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filterPrivacy="1" codeName="ThisWorkbook" hidePivotFieldList="1"/>
  <xr:revisionPtr revIDLastSave="0" documentId="13_ncr:1_{A4262C96-7906-0D47-A136-E7702192C622}" xr6:coauthVersionLast="47" xr6:coauthVersionMax="47" xr10:uidLastSave="{00000000-0000-0000-0000-000000000000}"/>
  <bookViews>
    <workbookView xWindow="0" yWindow="500" windowWidth="30720" windowHeight="187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4" l="1"/>
  <c r="L25" i="14"/>
  <c r="P8" i="14"/>
  <c r="P9" i="14"/>
  <c r="P10" i="14"/>
  <c r="P11" i="14"/>
  <c r="P12" i="14"/>
  <c r="P13" i="14"/>
  <c r="P14" i="14"/>
  <c r="P15" i="14"/>
  <c r="J16" i="14"/>
  <c r="P16" i="14"/>
  <c r="J17" i="14"/>
  <c r="P17" i="14"/>
  <c r="P18" i="14"/>
  <c r="P19" i="14"/>
  <c r="P20" i="14"/>
  <c r="P21" i="14"/>
  <c r="P23" i="14"/>
  <c r="J26" i="14"/>
  <c r="P26" i="14"/>
  <c r="L27" i="14"/>
  <c r="J27" i="14"/>
  <c r="P27" i="14"/>
  <c r="J25" i="14"/>
  <c r="P25" i="14"/>
  <c r="P2" i="14"/>
  <c r="P4" i="14"/>
  <c r="J5" i="14"/>
  <c r="P5" i="14"/>
  <c r="P7" i="14"/>
  <c r="L24" i="14"/>
  <c r="J24" i="14"/>
  <c r="P24" i="14"/>
  <c r="P29" i="14"/>
  <c r="Q9" i="14"/>
  <c r="R9" i="14"/>
  <c r="Q15" i="14"/>
  <c r="R15" i="14"/>
  <c r="P31" i="14"/>
  <c r="K16" i="14"/>
  <c r="Q16" i="14"/>
  <c r="R16" i="14"/>
  <c r="I16" i="14"/>
  <c r="H16" i="14"/>
  <c r="G16" i="14"/>
  <c r="Q14" i="14"/>
  <c r="R14" i="14"/>
  <c r="Q12" i="14"/>
  <c r="R12" i="14"/>
  <c r="Q11" i="14"/>
  <c r="R11" i="14"/>
  <c r="Q10" i="14"/>
  <c r="R10" i="14"/>
  <c r="P32" i="14"/>
  <c r="P34" i="14"/>
  <c r="K24" i="14"/>
  <c r="Q24" i="14"/>
  <c r="K25" i="14"/>
  <c r="Q25" i="14"/>
  <c r="K26" i="14"/>
  <c r="Q26" i="14"/>
  <c r="K27" i="14"/>
  <c r="Q27" i="14"/>
  <c r="Q29" i="14"/>
  <c r="K8" i="14"/>
  <c r="Q8" i="14"/>
  <c r="K13" i="14"/>
  <c r="Q13" i="14"/>
  <c r="Q17" i="14"/>
  <c r="Q18" i="14"/>
  <c r="Q19" i="14"/>
  <c r="Q20" i="14"/>
  <c r="Q21" i="14"/>
  <c r="Q23" i="14"/>
  <c r="K5" i="14"/>
  <c r="Q5" i="14"/>
  <c r="Q7" i="14"/>
  <c r="K2" i="14"/>
  <c r="Q2" i="14"/>
  <c r="Q4" i="14"/>
  <c r="Q31" i="14"/>
  <c r="R20" i="14"/>
  <c r="R17" i="14"/>
  <c r="R2" i="14"/>
  <c r="G2" i="14"/>
  <c r="H5" i="14"/>
  <c r="I24" i="14"/>
  <c r="H24" i="14"/>
  <c r="G24" i="14"/>
  <c r="I27" i="14"/>
  <c r="H27" i="14"/>
  <c r="G27" i="14"/>
  <c r="I26" i="14"/>
  <c r="H26" i="14"/>
  <c r="G26" i="14"/>
  <c r="C13" i="15"/>
  <c r="R21" i="14"/>
  <c r="R18" i="14"/>
  <c r="R19" i="14"/>
  <c r="I25" i="14"/>
  <c r="H25" i="14"/>
  <c r="G25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/>
  <c r="C20" i="15"/>
  <c r="Q81" i="23"/>
  <c r="R81" i="23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/>
  <c r="P72" i="23"/>
  <c r="L78" i="23"/>
  <c r="I72" i="23"/>
  <c r="H72" i="23"/>
  <c r="G72" i="23"/>
  <c r="Q71" i="23"/>
  <c r="P71" i="23"/>
  <c r="R71" i="23"/>
  <c r="I71" i="23"/>
  <c r="H71" i="23"/>
  <c r="G71" i="23"/>
  <c r="K68" i="23"/>
  <c r="Q68" i="23"/>
  <c r="J68" i="23"/>
  <c r="P68" i="23"/>
  <c r="I68" i="23"/>
  <c r="H68" i="23"/>
  <c r="G68" i="23"/>
  <c r="K67" i="23"/>
  <c r="Q67" i="23"/>
  <c r="J67" i="23"/>
  <c r="P67" i="23"/>
  <c r="I67" i="23"/>
  <c r="H67" i="23"/>
  <c r="G67" i="23"/>
  <c r="K66" i="23"/>
  <c r="Q66" i="23"/>
  <c r="J66" i="23"/>
  <c r="P66" i="23"/>
  <c r="I66" i="23"/>
  <c r="H66" i="23"/>
  <c r="G66" i="23"/>
  <c r="K65" i="23"/>
  <c r="Q65" i="23"/>
  <c r="J65" i="23"/>
  <c r="P65" i="23"/>
  <c r="I65" i="23"/>
  <c r="H65" i="23"/>
  <c r="G65" i="23"/>
  <c r="K64" i="23"/>
  <c r="Q64" i="23"/>
  <c r="J64" i="23"/>
  <c r="P64" i="23"/>
  <c r="I64" i="23"/>
  <c r="H64" i="23"/>
  <c r="G64" i="23"/>
  <c r="K63" i="23"/>
  <c r="Q63" i="23"/>
  <c r="J63" i="23"/>
  <c r="P63" i="23"/>
  <c r="I63" i="23"/>
  <c r="H63" i="23"/>
  <c r="G63" i="23"/>
  <c r="K62" i="23"/>
  <c r="Q62" i="23"/>
  <c r="J62" i="23"/>
  <c r="P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K44" i="23"/>
  <c r="Q44" i="23"/>
  <c r="J44" i="23"/>
  <c r="P44" i="23"/>
  <c r="I44" i="23"/>
  <c r="H44" i="23"/>
  <c r="G44" i="23"/>
  <c r="K43" i="23"/>
  <c r="Q43" i="23"/>
  <c r="J43" i="23"/>
  <c r="P43" i="23"/>
  <c r="I43" i="23"/>
  <c r="H43" i="23"/>
  <c r="G43" i="23"/>
  <c r="K42" i="23"/>
  <c r="Q42" i="23"/>
  <c r="J42" i="23"/>
  <c r="P42" i="23"/>
  <c r="I42" i="23"/>
  <c r="H42" i="23"/>
  <c r="G42" i="23"/>
  <c r="K41" i="23"/>
  <c r="Q41" i="23"/>
  <c r="J41" i="23"/>
  <c r="P41" i="23"/>
  <c r="I41" i="23"/>
  <c r="H41" i="23"/>
  <c r="G41" i="23"/>
  <c r="K40" i="23"/>
  <c r="Q40" i="23"/>
  <c r="J40" i="23"/>
  <c r="P40" i="23"/>
  <c r="I40" i="23"/>
  <c r="H40" i="23"/>
  <c r="G40" i="23"/>
  <c r="K39" i="23"/>
  <c r="Q39" i="23"/>
  <c r="J39" i="23"/>
  <c r="P39" i="23"/>
  <c r="I39" i="23"/>
  <c r="H39" i="23"/>
  <c r="G39" i="23"/>
  <c r="K38" i="23"/>
  <c r="Q38" i="23"/>
  <c r="J38" i="23"/>
  <c r="P38" i="23"/>
  <c r="I38" i="23"/>
  <c r="H38" i="23"/>
  <c r="G38" i="23"/>
  <c r="K35" i="23"/>
  <c r="Q35" i="23"/>
  <c r="J35" i="23"/>
  <c r="P35" i="23"/>
  <c r="I35" i="23"/>
  <c r="H35" i="23"/>
  <c r="G35" i="23"/>
  <c r="K34" i="23"/>
  <c r="Q34" i="23"/>
  <c r="J34" i="23"/>
  <c r="P34" i="23"/>
  <c r="I34" i="23"/>
  <c r="H34" i="23"/>
  <c r="G34" i="23"/>
  <c r="K33" i="23"/>
  <c r="Q33" i="23"/>
  <c r="J33" i="23"/>
  <c r="P33" i="23"/>
  <c r="I33" i="23"/>
  <c r="H33" i="23"/>
  <c r="G33" i="23"/>
  <c r="K32" i="23"/>
  <c r="Q32" i="23"/>
  <c r="J32" i="23"/>
  <c r="P32" i="23"/>
  <c r="I32" i="23"/>
  <c r="H32" i="23"/>
  <c r="G32" i="23"/>
  <c r="K31" i="23"/>
  <c r="Q31" i="23"/>
  <c r="J31" i="23"/>
  <c r="P31" i="23"/>
  <c r="I31" i="23"/>
  <c r="H31" i="23"/>
  <c r="G31" i="23"/>
  <c r="K30" i="23"/>
  <c r="Q30" i="23"/>
  <c r="J30" i="23"/>
  <c r="P30" i="23"/>
  <c r="I30" i="23"/>
  <c r="H30" i="23"/>
  <c r="G30" i="23"/>
  <c r="K29" i="23"/>
  <c r="Q29" i="23"/>
  <c r="J29" i="23"/>
  <c r="P29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K21" i="23"/>
  <c r="Q21" i="23"/>
  <c r="J21" i="23"/>
  <c r="P21" i="23"/>
  <c r="I21" i="23"/>
  <c r="H21" i="23"/>
  <c r="G21" i="23"/>
  <c r="K20" i="23"/>
  <c r="Q20" i="23"/>
  <c r="J20" i="23"/>
  <c r="P20" i="23"/>
  <c r="I20" i="23"/>
  <c r="H20" i="23"/>
  <c r="G20" i="23"/>
  <c r="K17" i="23"/>
  <c r="Q17" i="23"/>
  <c r="J17" i="23"/>
  <c r="P17" i="23"/>
  <c r="I17" i="23"/>
  <c r="H17" i="23"/>
  <c r="G17" i="23"/>
  <c r="K16" i="23"/>
  <c r="Q16" i="23"/>
  <c r="J16" i="23"/>
  <c r="P16" i="23"/>
  <c r="I16" i="23"/>
  <c r="H16" i="23"/>
  <c r="G16" i="23"/>
  <c r="K15" i="23"/>
  <c r="Q15" i="23"/>
  <c r="J15" i="23"/>
  <c r="P15" i="23"/>
  <c r="I15" i="23"/>
  <c r="H15" i="23"/>
  <c r="G15" i="23"/>
  <c r="K14" i="23"/>
  <c r="Q14" i="23"/>
  <c r="J14" i="23"/>
  <c r="P14" i="23"/>
  <c r="I14" i="23"/>
  <c r="H14" i="23"/>
  <c r="G14" i="23"/>
  <c r="K13" i="23"/>
  <c r="Q13" i="23"/>
  <c r="J13" i="23"/>
  <c r="P13" i="23"/>
  <c r="I13" i="23"/>
  <c r="H13" i="23"/>
  <c r="G13" i="23"/>
  <c r="K12" i="23"/>
  <c r="Q12" i="23"/>
  <c r="J12" i="23"/>
  <c r="P12" i="23"/>
  <c r="I12" i="23"/>
  <c r="H12" i="23"/>
  <c r="G12" i="23"/>
  <c r="K11" i="23"/>
  <c r="Q11" i="23"/>
  <c r="J11" i="23"/>
  <c r="P11" i="23"/>
  <c r="I11" i="23"/>
  <c r="H11" i="23"/>
  <c r="G11" i="23"/>
  <c r="K8" i="23"/>
  <c r="Q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I2" i="23"/>
  <c r="H2" i="23"/>
  <c r="G2" i="23"/>
  <c r="Q32" i="14"/>
  <c r="R26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/>
  <c r="R78" i="23"/>
  <c r="R32" i="14"/>
  <c r="R37" i="23"/>
  <c r="R70" i="23"/>
  <c r="R61" i="23"/>
  <c r="Q76" i="23"/>
  <c r="M77" i="23"/>
  <c r="Q77" i="23"/>
  <c r="R52" i="23"/>
  <c r="R19" i="23"/>
  <c r="P76" i="23"/>
  <c r="R46" i="23"/>
  <c r="R28" i="23"/>
  <c r="R76" i="23"/>
  <c r="L77" i="23"/>
  <c r="P77" i="23"/>
  <c r="P80" i="23"/>
  <c r="P83" i="23"/>
  <c r="Q80" i="23"/>
  <c r="P86" i="23"/>
  <c r="P85" i="23"/>
  <c r="P84" i="23"/>
  <c r="R80" i="23"/>
  <c r="Q83" i="23"/>
  <c r="R77" i="23"/>
  <c r="R83" i="23"/>
  <c r="G13" i="14"/>
  <c r="G8" i="14"/>
  <c r="I5" i="14"/>
  <c r="G5" i="14"/>
  <c r="Q86" i="23"/>
  <c r="Q85" i="23"/>
  <c r="Q84" i="23"/>
  <c r="C16" i="15"/>
  <c r="C15" i="15"/>
  <c r="E16" i="15"/>
  <c r="E15" i="15"/>
  <c r="E14" i="15"/>
  <c r="E13" i="15"/>
  <c r="C12" i="15"/>
  <c r="E12" i="15"/>
  <c r="C11" i="15"/>
  <c r="E11" i="15"/>
  <c r="R8" i="14"/>
  <c r="R13" i="14"/>
  <c r="R5" i="14"/>
  <c r="C14" i="15"/>
  <c r="E17" i="15"/>
  <c r="C17" i="15"/>
  <c r="R23" i="14"/>
  <c r="R7" i="14"/>
  <c r="R25" i="14"/>
  <c r="G20" i="15"/>
  <c r="R27" i="14"/>
  <c r="E18" i="15"/>
  <c r="C10" i="15"/>
  <c r="E10" i="15"/>
  <c r="C18" i="15"/>
  <c r="R4" i="14"/>
  <c r="R24" i="14"/>
  <c r="G13" i="15"/>
  <c r="R29" i="14"/>
  <c r="C21" i="15"/>
  <c r="D10" i="15"/>
  <c r="D12" i="15"/>
  <c r="Q34" i="14"/>
  <c r="R34" i="14"/>
  <c r="R31" i="14"/>
  <c r="G14" i="15"/>
  <c r="G17" i="15"/>
  <c r="G18" i="15"/>
  <c r="G15" i="15"/>
  <c r="G16" i="15"/>
  <c r="G11" i="15"/>
  <c r="G10" i="15"/>
  <c r="G12" i="15"/>
  <c r="Q35" i="14"/>
  <c r="E22" i="15"/>
  <c r="Q37" i="14"/>
  <c r="Q36" i="14"/>
  <c r="E21" i="15"/>
  <c r="F20" i="15"/>
  <c r="C22" i="15"/>
  <c r="D20" i="15"/>
  <c r="P37" i="14"/>
  <c r="P36" i="14"/>
  <c r="F21" i="15"/>
  <c r="F10" i="15"/>
  <c r="F15" i="15"/>
  <c r="F17" i="15"/>
  <c r="F14" i="15"/>
  <c r="F13" i="15"/>
  <c r="F12" i="15"/>
  <c r="F18" i="15"/>
  <c r="F16" i="15"/>
  <c r="F11" i="15"/>
  <c r="G22" i="15"/>
  <c r="D18" i="15"/>
  <c r="P35" i="14"/>
  <c r="D11" i="15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<sst xmlns="http://schemas.openxmlformats.org/spreadsheetml/2006/main" count="8088" uniqueCount="3026">
  <si>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</si>
  <si>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</si>
  <si>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</si>
  <si>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</si>
  <si>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</si>
  <si>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</si>
  <si>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</si>
  <si>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</si>
  <si>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</si>
  <si>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</si>
  <si>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</si>
  <si>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</si>
  <si>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</si>
  <si>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</si>
  <si>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</si>
  <si>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</si>
  <si>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</si>
  <si>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</si>
  <si>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</si>
  <si>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</si>
  <si>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</si>
  <si>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</si>
  <si>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</si>
  <si>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</si>
  <si>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</si>
  <si>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</si>
  <si>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</si>
  <si>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</si>
  <si>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</si>
  <si>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</si>
  <si>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</si>
  <si>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</si>
  <si>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</si>
  <si>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</si>
  <si>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</si>
  <si>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</si>
  <si>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</si>
  <si>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</si>
  <si>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</si>
  <si>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</si>
  <si>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</si>
  <si>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</si>
  <si>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</si>
  <si>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</si>
  <si>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</si>
  <si>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</si>
  <si>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</si>
  <si>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</si>
  <si>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</si>
  <si>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</si>
  <si>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</si>
  <si>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</si>
  <si>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</si>
  <si>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</si>
  <si>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</si>
  <si>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</si>
  <si>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</si>
  <si>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</si>
  <si>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</si>
  <si>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</si>
  <si>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</si>
  <si>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</si>
  <si>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</si>
  <si>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</si>
  <si>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</si>
  <si>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</si>
  <si>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</si>
  <si>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</si>
  <si>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</si>
  <si>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</si>
  <si>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</si>
  <si>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</si>
  <si>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</si>
  <si>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</si>
  <si>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</si>
  <si>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</si>
  <si>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</si>
  <si>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</si>
  <si>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</si>
  <si>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</si>
  <si>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</si>
  <si>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</si>
  <si>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</si>
  <si>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</si>
  <si>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</si>
  <si>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</si>
  <si>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</si>
  <si>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</si>
  <si>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</si>
  <si>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</si>
  <si>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</si>
  <si>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</si>
  <si>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</si>
  <si>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</si>
  <si>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</si>
  <si>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</si>
  <si>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</si>
  <si>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</si>
  <si>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</si>
  <si>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</si>
  <si>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</si>
  <si>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</si>
  <si>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</si>
  <si>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</si>
  <si>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</si>
  <si>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</si>
  <si>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</si>
  <si>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</si>
  <si>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</si>
  <si>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</si>
  <si>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</si>
  <si>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</si>
  <si>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</si>
  <si>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</si>
  <si>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</si>
  <si>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</si>
  <si>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</si>
  <si>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</si>
  <si>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</si>
  <si>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</si>
  <si>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</si>
  <si>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</si>
  <si>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</si>
  <si>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</si>
  <si>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</si>
  <si>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</si>
  <si>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</si>
  <si>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</si>
  <si>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</si>
  <si>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</si>
  <si>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</si>
  <si>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</si>
  <si>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</si>
  <si>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</si>
  <si>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</si>
  <si>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</si>
  <si>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</si>
  <si>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</si>
  <si>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</si>
  <si>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</si>
  <si>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</si>
  <si>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</si>
  <si>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</si>
  <si>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</si>
  <si>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</si>
  <si>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</si>
  <si>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</si>
  <si>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</si>
  <si>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</si>
  <si>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</si>
  <si>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</si>
  <si>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</si>
  <si>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</si>
  <si>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</si>
  <si>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</si>
  <si>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</si>
  <si>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</si>
  <si>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</si>
  <si>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</si>
  <si>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</si>
  <si>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</si>
  <si>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</si>
  <si>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</si>
  <si>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</si>
  <si>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</si>
  <si>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</si>
  <si>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</si>
  <si>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</si>
  <si>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</si>
  <si>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</si>
  <si>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</si>
  <si>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</si>
  <si>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</si>
  <si>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</si>
  <si>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</si>
  <si>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</si>
  <si>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</si>
  <si>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</si>
  <si>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</si>
  <si>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</si>
  <si>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</si>
  <si>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</si>
  <si>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</si>
  <si>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</si>
  <si>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</si>
  <si>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</si>
  <si>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</si>
  <si>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</si>
  <si>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</si>
  <si>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</si>
  <si>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</si>
  <si>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</si>
  <si>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</si>
  <si>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</si>
  <si>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</si>
  <si>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</si>
  <si>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</si>
  <si>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</si>
  <si>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</si>
  <si>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</si>
  <si>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</si>
  <si>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</si>
  <si>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</si>
  <si>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</si>
  <si>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</si>
  <si>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</si>
  <si>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</si>
  <si>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</si>
  <si>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</si>
  <si>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</si>
  <si>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</si>
  <si>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</si>
  <si>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</si>
  <si>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</si>
  <si>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</si>
  <si>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</si>
  <si>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</si>
  <si>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</si>
  <si>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</si>
  <si>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</si>
  <si>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</si>
  <si>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</si>
  <si>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</si>
  <si>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</si>
  <si>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</si>
  <si>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</si>
  <si>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</si>
  <si>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</si>
  <si>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</si>
  <si>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</si>
  <si>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</si>
  <si>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</si>
  <si>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</si>
  <si>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</si>
  <si>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</si>
  <si>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</si>
  <si>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</si>
  <si>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</si>
  <si>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</si>
  <si>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</si>
  <si>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</si>
  <si>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</si>
  <si>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</si>
  <si>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</si>
  <si>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</si>
  <si>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</si>
  <si>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</si>
  <si>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</si>
  <si>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</si>
  <si>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</si>
  <si>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</si>
  <si>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</si>
  <si>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</si>
  <si>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</si>
  <si>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</si>
  <si>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</si>
  <si>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</si>
  <si>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</si>
  <si>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</si>
  <si>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</si>
  <si>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</si>
  <si>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</si>
  <si>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</si>
  <si>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</si>
  <si>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</si>
  <si>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</si>
  <si>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</si>
  <si>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</si>
  <si>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</si>
  <si>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</si>
  <si>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</si>
  <si>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</si>
  <si>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</si>
  <si>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</si>
  <si>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</si>
  <si>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</si>
  <si>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</si>
  <si>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</si>
  <si>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</si>
  <si>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</si>
  <si>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</si>
  <si>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</si>
  <si>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</si>
  <si>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</si>
  <si>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</si>
  <si>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</si>
  <si>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</si>
  <si>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</si>
  <si>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</si>
  <si>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</si>
  <si>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</si>
  <si>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</si>
  <si>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</si>
  <si>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</si>
  <si>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</si>
  <si>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</si>
  <si>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</si>
  <si>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</si>
  <si>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</si>
  <si>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</si>
  <si>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</si>
  <si>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</si>
  <si>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</si>
  <si>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</si>
  <si>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</si>
  <si>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</si>
  <si>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</si>
  <si>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</si>
  <si>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</si>
  <si>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</si>
  <si>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</si>
  <si>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</si>
  <si>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</si>
  <si>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</si>
  <si>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</si>
  <si>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</si>
  <si>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</si>
  <si>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</si>
  <si>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</si>
  <si>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</si>
  <si>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</si>
  <si>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</si>
  <si>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</si>
  <si>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</si>
  <si>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</si>
  <si>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</si>
  <si>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</si>
  <si>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</si>
  <si>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</si>
  <si>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</si>
  <si>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</si>
  <si>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</si>
  <si>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</si>
  <si>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</si>
  <si>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</si>
  <si>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</si>
  <si>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</si>
  <si>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</si>
  <si>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</si>
  <si>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</si>
  <si>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</si>
  <si>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</si>
  <si>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</si>
  <si>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</si>
  <si>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</si>
  <si>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</si>
  <si>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</si>
  <si>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</si>
  <si>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</si>
  <si>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</si>
  <si>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</si>
  <si>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</si>
  <si>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</si>
  <si>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</si>
  <si>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</si>
  <si>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</si>
  <si>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</si>
  <si>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</si>
  <si>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</si>
  <si>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</si>
  <si>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</si>
  <si>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</si>
  <si>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</si>
  <si>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</si>
  <si>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</si>
  <si>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</si>
  <si>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</si>
  <si>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</si>
  <si>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</si>
  <si>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</si>
  <si>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</si>
  <si>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</si>
  <si>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</si>
  <si>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</si>
  <si>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</si>
  <si>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</si>
  <si>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</si>
  <si>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</si>
  <si>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</si>
  <si>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</si>
  <si>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</si>
  <si>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</si>
  <si>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</si>
  <si>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</si>
  <si>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</si>
  <si>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</si>
  <si>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</si>
  <si>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</si>
  <si>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</si>
  <si>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</si>
  <si>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</si>
  <si>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</si>
  <si>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</si>
  <si>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</si>
  <si>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</si>
  <si>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</si>
  <si>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</si>
  <si>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</si>
  <si>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</si>
  <si>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</si>
  <si>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</si>
  <si>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</si>
  <si>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</si>
  <si>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</si>
  <si>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</si>
  <si>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</si>
  <si>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</si>
  <si>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</si>
  <si>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</si>
  <si>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</si>
  <si>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</si>
  <si>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</si>
  <si>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</si>
  <si>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</si>
  <si>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</si>
  <si>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</si>
  <si>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</si>
  <si>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</si>
  <si>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</si>
  <si>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</si>
  <si>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</si>
  <si>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</si>
  <si>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</si>
  <si>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</si>
  <si>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</si>
  <si>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</si>
  <si>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</si>
  <si>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</si>
  <si>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</si>
  <si>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</si>
  <si>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</si>
  <si>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</si>
  <si>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</si>
  <si>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</si>
  <si>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</si>
  <si>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</si>
  <si>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</si>
  <si>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</si>
  <si>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</si>
  <si>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</si>
  <si>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</si>
  <si>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</si>
  <si>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</si>
  <si>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</si>
  <si>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</si>
  <si>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</si>
  <si>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</si>
  <si>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</si>
  <si>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</si>
  <si>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</si>
  <si>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</si>
  <si>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</si>
  <si>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</si>
  <si>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</si>
  <si>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</si>
  <si>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</si>
  <si>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</si>
  <si>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</si>
  <si>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</si>
  <si>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</si>
  <si>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</si>
  <si>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</si>
  <si>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</si>
  <si>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</si>
  <si>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</si>
  <si>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</si>
  <si>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</si>
  <si>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</si>
  <si>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</si>
  <si>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</si>
  <si>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</si>
  <si>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</si>
  <si>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</si>
  <si>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</si>
  <si>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</si>
  <si>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</si>
  <si>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</si>
  <si>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</si>
  <si>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</si>
  <si>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</si>
  <si>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</si>
  <si>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</si>
  <si>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</si>
  <si>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</si>
  <si>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</si>
  <si>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</si>
  <si>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</si>
  <si>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</si>
  <si>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</si>
  <si>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</si>
  <si>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</si>
  <si>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</si>
  <si>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</si>
  <si>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</si>
  <si>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</si>
  <si>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</si>
  <si>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</si>
  <si>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</si>
  <si>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</si>
  <si>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</si>
  <si>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</si>
  <si>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</si>
  <si>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</si>
  <si>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</si>
  <si>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</si>
  <si>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</si>
  <si>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</si>
  <si>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</si>
  <si>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</si>
  <si>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</si>
  <si>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</si>
  <si>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</si>
  <si>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</si>
  <si>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</si>
  <si>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</si>
  <si>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</si>
  <si>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</si>
  <si>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</si>
  <si>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</si>
  <si>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</si>
  <si>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</si>
  <si>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</si>
  <si>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</si>
  <si>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</si>
  <si>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</si>
  <si>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</si>
  <si>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</si>
  <si>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</si>
  <si>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</si>
  <si>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</si>
  <si>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</si>
  <si>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</si>
  <si>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</si>
  <si>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</si>
  <si>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</si>
  <si>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</si>
  <si>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</si>
  <si>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</si>
  <si>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</si>
  <si>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</si>
  <si>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</si>
  <si>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</si>
  <si>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</si>
  <si>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</si>
  <si>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</si>
  <si>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</si>
  <si>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</si>
  <si>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</si>
  <si>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</si>
  <si>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</si>
  <si>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</si>
  <si>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</si>
  <si>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</si>
  <si>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</si>
  <si>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</si>
  <si>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</si>
  <si>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</si>
  <si>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</si>
  <si>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</si>
  <si>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</si>
  <si>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</si>
  <si>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</si>
  <si>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</si>
  <si>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</si>
  <si>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</si>
  <si>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</si>
  <si>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</si>
  <si>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</si>
  <si>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</si>
  <si>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</si>
  <si>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</si>
  <si>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</si>
  <si>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</si>
  <si>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</si>
  <si>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</si>
  <si>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</si>
  <si>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</si>
  <si>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</si>
  <si>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</si>
  <si>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</si>
  <si>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</si>
  <si>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</si>
  <si>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</si>
  <si>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</si>
  <si>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</si>
  <si>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</si>
  <si>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</si>
  <si>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</si>
  <si>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</si>
  <si>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</si>
  <si>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</si>
  <si>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</si>
  <si>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</si>
  <si>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</si>
  <si>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</si>
  <si>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</si>
  <si>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</si>
  <si>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</si>
  <si>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</si>
  <si>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</si>
  <si>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</si>
  <si>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</si>
  <si>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</si>
  <si>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</si>
  <si>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</si>
  <si>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</si>
  <si>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</si>
  <si>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</si>
  <si>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</si>
  <si>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</si>
  <si>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</si>
  <si>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</si>
  <si>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</si>
  <si>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</si>
  <si>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</si>
  <si>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</si>
  <si>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</si>
  <si>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</si>
  <si>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</si>
  <si>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</si>
  <si>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</si>
  <si>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</si>
  <si>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</si>
  <si>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</si>
  <si>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</si>
  <si>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</si>
  <si>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</si>
  <si>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</si>
  <si>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</si>
  <si>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</si>
  <si>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</si>
  <si>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</si>
  <si>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</si>
  <si>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</si>
  <si>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</si>
  <si>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</si>
  <si>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</si>
  <si>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</si>
  <si>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</si>
  <si>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</si>
  <si>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</si>
  <si>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</si>
  <si>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</si>
  <si>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</si>
  <si>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</si>
  <si>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</si>
  <si>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</si>
  <si>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</si>
  <si>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</si>
  <si>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</si>
  <si>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</si>
  <si>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</si>
  <si>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</si>
  <si>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</si>
  <si>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</si>
  <si>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</si>
  <si>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</si>
  <si>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</si>
  <si>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</si>
  <si>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</si>
  <si>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</si>
  <si>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</si>
  <si>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</si>
  <si>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</si>
  <si>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</si>
  <si>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</si>
  <si>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</si>
  <si>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</si>
  <si>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</si>
  <si>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</si>
  <si>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</si>
  <si>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</si>
  <si>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</si>
  <si>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</si>
  <si>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</si>
  <si>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</si>
  <si>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</si>
  <si>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</si>
  <si>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</si>
  <si>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</si>
  <si>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</si>
  <si>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</si>
  <si>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</si>
  <si>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</si>
  <si>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</si>
  <si>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</si>
  <si>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</si>
  <si>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</si>
  <si>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</si>
  <si>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</si>
  <si>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</si>
  <si>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</si>
  <si>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</si>
  <si>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</si>
  <si>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</si>
  <si>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</si>
  <si>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</si>
  <si>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</si>
  <si>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</si>
  <si>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</si>
  <si>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</si>
  <si>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</si>
  <si>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</si>
  <si>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</si>
  <si>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</si>
  <si>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</si>
  <si>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</si>
  <si>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</si>
  <si>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</si>
  <si>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</si>
  <si>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</si>
  <si>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</si>
  <si>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</si>
  <si>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</si>
  <si>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</si>
  <si>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</si>
  <si>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</si>
  <si>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</si>
  <si>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</si>
  <si>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</si>
  <si>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</si>
  <si>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</si>
  <si>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</si>
  <si>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</si>
  <si>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</si>
  <si>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</si>
  <si>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</si>
  <si>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</si>
  <si>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</si>
  <si>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</si>
  <si>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</si>
  <si>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</si>
  <si>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</si>
  <si>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</si>
  <si>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</si>
  <si>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</si>
  <si>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</si>
  <si>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</si>
  <si>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</si>
  <si>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</si>
  <si>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</si>
  <si>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</si>
  <si>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</si>
  <si>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</si>
  <si>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</si>
  <si>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</si>
  <si>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</si>
  <si>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</si>
  <si>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</si>
  <si>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</si>
  <si>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</si>
  <si>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</si>
  <si>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</si>
  <si>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</si>
  <si>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</si>
  <si>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</si>
  <si>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</si>
  <si>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</si>
  <si>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</si>
  <si>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</si>
  <si>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</si>
  <si>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</si>
  <si>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</si>
  <si>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</si>
  <si>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</si>
  <si>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</si>
  <si>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</si>
  <si>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</si>
  <si>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</si>
  <si>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</si>
  <si>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</si>
  <si>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</si>
  <si>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</si>
  <si>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</si>
  <si>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</si>
  <si>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</si>
  <si>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</si>
  <si>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</si>
  <si>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</si>
  <si>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</si>
  <si>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</si>
  <si>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</si>
  <si>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</si>
  <si>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</si>
  <si>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</si>
  <si>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</si>
  <si>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</si>
  <si>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</si>
  <si>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</si>
  <si>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</si>
  <si>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</si>
  <si>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</si>
  <si>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</si>
  <si>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</si>
  <si>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</si>
  <si>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</si>
  <si>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</si>
  <si>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</si>
  <si>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</si>
  <si>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</si>
  <si>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</si>
  <si>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</si>
  <si>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</si>
  <si>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</si>
  <si>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</si>
  <si>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</si>
  <si>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</si>
  <si>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</si>
  <si>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</si>
  <si>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</si>
  <si>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</si>
  <si>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</si>
  <si>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</si>
  <si>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</si>
  <si>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</si>
  <si>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</si>
  <si>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</si>
  <si>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</si>
  <si>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</si>
  <si>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</si>
  <si>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</si>
  <si>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</si>
  <si>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</si>
  <si>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</si>
  <si>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</si>
  <si>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</si>
  <si>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</si>
  <si>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</si>
  <si>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</si>
  <si>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</si>
  <si>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</si>
  <si>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</si>
  <si>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</si>
  <si>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</si>
  <si>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</si>
  <si>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</si>
  <si>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</si>
  <si>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</si>
  <si>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</si>
  <si>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</si>
  <si>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</si>
  <si>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</si>
  <si>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</si>
  <si>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</si>
  <si>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</si>
  <si>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</si>
  <si>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</si>
  <si>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</si>
  <si>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</si>
  <si>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</si>
  <si>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</si>
  <si>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</si>
  <si>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</si>
  <si>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</si>
  <si>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</si>
  <si>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</si>
  <si>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</si>
  <si>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</si>
  <si>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</si>
  <si>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</si>
  <si>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</si>
  <si>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</si>
  <si>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</si>
  <si>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</si>
  <si>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</si>
  <si>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</si>
  <si>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</si>
  <si>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</si>
  <si>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</si>
  <si>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</si>
  <si>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</si>
  <si>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</si>
  <si>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</si>
  <si>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</si>
  <si>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</si>
  <si>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</si>
  <si>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</si>
  <si>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</si>
  <si>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</si>
  <si>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</si>
  <si>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</si>
  <si>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</si>
  <si>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</si>
  <si>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</si>
  <si>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</si>
  <si>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</si>
  <si>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</si>
  <si>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</si>
  <si>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</si>
  <si>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</si>
  <si>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</si>
  <si>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</si>
  <si>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</si>
  <si>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</si>
  <si>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</si>
  <si>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</si>
  <si>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</si>
  <si>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</si>
  <si>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</si>
  <si>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</si>
  <si>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</si>
  <si>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</si>
  <si>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</si>
  <si>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</si>
  <si>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</si>
  <si>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</si>
  <si>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</si>
  <si>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</si>
  <si>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</si>
  <si>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</si>
  <si>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</si>
  <si>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</si>
  <si>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</si>
  <si>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</si>
  <si>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</si>
  <si>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</si>
  <si>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</si>
  <si>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</si>
  <si>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</si>
  <si>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</si>
  <si>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</si>
  <si>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</si>
  <si>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</si>
  <si>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</si>
  <si>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</si>
  <si>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</si>
  <si>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</si>
  <si>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</si>
  <si>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</si>
  <si>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</si>
  <si>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</si>
  <si>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</si>
  <si>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</si>
  <si>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</si>
  <si>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</si>
  <si>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</si>
  <si>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</si>
  <si>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</si>
  <si>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</si>
  <si>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</si>
  <si>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</si>
  <si>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</si>
  <si>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</si>
  <si>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</si>
  <si>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</si>
  <si>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</si>
  <si>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</si>
  <si>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</si>
  <si>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</si>
  <si>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</si>
  <si>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</si>
  <si>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</si>
  <si>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</si>
  <si>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</si>
  <si>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</si>
  <si>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</si>
  <si>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</si>
  <si>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</si>
  <si>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</si>
  <si>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</si>
  <si>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</si>
  <si>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</si>
  <si>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</si>
  <si>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</si>
  <si>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</si>
  <si>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</si>
  <si>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</si>
  <si>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</si>
  <si>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</si>
  <si>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</si>
  <si>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</si>
  <si>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</si>
  <si>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</si>
  <si>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</si>
  <si>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</si>
  <si>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</si>
  <si>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</si>
  <si>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</si>
  <si>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</si>
  <si>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</si>
  <si>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</si>
  <si>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</si>
  <si>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</si>
  <si>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</si>
  <si>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</si>
  <si>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</si>
  <si>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</si>
  <si>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</si>
  <si>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</si>
  <si>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</si>
  <si>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</si>
  <si>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</si>
  <si>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</si>
  <si>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</si>
  <si>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</si>
  <si>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</si>
  <si>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</si>
  <si>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</si>
  <si>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</si>
  <si>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</si>
  <si>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</si>
  <si>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</si>
  <si>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</si>
  <si>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</si>
  <si>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</si>
  <si>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</si>
  <si>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</si>
  <si>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</si>
  <si>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</si>
  <si>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</si>
  <si>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</si>
  <si>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</si>
  <si>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</si>
  <si>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</si>
  <si>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</si>
  <si>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</si>
  <si>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</si>
  <si>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</si>
  <si>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</si>
  <si>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</si>
  <si>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</si>
  <si>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</si>
  <si>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</si>
  <si>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</si>
  <si>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</si>
  <si>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</si>
  <si>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</si>
  <si>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</si>
  <si>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</si>
  <si>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</si>
  <si>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</si>
  <si>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</si>
  <si>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</si>
  <si>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</si>
  <si>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</si>
  <si>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</si>
  <si>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</si>
  <si>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</si>
  <si>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</si>
  <si>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</si>
  <si>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</si>
  <si>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</si>
  <si>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</si>
  <si>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</si>
  <si>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</si>
  <si>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</si>
  <si>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</si>
  <si>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</si>
  <si>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</si>
  <si>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</si>
  <si>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</si>
  <si>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</si>
  <si>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</si>
  <si>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</si>
  <si>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</si>
  <si>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</si>
  <si>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</si>
  <si>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</si>
  <si>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</si>
  <si>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</si>
  <si>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</si>
  <si>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</si>
  <si>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</si>
  <si>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</si>
  <si>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</si>
  <si>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</si>
  <si>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</si>
  <si>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</si>
  <si>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</si>
  <si>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</si>
  <si>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</si>
  <si>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</si>
  <si>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</si>
  <si>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</si>
  <si>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</si>
  <si>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</si>
  <si>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</si>
  <si>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</si>
  <si>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</si>
  <si>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</si>
  <si>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</si>
  <si>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</si>
  <si>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</si>
  <si>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</si>
  <si>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</si>
  <si>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</si>
  <si>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</si>
  <si>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</si>
  <si>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</si>
  <si>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</si>
  <si>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</si>
  <si>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</si>
  <si>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</si>
  <si>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</si>
  <si>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</si>
  <si>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</si>
  <si>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</si>
  <si>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</si>
  <si>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</si>
  <si>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</si>
  <si>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</si>
  <si>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</si>
  <si>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</si>
  <si>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</si>
  <si>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</si>
  <si>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</si>
  <si>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</si>
  <si>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</si>
  <si>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</si>
  <si>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</si>
  <si>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</si>
  <si>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</si>
  <si>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</si>
  <si>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</si>
  <si>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</si>
  <si>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</si>
  <si>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</si>
  <si>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</si>
  <si>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</si>
  <si>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</si>
  <si>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</si>
  <si>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</si>
  <si>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</si>
  <si>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</si>
  <si>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</si>
  <si>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</si>
  <si>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</si>
  <si>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</si>
  <si>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</si>
  <si>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</si>
  <si>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</si>
  <si>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</si>
  <si>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</si>
  <si>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</si>
  <si>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</si>
  <si>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</si>
  <si>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</si>
  <si>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</si>
  <si>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</si>
  <si>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</si>
  <si>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</si>
  <si>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</si>
  <si>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</si>
  <si>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</si>
  <si>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</si>
  <si>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</si>
  <si>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</si>
  <si>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</si>
  <si>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</si>
  <si>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</si>
  <si>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</si>
  <si>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</si>
  <si>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</si>
  <si>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</si>
  <si>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</si>
  <si>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</si>
  <si>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</si>
  <si>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</si>
  <si>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</si>
  <si>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</si>
  <si>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</si>
  <si>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</si>
  <si>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</si>
  <si>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</si>
  <si>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</si>
  <si>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</si>
  <si>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</si>
  <si>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</si>
  <si>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</si>
  <si>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</si>
  <si>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</si>
  <si>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</si>
  <si>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</si>
  <si>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</si>
  <si>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</si>
  <si>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</si>
  <si>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</si>
  <si>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</si>
  <si>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</si>
  <si>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</si>
  <si>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</si>
  <si>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</si>
  <si>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</si>
  <si>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</si>
  <si>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</si>
  <si>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</si>
  <si>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</si>
  <si>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</si>
  <si>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</si>
  <si>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</si>
  <si>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</si>
  <si>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</si>
  <si>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</si>
  <si>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</si>
  <si>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</si>
  <si>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</si>
  <si>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</si>
  <si>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</si>
  <si>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</si>
  <si>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</si>
  <si>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</si>
  <si>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</si>
  <si>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</si>
  <si>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</si>
  <si>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</si>
  <si>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</si>
  <si>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</si>
  <si>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</si>
  <si>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</si>
  <si>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</si>
  <si>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</si>
  <si>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</si>
  <si>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</si>
  <si>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</si>
  <si>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</si>
  <si>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</si>
  <si>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</si>
  <si>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</si>
  <si>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</si>
  <si>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</si>
  <si>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</si>
  <si>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</si>
  <si>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</si>
  <si>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</si>
  <si>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</si>
  <si>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</si>
  <si>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</si>
  <si>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</si>
  <si>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</si>
  <si>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</si>
  <si>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</si>
  <si>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</si>
  <si>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</si>
  <si>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</si>
  <si>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</si>
  <si>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</si>
  <si>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</si>
  <si>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</si>
  <si>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</si>
  <si>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</si>
  <si>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</si>
  <si>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</si>
  <si>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</si>
  <si>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</si>
  <si>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</si>
  <si>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</si>
  <si>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</si>
  <si>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</si>
  <si>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</si>
  <si>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</si>
  <si>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</si>
  <si>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</si>
  <si>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</si>
  <si>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</si>
  <si>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</si>
  <si>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</si>
  <si>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</si>
  <si>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</si>
  <si>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</si>
  <si>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</si>
  <si>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</si>
  <si>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</si>
  <si>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</si>
  <si>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</si>
  <si>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</si>
  <si>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</si>
  <si>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</si>
  <si>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</si>
  <si>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</si>
  <si>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</si>
  <si>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</si>
  <si>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</si>
  <si>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</si>
  <si>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</si>
  <si>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</si>
  <si>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</si>
  <si>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</si>
  <si>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</si>
  <si>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</si>
  <si>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</si>
  <si>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</si>
  <si>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</si>
  <si>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</si>
  <si>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</si>
  <si>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</si>
  <si>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</si>
  <si>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</si>
  <si>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</si>
  <si>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</si>
  <si>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</si>
  <si>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</si>
  <si>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</si>
  <si>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</si>
  <si>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</si>
  <si>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</si>
  <si>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</si>
  <si>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</si>
  <si>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</si>
  <si>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</si>
  <si>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</si>
  <si>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</si>
  <si>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</si>
  <si>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</si>
  <si>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</si>
  <si>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</si>
  <si>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</si>
  <si>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</si>
  <si>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</si>
  <si>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</si>
  <si>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</si>
  <si>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</si>
  <si>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</si>
  <si>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</si>
  <si>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</si>
  <si>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</si>
  <si>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</si>
  <si>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</si>
  <si>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</si>
  <si>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</si>
  <si>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</si>
  <si>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</si>
  <si>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</si>
  <si>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</si>
  <si>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</si>
  <si>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</si>
  <si>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</si>
  <si>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</si>
  <si>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</si>
  <si>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</si>
  <si>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</si>
  <si>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</si>
  <si>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</si>
  <si>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</si>
  <si>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</si>
  <si>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</si>
  <si>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</si>
  <si>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</si>
  <si>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</si>
  <si>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</si>
  <si>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</si>
  <si>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</si>
  <si>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</si>
  <si>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</si>
  <si>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</si>
  <si>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</si>
  <si>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</si>
  <si>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</si>
  <si>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</si>
  <si>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</si>
  <si>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</si>
  <si>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</si>
  <si>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</si>
  <si>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</si>
  <si>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</si>
  <si>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</si>
  <si>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</si>
  <si>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</si>
  <si>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</si>
  <si>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</si>
  <si>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</si>
  <si>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</si>
  <si>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</si>
  <si>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</si>
  <si>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</si>
  <si>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</si>
  <si>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</si>
  <si>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</si>
  <si>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</si>
  <si>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</si>
  <si>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</si>
  <si>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</si>
  <si>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</si>
  <si>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</si>
  <si>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</si>
  <si>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</si>
  <si>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</si>
  <si>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</si>
  <si>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</si>
  <si>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</si>
  <si>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</si>
  <si>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</si>
  <si>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</si>
  <si>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</si>
  <si>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</si>
  <si>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</si>
  <si>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</si>
  <si>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</si>
  <si>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</si>
  <si>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</si>
  <si>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</si>
  <si>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</si>
  <si>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</si>
  <si>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</si>
  <si>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</si>
  <si>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</si>
  <si>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</si>
  <si>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</si>
  <si>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</si>
  <si>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</si>
  <si>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</si>
  <si>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</si>
  <si>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</si>
  <si>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</si>
  <si>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</si>
  <si>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</si>
  <si>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</si>
  <si>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</si>
  <si>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</si>
  <si>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</si>
  <si>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</si>
  <si>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</si>
  <si>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</si>
  <si>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</si>
  <si>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</si>
  <si>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</si>
  <si>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</si>
  <si>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</si>
  <si>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</si>
  <si>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</si>
  <si>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</si>
  <si>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</si>
  <si>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</si>
  <si>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</si>
  <si>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</si>
  <si>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</si>
  <si>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</si>
  <si>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</si>
  <si>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</si>
  <si>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</si>
  <si>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</si>
  <si>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</si>
  <si>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</si>
  <si>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</si>
  <si>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</si>
  <si>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</si>
  <si>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</si>
  <si>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</si>
  <si>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</si>
  <si>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</si>
  <si>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</si>
  <si>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</si>
  <si>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</si>
  <si>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</si>
  <si>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</si>
  <si>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</si>
  <si>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</si>
  <si>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</si>
  <si>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</si>
  <si>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</si>
  <si>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</si>
  <si>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</si>
  <si>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</si>
  <si>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</si>
  <si>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</si>
  <si>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</si>
  <si>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</si>
  <si>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</si>
  <si>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</si>
  <si>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</si>
  <si>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</si>
  <si>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</si>
  <si>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</si>
  <si>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</si>
  <si>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</si>
  <si>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</si>
  <si>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</si>
  <si>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</si>
  <si>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</si>
  <si>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</si>
  <si>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</si>
  <si>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</si>
  <si>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</si>
  <si>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</si>
  <si>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</si>
  <si>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</si>
  <si>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</si>
  <si>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</si>
  <si>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</si>
  <si>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</si>
  <si>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</si>
  <si>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</si>
  <si>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</si>
  <si>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</si>
  <si>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</si>
  <si>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</si>
  <si>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</si>
  <si>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</si>
  <si>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</si>
  <si>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</si>
  <si>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</si>
  <si>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</si>
  <si>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</si>
  <si>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</si>
  <si>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</si>
  <si>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</si>
  <si>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</si>
  <si>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</si>
  <si>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</si>
  <si>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</si>
  <si>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</si>
  <si>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</si>
  <si>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</si>
  <si>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</si>
  <si>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</si>
  <si>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</si>
  <si>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</si>
  <si>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</si>
  <si>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</si>
  <si>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</si>
  <si>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</si>
  <si>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</si>
  <si>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</si>
  <si>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</si>
  <si>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</si>
  <si>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</si>
  <si>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</si>
  <si>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</si>
  <si>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</si>
  <si>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</si>
  <si>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</si>
  <si>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</si>
  <si>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</si>
  <si>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</si>
  <si>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</si>
  <si>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</si>
  <si>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</si>
  <si>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</si>
  <si>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</si>
  <si>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</si>
  <si>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</si>
  <si>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</si>
  <si>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</si>
  <si>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</si>
  <si>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</si>
  <si>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</si>
  <si>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</si>
  <si>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</si>
  <si>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</si>
  <si>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</si>
  <si>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</si>
  <si>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</si>
  <si>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</si>
  <si>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</si>
  <si>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</si>
  <si>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</si>
  <si>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</si>
  <si>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</si>
  <si>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</si>
  <si>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</si>
  <si>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</si>
  <si>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</si>
  <si>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</si>
  <si>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</si>
  <si>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</si>
  <si>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</si>
  <si>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</si>
  <si>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</si>
  <si>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</si>
  <si>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</si>
  <si>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</si>
  <si>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</si>
  <si>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</si>
  <si>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</si>
  <si>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</si>
  <si>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</si>
  <si>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</si>
  <si>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</si>
  <si>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</si>
  <si>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</si>
  <si>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</si>
  <si>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</si>
  <si>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</si>
  <si>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</si>
  <si>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</si>
  <si>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</si>
  <si>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</si>
  <si>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</si>
  <si>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</si>
  <si>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</si>
  <si>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</si>
  <si>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</si>
  <si>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</si>
  <si>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</si>
  <si>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</si>
  <si>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</si>
  <si>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</si>
  <si>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</si>
  <si>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</si>
  <si>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</si>
  <si>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</si>
  <si>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</si>
  <si>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</si>
  <si>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</si>
  <si>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</si>
  <si>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</si>
  <si>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</si>
  <si>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</si>
  <si>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</si>
  <si>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</si>
  <si>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</si>
  <si>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</si>
  <si>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</si>
  <si>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</si>
  <si>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</si>
  <si>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</si>
  <si>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</si>
  <si>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</si>
  <si>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</si>
  <si>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</si>
  <si>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</si>
  <si>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</si>
  <si>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</si>
  <si>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</si>
  <si>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</si>
  <si>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</si>
  <si>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</si>
  <si>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</si>
  <si>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</si>
  <si>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</si>
  <si>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</si>
  <si>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</si>
  <si>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</si>
  <si>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</si>
  <si>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</si>
  <si>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</si>
  <si>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</si>
  <si>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</si>
  <si>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</si>
  <si>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</si>
  <si>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</si>
  <si>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</si>
  <si>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</si>
  <si>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</si>
  <si>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</si>
  <si>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</si>
  <si>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</si>
  <si>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</si>
  <si>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</si>
  <si>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</si>
  <si>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</si>
  <si>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</si>
  <si>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</si>
  <si>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</si>
  <si>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</si>
  <si>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</si>
  <si>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</si>
  <si>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</si>
  <si>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</si>
  <si>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</si>
  <si>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</si>
  <si>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</si>
  <si>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</si>
  <si>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</si>
  <si>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</si>
  <si>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</si>
  <si>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</si>
  <si>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</si>
  <si>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</si>
  <si>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</si>
  <si>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</si>
  <si>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</si>
  <si>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</si>
  <si>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</si>
  <si>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</si>
  <si>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</si>
  <si>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</si>
  <si>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</si>
  <si>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</si>
  <si>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</si>
  <si>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</si>
  <si>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</si>
  <si>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</si>
  <si>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</si>
  <si>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</si>
  <si>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</si>
  <si>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</si>
  <si>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</si>
  <si>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</si>
  <si>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</si>
  <si>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</si>
  <si>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</si>
  <si>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</si>
  <si>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</si>
  <si>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</si>
  <si>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</si>
  <si>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</si>
  <si>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</si>
  <si>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</si>
  <si>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</si>
  <si>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</si>
  <si>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</si>
  <si>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</si>
  <si>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</si>
  <si>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</si>
  <si>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</si>
  <si>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</si>
  <si>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</si>
  <si>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</si>
  <si>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</si>
  <si>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</si>
  <si>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</si>
  <si>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</si>
  <si>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</si>
  <si>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</si>
  <si>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</si>
  <si>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</si>
  <si>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</si>
  <si>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</si>
  <si>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</si>
  <si>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</si>
  <si>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</si>
  <si>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</si>
  <si>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</si>
  <si>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</si>
  <si>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</si>
  <si>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</si>
  <si>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</si>
  <si>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</si>
  <si>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</si>
  <si>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</si>
  <si>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</si>
  <si>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</si>
  <si>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</si>
  <si>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</si>
  <si>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</si>
  <si>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</si>
  <si>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</si>
  <si>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</si>
  <si>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</si>
  <si>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</si>
  <si>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</si>
  <si>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</si>
  <si>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</si>
  <si>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</si>
  <si>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</si>
  <si>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</si>
  <si>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</si>
  <si>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</si>
  <si>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</si>
  <si>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</si>
  <si>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</si>
  <si>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</si>
  <si>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</si>
  <si>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</si>
  <si>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</si>
  <si>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</si>
  <si>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</si>
  <si>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</si>
  <si>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</si>
  <si>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</si>
  <si>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</si>
  <si>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</si>
  <si>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</si>
  <si>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</si>
  <si>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</si>
  <si>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</si>
  <si>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</si>
  <si>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</si>
  <si>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</si>
  <si>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</si>
  <si>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</si>
  <si>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</si>
  <si>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</si>
  <si>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</si>
  <si>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</si>
  <si>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</si>
  <si>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</si>
  <si>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</si>
  <si>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</si>
  <si>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</si>
  <si>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</si>
  <si>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</si>
  <si>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</si>
  <si>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</si>
  <si>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</si>
  <si>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</si>
  <si>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</si>
  <si>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</si>
  <si>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</si>
  <si>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</si>
  <si>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</si>
  <si>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</si>
  <si>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</si>
  <si>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</si>
  <si>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</si>
  <si>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</si>
  <si>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</si>
  <si>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</si>
  <si>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</si>
  <si>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</si>
  <si>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</si>
  <si>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</si>
  <si>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</si>
  <si>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</si>
  <si>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</si>
  <si>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</si>
  <si>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</si>
  <si>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</si>
  <si>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</si>
  <si>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</si>
  <si>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</si>
  <si>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</si>
  <si>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</si>
  <si>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</si>
  <si>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</si>
  <si>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</si>
  <si>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</si>
  <si>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</si>
  <si>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</si>
  <si>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</si>
  <si>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</si>
  <si>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</si>
  <si>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</si>
  <si>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</si>
  <si>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</si>
  <si>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</si>
  <si>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</si>
  <si>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</si>
  <si>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</si>
  <si>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</si>
  <si>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</si>
  <si>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</si>
  <si>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</si>
  <si>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</si>
  <si>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</si>
  <si>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</si>
  <si>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</si>
  <si>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</si>
  <si>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</si>
  <si>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</si>
  <si>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</si>
  <si>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</si>
  <si>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</si>
  <si>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</si>
  <si>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</si>
  <si>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</si>
  <si>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</si>
  <si>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</si>
  <si>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</si>
  <si>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</si>
  <si>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</si>
  <si>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</si>
  <si>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</si>
  <si>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</si>
  <si>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</si>
  <si>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</si>
  <si>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</si>
  <si>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</si>
  <si>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</si>
  <si>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</si>
  <si>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</si>
  <si>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</si>
  <si>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</si>
  <si>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</si>
  <si>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</si>
  <si>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</si>
  <si>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</si>
  <si>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</si>
  <si>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</si>
  <si>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</si>
  <si>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</si>
  <si>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</si>
  <si>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</si>
  <si>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</si>
  <si>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</si>
  <si>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</si>
  <si>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</si>
  <si>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</si>
  <si>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</si>
  <si>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</si>
  <si>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</si>
  <si>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</si>
  <si>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</si>
  <si>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</si>
  <si>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</si>
  <si>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</si>
  <si>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</si>
  <si>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</si>
  <si>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</si>
  <si>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</si>
  <si>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</si>
  <si>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</si>
  <si>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</si>
  <si>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</si>
  <si>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</si>
  <si>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</si>
  <si>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</si>
  <si>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</si>
  <si>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</si>
  <si>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</si>
  <si>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</si>
  <si>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</si>
  <si>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</si>
  <si>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</si>
  <si>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</si>
  <si>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</si>
  <si>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</si>
  <si>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</si>
  <si>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</si>
  <si>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</si>
  <si>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</si>
  <si>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</si>
  <si>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</si>
  <si>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</si>
  <si>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</si>
  <si>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</si>
  <si>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</si>
  <si>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</si>
  <si>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</si>
  <si>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</si>
  <si>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</si>
  <si>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</si>
  <si>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</si>
  <si>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</si>
  <si>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</si>
  <si>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</si>
  <si>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</si>
  <si>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</si>
  <si>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</si>
  <si>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</si>
  <si>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</si>
  <si>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</si>
  <si>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</si>
  <si>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</si>
  <si>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</si>
  <si>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</si>
  <si>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</si>
  <si>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</si>
  <si>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</si>
  <si>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</si>
  <si>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</si>
  <si>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</si>
  <si>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</si>
  <si>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</si>
  <si>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</si>
  <si>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</si>
  <si>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</si>
  <si>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</si>
  <si>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</si>
  <si>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</si>
  <si>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</si>
  <si>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</si>
  <si>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</si>
  <si>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</si>
  <si>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</si>
  <si>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</si>
  <si>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</si>
  <si>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</si>
  <si>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</si>
  <si>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</si>
  <si>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</si>
  <si>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</si>
  <si>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</si>
  <si>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</si>
  <si>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</si>
  <si>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</si>
  <si>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</si>
  <si>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</si>
  <si>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</si>
  <si>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</si>
  <si>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</si>
  <si>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</si>
  <si>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</si>
  <si>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</si>
  <si>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</si>
  <si>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</si>
  <si>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</si>
  <si>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</si>
  <si>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</si>
  <si>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</si>
  <si>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</si>
  <si>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</si>
  <si>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</si>
  <si>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</si>
  <si>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</si>
  <si>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</si>
  <si>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</si>
  <si>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</si>
  <si>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</si>
  <si>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</si>
  <si>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</si>
  <si>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</si>
  <si>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</si>
  <si>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</si>
  <si>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</si>
  <si>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</si>
  <si>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</si>
  <si>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</si>
  <si>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</si>
  <si>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</si>
  <si>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</si>
  <si>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</si>
  <si>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</si>
  <si>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</si>
  <si>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</si>
  <si>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</si>
  <si>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</si>
  <si>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</si>
  <si>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</si>
  <si>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</si>
  <si>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</si>
  <si>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</si>
  <si>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</si>
  <si>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</si>
  <si>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</si>
  <si>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</si>
  <si>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</si>
  <si>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</si>
  <si>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</si>
  <si>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</si>
  <si>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</si>
  <si>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</si>
  <si>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</si>
  <si>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</si>
  <si>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</si>
  <si>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</si>
  <si>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</si>
  <si>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</si>
  <si>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</si>
  <si>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</si>
  <si>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</si>
  <si>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</si>
  <si>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</si>
  <si>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</si>
  <si>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</si>
  <si>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</si>
  <si>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</si>
  <si>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</si>
  <si>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</si>
  <si>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</si>
  <si>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</si>
  <si>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</si>
  <si>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</si>
  <si>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</si>
  <si>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</si>
  <si>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</si>
  <si>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</si>
  <si>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</si>
  <si>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</si>
  <si>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</si>
  <si>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</si>
  <si>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</si>
  <si>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</si>
  <si>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</si>
  <si>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</si>
  <si>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</si>
  <si>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</si>
  <si>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</si>
  <si>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</si>
  <si>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</si>
  <si>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</si>
  <si>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</si>
  <si>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</si>
  <si>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</si>
  <si>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</si>
  <si>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</si>
  <si>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</si>
  <si>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</si>
  <si>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</si>
  <si>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</si>
  <si>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</si>
  <si>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</si>
  <si>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</si>
  <si>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</si>
  <si>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</si>
  <si>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</si>
  <si>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</si>
  <si>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</si>
  <si>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</si>
  <si>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</si>
  <si>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</si>
  <si>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</si>
  <si>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</si>
  <si>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</si>
  <si>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</si>
  <si>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</si>
  <si>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</si>
  <si>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</si>
  <si>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</si>
  <si>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</si>
  <si>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</si>
  <si>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</si>
  <si>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</si>
  <si>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</si>
  <si>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</si>
  <si>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</si>
  <si>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</si>
  <si>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</si>
  <si>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</si>
  <si>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</si>
  <si>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</si>
  <si>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</si>
  <si>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</si>
  <si>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</si>
  <si>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</si>
  <si>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</si>
  <si>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</si>
  <si>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</si>
  <si>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</si>
  <si>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</si>
  <si>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</si>
  <si>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</si>
  <si>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</si>
  <si>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</si>
  <si>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</si>
  <si>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</si>
  <si>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</si>
  <si>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</si>
  <si>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</si>
  <si>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</si>
  <si>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</si>
  <si>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</si>
  <si>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</si>
  <si>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</si>
  <si>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</si>
  <si>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</si>
  <si>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</si>
  <si>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</si>
  <si>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</si>
  <si>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</si>
  <si>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</si>
  <si>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</si>
  <si>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</si>
  <si>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</si>
  <si>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</si>
  <si>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</si>
  <si>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</si>
  <si>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</si>
  <si>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</si>
  <si>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</si>
  <si>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</si>
  <si>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</si>
  <si>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</si>
  <si>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</si>
  <si>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</si>
  <si>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</si>
  <si>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</si>
  <si>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</si>
  <si>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</si>
  <si>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</si>
  <si>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</si>
  <si>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</si>
  <si>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</si>
  <si>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</si>
  <si>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</si>
  <si>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</si>
  <si>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</si>
  <si>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</si>
  <si>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</si>
  <si>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</si>
  <si>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</si>
  <si>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</si>
  <si>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</si>
  <si>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</si>
  <si>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</si>
  <si>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</si>
  <si>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</si>
  <si>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</si>
  <si>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</si>
  <si>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</si>
  <si>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</si>
  <si>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</si>
  <si>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</si>
  <si>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</si>
  <si>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</si>
  <si>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</si>
  <si>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</si>
  <si>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</si>
  <si>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</si>
  <si>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</si>
  <si>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</si>
  <si>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</si>
  <si>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</si>
  <si>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</si>
  <si>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</si>
  <si>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</si>
  <si>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</si>
  <si>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</si>
  <si>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</si>
  <si>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</si>
  <si>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</si>
  <si>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</si>
  <si>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</si>
  <si>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</si>
  <si>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</si>
  <si>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</si>
  <si>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</si>
  <si>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</si>
  <si>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</si>
  <si>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</si>
  <si>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</si>
  <si>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</si>
  <si>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</si>
  <si>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</si>
  <si>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</si>
  <si>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</si>
  <si>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</si>
  <si>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</si>
  <si>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</si>
  <si>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</si>
  <si>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</si>
  <si>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</si>
  <si>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</si>
  <si>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</si>
  <si>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</si>
  <si>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</si>
  <si>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</si>
  <si>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</si>
  <si>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</si>
  <si>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</si>
  <si>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</si>
  <si>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</si>
  <si>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</si>
  <si>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</si>
  <si>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</si>
  <si>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</si>
  <si>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</si>
  <si>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</si>
  <si>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</si>
  <si>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</si>
  <si>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</si>
  <si>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</si>
  <si>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</si>
  <si>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</si>
  <si>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</si>
  <si>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</si>
  <si>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</si>
  <si>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</si>
  <si>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</si>
  <si>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</si>
  <si>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</si>
  <si>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</si>
  <si>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</si>
  <si>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</si>
  <si>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</si>
  <si>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</si>
  <si>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</si>
  <si>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</si>
  <si>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</si>
  <si>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</si>
  <si>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</si>
  <si>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</si>
  <si>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</si>
  <si>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</si>
  <si>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</si>
  <si>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</si>
  <si>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</si>
  <si>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</si>
  <si>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</si>
  <si>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</si>
  <si>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</si>
  <si>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</si>
  <si>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</si>
  <si>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</si>
  <si>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</si>
  <si>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</si>
  <si>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</si>
  <si>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</si>
  <si>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</si>
  <si>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</si>
  <si>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</si>
  <si>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</si>
  <si>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</si>
  <si>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</si>
  <si>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</si>
  <si>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</si>
  <si>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</si>
  <si>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</si>
  <si>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</si>
  <si>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</si>
  <si>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</si>
  <si>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</si>
  <si>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</si>
  <si>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</si>
  <si>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</si>
  <si>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</si>
  <si>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</si>
  <si>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</si>
  <si>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</si>
  <si>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</si>
  <si>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</si>
  <si>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</si>
  <si>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</si>
  <si>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</si>
  <si>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</si>
  <si>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</si>
  <si>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</si>
  <si>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</si>
  <si>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</si>
  <si>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</si>
  <si>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</si>
  <si>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</si>
  <si>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</si>
  <si>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</si>
  <si>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</si>
  <si>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</si>
  <si>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</si>
  <si>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</si>
  <si>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</si>
  <si>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</si>
  <si>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</si>
  <si>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</si>
  <si>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</si>
  <si>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</si>
  <si>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</si>
  <si>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</si>
  <si>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</si>
  <si>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</si>
  <si>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</si>
  <si>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</si>
  <si>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</si>
  <si>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</si>
  <si>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</si>
  <si>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</si>
  <si>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</si>
  <si>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</si>
  <si>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</si>
  <si>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</si>
  <si>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</si>
  <si>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</si>
  <si>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</si>
  <si>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</si>
  <si>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</si>
  <si>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</si>
  <si>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</si>
  <si>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</si>
  <si>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</si>
  <si>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</si>
  <si>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</si>
  <si>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</si>
  <si>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</si>
  <si>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</si>
  <si>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</si>
  <si>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</si>
  <si>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</si>
  <si>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</si>
  <si>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</si>
  <si>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</si>
  <si>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</si>
  <si>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</si>
  <si>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</si>
  <si>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</si>
  <si>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</si>
  <si>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</si>
  <si>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</si>
  <si>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</si>
  <si>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</si>
  <si>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</si>
  <si>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</si>
  <si>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</si>
  <si>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</si>
  <si>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</si>
  <si>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</si>
  <si>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</si>
  <si>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</si>
  <si>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</si>
  <si>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</si>
  <si>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</si>
  <si>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</si>
  <si>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</si>
  <si>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</si>
  <si>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</si>
  <si>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</si>
  <si>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</si>
  <si>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</si>
  <si>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</si>
  <si>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</si>
  <si>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</si>
  <si>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</si>
  <si>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</si>
  <si>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</si>
  <si>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</si>
  <si>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</si>
  <si>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</si>
  <si>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</si>
  <si>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</si>
  <si>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</si>
  <si>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</si>
  <si>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</si>
  <si>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</si>
  <si>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</si>
  <si>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</si>
  <si>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</si>
  <si>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</si>
  <si>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</si>
  <si>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</si>
  <si>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</si>
  <si>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</si>
  <si>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</si>
  <si>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</si>
  <si>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</si>
  <si>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</si>
  <si>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</si>
  <si>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</si>
  <si>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</si>
  <si>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</si>
  <si>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</si>
  <si>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</si>
  <si>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</si>
  <si>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</si>
  <si>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</si>
  <si>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</si>
  <si>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</si>
  <si>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</si>
  <si>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</si>
  <si>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</si>
  <si>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</si>
  <si>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</si>
  <si>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</si>
  <si>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</si>
  <si>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</si>
  <si>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</si>
  <si>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</si>
  <si>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</si>
  <si>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</si>
  <si>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</si>
  <si>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</si>
  <si>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</si>
  <si>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</si>
  <si>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</si>
  <si>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</si>
  <si>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</si>
  <si>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</si>
  <si>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</si>
  <si>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</si>
  <si>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</si>
  <si>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</si>
  <si>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</si>
  <si>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</si>
  <si>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</si>
  <si>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</si>
  <si>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</si>
  <si>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</si>
  <si>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</si>
  <si>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</si>
  <si>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</si>
  <si>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</si>
  <si>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</si>
  <si>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</si>
  <si>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</si>
  <si>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</si>
  <si>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</si>
  <si>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</si>
  <si>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</si>
  <si>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</si>
  <si>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</si>
  <si>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</si>
  <si>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</si>
  <si>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</si>
  <si>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</si>
  <si>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</si>
  <si>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</si>
  <si>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</si>
  <si>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</si>
  <si>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</si>
  <si>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</si>
  <si>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</si>
  <si>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</si>
  <si>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</si>
  <si>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</si>
  <si>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</si>
  <si>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</si>
  <si>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</si>
  <si>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</si>
  <si>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</si>
  <si>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</si>
  <si>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</si>
  <si>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</si>
  <si>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</si>
  <si>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</si>
  <si>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</si>
  <si>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</si>
  <si>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</si>
  <si>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</si>
  <si>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</si>
  <si>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</si>
  <si>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</si>
  <si>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</si>
  <si>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</si>
  <si>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</si>
  <si>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</si>
  <si>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</si>
  <si>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</si>
  <si>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</si>
  <si>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</si>
  <si>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</si>
  <si>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</si>
  <si>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</si>
  <si>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</si>
  <si>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</si>
  <si>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</si>
  <si>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</si>
  <si>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</si>
  <si>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</si>
  <si>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</si>
  <si>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</si>
  <si>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</si>
  <si>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</si>
  <si>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</si>
  <si>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</si>
  <si>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</si>
  <si>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</si>
  <si>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</si>
  <si>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</si>
  <si>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</si>
  <si>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</si>
  <si>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</si>
  <si>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</si>
  <si>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</si>
  <si>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</si>
  <si>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</si>
  <si>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</si>
  <si>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</si>
  <si>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</si>
  <si>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</si>
  <si>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</si>
  <si>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</si>
  <si>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</si>
  <si>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</si>
  <si>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</si>
  <si>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</si>
  <si>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</si>
  <si>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</si>
  <si>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</si>
  <si>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</si>
  <si>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</si>
  <si>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</si>
  <si>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</si>
  <si>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</si>
  <si>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</si>
  <si>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</si>
  <si>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</si>
  <si>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</si>
  <si>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</si>
  <si>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</si>
  <si>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</si>
  <si>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</si>
  <si>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</si>
  <si>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</si>
  <si>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</si>
  <si>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</si>
  <si>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</si>
  <si>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</si>
  <si>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</si>
  <si>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</si>
  <si>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</si>
  <si>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</si>
  <si>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</si>
  <si>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</si>
  <si>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</si>
  <si>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</si>
  <si>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</si>
  <si>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</si>
  <si>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</si>
  <si>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</si>
  <si>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</si>
  <si>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</si>
  <si>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</si>
  <si>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</si>
  <si>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</si>
  <si>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</si>
  <si>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</si>
  <si>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</si>
  <si>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</si>
  <si>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</si>
  <si>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</si>
  <si>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</si>
  <si>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</si>
  <si>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</si>
  <si>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</si>
  <si>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</si>
  <si>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</si>
  <si>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</si>
  <si>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</si>
  <si>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</si>
  <si>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</si>
  <si>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</si>
  <si>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</si>
  <si>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</si>
  <si>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</si>
  <si>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</si>
  <si>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</si>
  <si>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</si>
  <si>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</si>
  <si>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</si>
  <si>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</si>
  <si>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</si>
  <si>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</si>
  <si>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</si>
  <si>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</si>
  <si>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</si>
  <si>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</si>
  <si>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</si>
  <si>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</si>
  <si>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</si>
  <si>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</si>
  <si>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</si>
  <si>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</si>
  <si>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</si>
  <si>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</si>
  <si>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</si>
  <si>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</si>
  <si>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</si>
  <si>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</si>
  <si>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</si>
  <si>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</si>
  <si>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</si>
  <si>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</si>
  <si>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</si>
  <si>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</si>
  <si>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</si>
  <si>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</si>
  <si>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</si>
  <si>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</si>
  <si>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</si>
  <si>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</si>
  <si>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</si>
  <si>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</si>
  <si>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</si>
  <si>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</si>
  <si>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</si>
  <si>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</si>
  <si>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</si>
  <si>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</si>
  <si>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</si>
  <si>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</si>
  <si>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</si>
  <si>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</si>
  <si>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</si>
  <si>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</si>
  <si>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</si>
  <si>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</si>
  <si>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</si>
  <si>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</si>
  <si>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</si>
  <si>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</si>
  <si>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</si>
  <si>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</si>
  <si>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</si>
  <si>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</si>
  <si>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</si>
  <si>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</si>
  <si>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</si>
  <si>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</si>
  <si>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</si>
  <si>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</si>
  <si>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</si>
  <si>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</si>
  <si>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</si>
  <si>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</si>
  <si>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</si>
  <si>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</si>
  <si>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</si>
  <si>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</si>
  <si>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</si>
  <si>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</si>
  <si>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</si>
  <si>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</si>
  <si>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</si>
  <si>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</si>
  <si>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</si>
  <si>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</si>
  <si>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</si>
  <si>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</si>
  <si>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</si>
  <si>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</si>
  <si>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</si>
  <si>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</si>
  <si>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</si>
  <si>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</si>
  <si>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</si>
  <si>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</si>
  <si>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</si>
  <si>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</si>
  <si>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</si>
  <si>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</si>
  <si>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</si>
  <si>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</si>
  <si>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</si>
  <si>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</si>
  <si>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</si>
  <si>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</si>
  <si>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</si>
  <si>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</si>
  <si>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</si>
  <si>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</si>
  <si>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</si>
  <si>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</si>
  <si>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</si>
  <si>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</si>
  <si>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</si>
  <si>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</si>
  <si>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</si>
  <si>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</si>
  <si>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</si>
  <si>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</si>
  <si>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</si>
  <si>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</si>
  <si>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</si>
  <si>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</si>
  <si>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</si>
  <si>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</si>
  <si>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</si>
  <si>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</si>
  <si>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</si>
  <si>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</si>
  <si>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</si>
  <si>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</si>
  <si>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</si>
  <si>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</si>
  <si>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</si>
  <si>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</si>
  <si>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</si>
  <si>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</si>
  <si>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</si>
  <si>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</si>
  <si>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</si>
  <si>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</si>
  <si>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</si>
  <si>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</si>
  <si>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</si>
  <si>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</si>
  <si>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</si>
  <si>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</si>
  <si>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</si>
  <si>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</si>
  <si>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</si>
  <si>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</si>
  <si>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</si>
  <si>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</si>
  <si>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</si>
  <si>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</si>
  <si>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</si>
  <si>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</si>
  <si>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</si>
  <si>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</si>
  <si>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</si>
  <si>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</si>
  <si>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</si>
  <si>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</si>
  <si>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</si>
  <si>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</si>
  <si>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</si>
  <si>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</si>
  <si>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</si>
  <si>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</si>
  <si>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</si>
  <si>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</si>
  <si>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</si>
  <si>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</si>
  <si>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</si>
  <si>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</si>
  <si>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</si>
  <si>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</si>
  <si>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</si>
  <si>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</si>
  <si>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</si>
  <si>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</si>
  <si>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</si>
  <si>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</si>
  <si>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</si>
  <si>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</si>
  <si>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</si>
  <si>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</si>
  <si>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</si>
  <si>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</si>
  <si>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</si>
  <si>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</si>
  <si>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</si>
  <si>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</si>
  <si>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</si>
  <si>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</si>
  <si>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</si>
  <si>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</si>
  <si>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</si>
  <si>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</si>
  <si>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</si>
  <si>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</si>
  <si>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</si>
  <si>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</si>
  <si>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</si>
  <si>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</si>
  <si>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</si>
  <si>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</si>
  <si>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</si>
  <si>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</si>
  <si>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</si>
  <si>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</si>
  <si>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</si>
  <si>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</si>
  <si>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</si>
  <si>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</si>
  <si>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</si>
  <si>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</si>
  <si>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</si>
  <si>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</si>
  <si>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</si>
  <si>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</si>
  <si>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</si>
  <si>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</si>
  <si>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</si>
  <si>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</si>
  <si>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</si>
  <si>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</si>
  <si>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</si>
  <si>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</si>
  <si>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</si>
  <si>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</si>
  <si>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</si>
  <si>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</si>
  <si>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</si>
  <si>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</si>
  <si>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</si>
  <si>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</si>
  <si>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</si>
  <si>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</si>
  <si>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</si>
  <si>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</si>
  <si>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</si>
  <si>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</si>
  <si>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</si>
  <si>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</si>
  <si>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</si>
  <si>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</si>
  <si>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</si>
  <si>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</si>
  <si>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</si>
  <si>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</si>
  <si>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</si>
  <si>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</si>
  <si>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</si>
  <si>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</si>
  <si>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</si>
  <si>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</si>
  <si>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</si>
  <si>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</si>
  <si>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</si>
  <si>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</si>
  <si>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</si>
  <si>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</si>
  <si>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</si>
  <si>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</si>
  <si>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</si>
  <si>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</si>
  <si>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</si>
  <si>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</si>
  <si>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</si>
  <si>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</si>
  <si>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</si>
  <si>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</si>
  <si>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</si>
  <si>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</si>
  <si>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</si>
  <si>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</si>
  <si>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</si>
  <si>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</si>
  <si>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</si>
  <si>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</si>
  <si>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</si>
  <si>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</si>
  <si>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</si>
  <si>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</si>
  <si>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</si>
  <si>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</si>
  <si>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</si>
  <si>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</si>
  <si>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</si>
  <si>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</si>
  <si>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</si>
  <si>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</si>
  <si>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</si>
  <si>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</si>
  <si>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</si>
  <si>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</si>
  <si>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</si>
  <si>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</si>
  <si>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</si>
  <si>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</si>
  <si>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</si>
  <si>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</si>
  <si>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</si>
  <si>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</si>
  <si>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</si>
  <si>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</si>
  <si>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</si>
  <si>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</si>
  <si>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</si>
  <si>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</si>
  <si>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</si>
  <si>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</si>
  <si>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</si>
  <si>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</si>
  <si>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</si>
  <si>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</si>
  <si>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</si>
  <si>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</si>
  <si>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</si>
  <si>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</si>
  <si>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</si>
  <si>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</si>
  <si>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</si>
  <si>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</si>
  <si>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</si>
  <si>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</si>
  <si>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</si>
  <si>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</si>
  <si>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</si>
  <si>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</si>
  <si>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</si>
  <si>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</si>
  <si>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</si>
  <si>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</si>
  <si>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</si>
  <si>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</si>
  <si>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</si>
  <si>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</si>
  <si>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</si>
  <si>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</si>
  <si>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</si>
  <si>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</si>
  <si>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</si>
  <si>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</si>
  <si>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</si>
  <si>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</si>
  <si>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</si>
  <si>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</si>
  <si>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</si>
  <si>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</si>
  <si>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</si>
  <si>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</si>
  <si>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</si>
  <si>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</si>
  <si>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</si>
  <si>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</si>
  <si>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</si>
  <si>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</si>
  <si>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</si>
  <si>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</si>
  <si>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</si>
  <si>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</si>
  <si>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</si>
  <si>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</si>
  <si>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</si>
  <si>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</si>
  <si>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</si>
  <si>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</si>
  <si>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</si>
  <si>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</si>
  <si>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</si>
  <si>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</si>
  <si>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</si>
  <si>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</si>
  <si>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</si>
  <si>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</si>
  <si>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车头牌</t>
    <phoneticPr fontId="8" type="noConversion"/>
  </si>
  <si>
    <t>张</t>
    <phoneticPr fontId="8" type="noConversion"/>
  </si>
  <si>
    <t>8.48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</si>
  <si>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</si>
  <si>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</si>
  <si>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</si>
  <si>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制作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</si>
  <si>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</si>
  <si>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</si>
  <si>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</si>
  <si>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车辆</t>
    <phoneticPr fontId="8" type="noConversion"/>
  </si>
  <si>
    <t>餐饮</t>
    <phoneticPr fontId="8" type="noConversion"/>
  </si>
  <si>
    <t>差旅住宿</t>
    <phoneticPr fontId="8" type="noConversion"/>
  </si>
  <si>
    <t>差旅补助</t>
    <phoneticPr fontId="8" type="noConversion"/>
  </si>
  <si>
    <t>工作人员住宿</t>
    <phoneticPr fontId="8" type="noConversion"/>
  </si>
  <si>
    <t>工作人员餐费补助</t>
    <phoneticPr fontId="8" type="noConversion"/>
  </si>
  <si>
    <t>工作人员小交通补助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</si>
  <si>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</si>
  <si>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</si>
  <si>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</si>
  <si>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</si>
  <si>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</si>
  <si>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</si>
  <si>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100</t>
    <phoneticPr fontId="8" type="noConversion"/>
  </si>
  <si>
    <t>服务费</t>
    <phoneticPr fontId="8" type="noConversion"/>
  </si>
  <si>
    <t>税费</t>
    <phoneticPr fontId="8" type="noConversion"/>
  </si>
  <si>
    <t>350</t>
    <phoneticPr fontId="8" type="noConversion"/>
  </si>
  <si>
    <t>2025.9.19-23</t>
    <phoneticPr fontId="8" type="noConversion"/>
  </si>
  <si>
    <t>差旅大交通</t>
    <phoneticPr fontId="8" type="noConversion"/>
  </si>
  <si>
    <t>工作人员高铁</t>
    <phoneticPr fontId="8" type="noConversion"/>
  </si>
  <si>
    <t>单程</t>
    <phoneticPr fontId="8" type="noConversion"/>
  </si>
  <si>
    <t>接待服务人员（酒店签到、餐饮服务、车辆安排等）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</si>
  <si>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</si>
  <si>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</si>
  <si>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</si>
  <si>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</si>
  <si>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预留费用，实际出票为准；</t>
    <phoneticPr fontId="8" type="noConversion"/>
  </si>
  <si>
    <t>onsite人员</t>
    <phoneticPr fontId="8" type="noConversion"/>
  </si>
  <si>
    <t>苏州-杭州往返</t>
    <phoneticPr fontId="8" type="noConversion"/>
  </si>
  <si>
    <t>张仪蕾</t>
    <phoneticPr fontId="8" type="noConversion"/>
  </si>
  <si>
    <t>zhangyilei.bella@bytedance.com</t>
    <phoneticPr fontId="8" type="noConversion"/>
  </si>
  <si>
    <t>印刷店制作</t>
    <phoneticPr fontId="8" type="noConversion"/>
  </si>
  <si>
    <t>2025抖音创作者大会 兴趣爱好会务接待报价单</t>
    <phoneticPr fontId="8" type="noConversion"/>
  </si>
  <si>
    <t>2025抖音创作者大会
兴趣爱好</t>
    <phoneticPr fontId="8" type="noConversion"/>
  </si>
  <si>
    <t>桌</t>
    <phoneticPr fontId="8" type="noConversion"/>
  </si>
  <si>
    <t>19日晚餐</t>
    <phoneticPr fontId="8" type="noConversion"/>
  </si>
  <si>
    <t>20日午餐</t>
    <phoneticPr fontId="8" type="noConversion"/>
  </si>
  <si>
    <t>21日午餐</t>
    <phoneticPr fontId="8" type="noConversion"/>
  </si>
  <si>
    <t>22日午餐</t>
    <phoneticPr fontId="8" type="noConversion"/>
  </si>
  <si>
    <t>接待用车-车辆-车辆物流-运营车辆-接送机-考斯特，60公里内，高速费另计</t>
    <phoneticPr fontId="8" type="noConversion"/>
  </si>
  <si>
    <t>接待用车-车辆-车辆物流-运营车辆-接送机-50座大巴车，60公里内，高速费另计</t>
    <phoneticPr fontId="8" type="noConversion"/>
  </si>
  <si>
    <t>9.19、20、21、22；2间4晚</t>
    <phoneticPr fontId="8" type="noConversion"/>
  </si>
  <si>
    <t>9.19-23；4人5天</t>
    <phoneticPr fontId="8" type="noConversion"/>
  </si>
  <si>
    <t>刘春雨</t>
    <phoneticPr fontId="8" type="noConversion"/>
  </si>
  <si>
    <t>高铁二等座；往返2次</t>
    <phoneticPr fontId="8" type="noConversion"/>
  </si>
  <si>
    <t>宴请；桌餐</t>
    <phoneticPr fontId="8" type="noConversion"/>
  </si>
  <si>
    <t>茶歇</t>
    <phoneticPr fontId="8" type="noConversion"/>
  </si>
  <si>
    <t>人</t>
    <phoneticPr fontId="8" type="noConversion"/>
  </si>
  <si>
    <t>海宁铂尔曼</t>
    <phoneticPr fontId="8" type="noConversion"/>
  </si>
  <si>
    <t>海宁铂尔曼；大/双床；9.19-9.23；4晚</t>
    <phoneticPr fontId="8" type="noConversion"/>
  </si>
  <si>
    <t>海宁铂尔曼；大/双床；9.17-9.23；6晚</t>
    <phoneticPr fontId="8" type="noConversion"/>
  </si>
  <si>
    <t>21日交流会；下午；100人；参考景区内茶歇68元/人</t>
    <phoneticPr fontId="8" type="noConversion"/>
  </si>
  <si>
    <t>海宁酒店-景区往返接驳车</t>
    <phoneticPr fontId="8" type="noConversion"/>
  </si>
  <si>
    <t>9.19-23；4辆/天*5天</t>
    <phoneticPr fontId="8" type="noConversion"/>
  </si>
  <si>
    <t>21日茶歇</t>
    <phoneticPr fontId="8" type="noConversion"/>
  </si>
  <si>
    <t>酒店工作人员：2人
车辆安排：2人</t>
    <phoneticPr fontId="8" type="noConversion"/>
  </si>
  <si>
    <t>20日午餐30人，休闲&amp;专业舞蹈；参考景区内桌餐3000元/桌/10人</t>
    <phoneticPr fontId="8" type="noConversion"/>
  </si>
  <si>
    <t>21日午餐40人，音乐+舞蹈垂类；参考景区内桌餐3000元/桌/10人</t>
    <phoneticPr fontId="8" type="noConversion"/>
  </si>
  <si>
    <t>22日午餐60人，音乐整体，10人/桌；参考景区内桌餐3000元/桌/10人</t>
    <phoneticPr fontId="8" type="noConversion"/>
  </si>
  <si>
    <t>尺寸：A3；材质：铜版纸塑封；工期：3天；数量：10个</t>
    <phoneticPr fontId="8" type="noConversion"/>
  </si>
  <si>
    <t>liuchunyu.lucky@bytedance.com</t>
  </si>
  <si>
    <t>19日晚餐60人，潮流舞蹈，10人/桌；参考景区内桌餐3000元/桌/10人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</si>
</sst>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49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5" xfId="17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left" vertical="center"/>
      <protection locked="0"/>
    </xf>
    <xf numFmtId="0" fontId="5" fillId="0" borderId="0" xfId="26"/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/Users/guoyanlei/Downloads/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liuchunyu.lucky@bytedance.com" TargetMode="External"/><Relationship Id="rId1" Type="http://schemas.openxmlformats.org/officeDocument/2006/relationships/hyperlink" Target="mailto:zhangyilei.bella@bytedance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19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19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19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20" t="s">
        <v>140</v>
      </c>
      <c r="B6" s="153" t="s">
        <v>141</v>
      </c>
      <c r="C6" s="154"/>
    </row>
    <row r="7" spans="1:21" s="149" customFormat="1">
      <c r="A7" s="220"/>
      <c r="B7" s="153" t="s">
        <v>142</v>
      </c>
      <c r="C7" s="154"/>
    </row>
    <row r="8" spans="1:21" s="149" customFormat="1">
      <c r="A8" s="220"/>
      <c r="B8" s="154" t="s">
        <v>143</v>
      </c>
      <c r="C8" s="154"/>
    </row>
    <row r="9" spans="1:21" s="149" customFormat="1" ht="19" customHeight="1">
      <c r="A9" s="220"/>
      <c r="B9" s="153" t="s">
        <v>144</v>
      </c>
      <c r="C9" s="154"/>
    </row>
    <row r="10" spans="1:21" s="149" customFormat="1" ht="19" customHeight="1">
      <c r="A10" s="220"/>
      <c r="B10" s="153" t="s">
        <v>145</v>
      </c>
      <c r="C10" s="154"/>
    </row>
    <row r="11" spans="1:21" s="149" customFormat="1" ht="19" customHeight="1">
      <c r="A11" s="220" t="s">
        <v>146</v>
      </c>
      <c r="B11" s="153" t="s">
        <v>147</v>
      </c>
      <c r="C11" s="153"/>
    </row>
    <row r="12" spans="1:21" s="149" customFormat="1">
      <c r="A12" s="220"/>
      <c r="B12" s="153" t="s">
        <v>148</v>
      </c>
      <c r="C12" s="153"/>
    </row>
    <row r="13" spans="1:21" s="149" customFormat="1">
      <c r="A13" s="220"/>
      <c r="B13" s="153" t="s">
        <v>149</v>
      </c>
      <c r="C13" s="153"/>
    </row>
    <row r="14" spans="1:21" s="149" customFormat="1">
      <c r="A14" s="220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21" t="s">
        <v>89</v>
      </c>
      <c r="Q9" s="222"/>
      <c r="R9" s="223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21" t="s">
        <v>90</v>
      </c>
      <c r="Q18" s="222"/>
      <c r="R18" s="223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21" t="s">
        <v>91</v>
      </c>
      <c r="Q27" s="222"/>
      <c r="R27" s="223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21" t="s">
        <v>94</v>
      </c>
      <c r="Q36" s="222"/>
      <c r="R36" s="223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21" t="s">
        <v>95</v>
      </c>
      <c r="Q45" s="222"/>
      <c r="R45" s="223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21" t="s">
        <v>97</v>
      </c>
      <c r="Q51" s="222"/>
      <c r="R51" s="223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21" t="s">
        <v>96</v>
      </c>
      <c r="Q60" s="222"/>
      <c r="R60" s="223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21" t="s">
        <v>134</v>
      </c>
      <c r="Q69" s="222"/>
      <c r="R69" s="223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21" t="s">
        <v>120</v>
      </c>
      <c r="Q73" s="222"/>
      <c r="R73" s="223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5" t="s">
        <v>54</v>
      </c>
      <c r="Q75" s="225"/>
      <c r="R75" s="226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21" t="s">
        <v>121</v>
      </c>
      <c r="Q79" s="222"/>
      <c r="R79" s="223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5" t="s">
        <v>133</v>
      </c>
      <c r="Q82" s="225"/>
      <c r="R82" s="226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4"/>
      <c r="L84" s="224"/>
      <c r="M84" s="224"/>
      <c r="N84" s="224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4"/>
      <c r="L85" s="224"/>
      <c r="M85" s="224"/>
      <c r="N85" s="224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K84:N84"/>
    <mergeCell ref="K85:N85"/>
    <mergeCell ref="P60:R60"/>
    <mergeCell ref="P69:R69"/>
    <mergeCell ref="P73:R73"/>
    <mergeCell ref="P75:R75"/>
    <mergeCell ref="P79:R79"/>
    <mergeCell ref="P82:R82"/>
    <mergeCell ref="P51:R51"/>
    <mergeCell ref="P9:R9"/>
    <mergeCell ref="P18:R18"/>
    <mergeCell ref="P27:R27"/>
    <mergeCell ref="P36:R36"/>
    <mergeCell ref="P45:R45"/>
  </mergeCells>
  <phoneticPr fontId="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F27" sqref="F27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33" t="s">
        <v>2996</v>
      </c>
      <c r="B1" s="234"/>
      <c r="C1" s="234"/>
      <c r="D1" s="234"/>
      <c r="E1" s="234"/>
      <c r="F1" s="234"/>
      <c r="G1" s="234"/>
      <c r="H1" s="235"/>
    </row>
    <row r="2" spans="1:8" ht="30">
      <c r="A2" s="4" t="s">
        <v>0</v>
      </c>
      <c r="B2" s="10" t="s">
        <v>2997</v>
      </c>
      <c r="C2" s="11" t="s">
        <v>1</v>
      </c>
      <c r="D2" s="236" t="s">
        <v>2953</v>
      </c>
      <c r="E2" s="237"/>
      <c r="F2" s="237"/>
      <c r="G2" s="238" t="s">
        <v>37</v>
      </c>
      <c r="H2" s="239"/>
    </row>
    <row r="3" spans="1:8">
      <c r="A3" s="3" t="s">
        <v>2</v>
      </c>
      <c r="B3" s="13" t="s">
        <v>2981</v>
      </c>
      <c r="C3" s="14" t="s">
        <v>3</v>
      </c>
      <c r="D3" s="236"/>
      <c r="E3" s="237"/>
      <c r="F3" s="237"/>
      <c r="G3" s="240"/>
      <c r="H3" s="241"/>
    </row>
    <row r="4" spans="1:8">
      <c r="A4" s="3" t="s">
        <v>23</v>
      </c>
      <c r="B4" s="10" t="s">
        <v>3007</v>
      </c>
      <c r="C4" s="1" t="s">
        <v>4</v>
      </c>
      <c r="D4" s="12"/>
      <c r="E4" s="14" t="s">
        <v>5</v>
      </c>
      <c r="F4" s="218" t="s">
        <v>3024</v>
      </c>
      <c r="G4" s="36"/>
      <c r="H4" s="37" t="s">
        <v>17</v>
      </c>
    </row>
    <row r="5" spans="1:8" ht="16">
      <c r="A5" s="3" t="s">
        <v>24</v>
      </c>
      <c r="B5" s="10" t="s">
        <v>2993</v>
      </c>
      <c r="C5" s="1" t="s">
        <v>4</v>
      </c>
      <c r="D5" s="12"/>
      <c r="E5" s="14" t="s">
        <v>5</v>
      </c>
      <c r="F5" s="214" t="s">
        <v>2994</v>
      </c>
      <c r="G5" s="38"/>
      <c r="H5" s="37" t="s">
        <v>18</v>
      </c>
    </row>
    <row r="6" spans="1:8">
      <c r="A6" s="3" t="s">
        <v>6</v>
      </c>
      <c r="B6" s="242" t="s">
        <v>2952</v>
      </c>
      <c r="C6" s="243"/>
      <c r="D6" s="243"/>
      <c r="E6" s="243"/>
      <c r="F6" s="243"/>
      <c r="G6" s="39"/>
      <c r="H6" s="37" t="s">
        <v>19</v>
      </c>
    </row>
    <row r="7" spans="1:8">
      <c r="A7" s="3" t="s">
        <v>7</v>
      </c>
      <c r="B7" s="10"/>
      <c r="C7" s="1" t="s">
        <v>4</v>
      </c>
      <c r="D7" s="12">
        <v>15811515220</v>
      </c>
      <c r="E7" s="14" t="s">
        <v>5</v>
      </c>
      <c r="F7" s="200"/>
      <c r="G7" s="40"/>
      <c r="H7" s="37" t="s">
        <v>20</v>
      </c>
    </row>
    <row r="8" spans="1:8" ht="18">
      <c r="A8" s="232" t="s">
        <v>38</v>
      </c>
      <c r="B8" s="232"/>
      <c r="C8" s="232"/>
      <c r="D8" s="232"/>
      <c r="E8" s="232"/>
      <c r="F8" s="232"/>
      <c r="G8" s="232"/>
      <c r="H8" s="232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'2.报价结算清单'!P4</f>
        <v>84.800000000000011</v>
      </c>
      <c r="D10" s="6">
        <f>IFERROR(_xlfn.IFNA(C10/$C$21,""),"")</f>
        <v>1.2375498356502883E-4</v>
      </c>
      <c r="E10" s="8">
        <f>'2.报价结算清单'!Q4</f>
        <v>0</v>
      </c>
      <c r="F10" s="6" t="str">
        <f t="shared" ref="F10:F18" si="0">IFERROR(_xlfn.IFNA(E10/$E$21,""),"")</f>
        <v/>
      </c>
      <c r="G10" s="8">
        <f>IFERROR(E10-C10,"")</f>
        <v>-84.800000000000011</v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'2.报价结算清单'!P7</f>
        <v>5300</v>
      </c>
      <c r="D12" s="6">
        <f>IFERROR(_xlfn.IFNA(C12/$C$21,""),"")</f>
        <v>7.7346864728143E-3</v>
      </c>
      <c r="E12" s="8">
        <f>'2.报价结算清单'!Q7</f>
        <v>0</v>
      </c>
      <c r="F12" s="6" t="str">
        <f t="shared" si="0"/>
        <v/>
      </c>
      <c r="G12" s="8">
        <f t="shared" si="2"/>
        <v>-5300</v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'2.报价结算清单'!P23</f>
        <v>640070.84</v>
      </c>
      <c r="D14" s="6">
        <f t="shared" si="1"/>
        <v>0.93410325807375205</v>
      </c>
      <c r="E14" s="8">
        <f>'2.报价结算清单'!Q23</f>
        <v>0</v>
      </c>
      <c r="F14" s="6" t="str">
        <f t="shared" si="0"/>
        <v/>
      </c>
      <c r="G14" s="8">
        <f t="shared" si="2"/>
        <v>-640070.84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29" t="s">
        <v>53</v>
      </c>
      <c r="B19" s="230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31" t="s">
        <v>87</v>
      </c>
      <c r="B20" s="230"/>
      <c r="C20" s="9" t="str">
        <f>'2.报价结算清单'!J32</f>
        <v>0</v>
      </c>
      <c r="D20" s="6">
        <f>IFERROR(_xlfn.IFNA(C20/$C$22,""),"")</f>
        <v>0</v>
      </c>
      <c r="E20" s="9" t="str">
        <f>'2.报价结算清单'!K32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29" t="s">
        <v>13</v>
      </c>
      <c r="B21" s="229"/>
      <c r="C21" s="9">
        <f>'2.报价结算清单'!P34</f>
        <v>685224.93039999995</v>
      </c>
      <c r="D21" s="6">
        <f>IFERROR(_xlfn.IFNA(C21/$C$22,""),"")</f>
        <v>1</v>
      </c>
      <c r="E21" s="9">
        <f>'2.报价结算清单'!Q34</f>
        <v>0</v>
      </c>
      <c r="F21" s="6" t="str">
        <f>IFERROR(_xlfn.IFNA(E21/$E$22,""),"")</f>
        <v/>
      </c>
      <c r="G21" s="8">
        <f>IFERROR(E21-C21,"")</f>
        <v>-685224.93039999995</v>
      </c>
      <c r="H21" s="5"/>
    </row>
    <row r="22" spans="1:8">
      <c r="A22" s="227" t="s">
        <v>42</v>
      </c>
      <c r="B22" s="227"/>
      <c r="C22" s="228">
        <f>'2.报价结算清单'!P34</f>
        <v>685224.93039999995</v>
      </c>
      <c r="D22" s="228"/>
      <c r="E22" s="228">
        <f>'2.报价结算清单'!Q34</f>
        <v>0</v>
      </c>
      <c r="F22" s="228"/>
      <c r="G22" s="7">
        <f>IFERROR(E22-C22,"")</f>
        <v>-685224.93039999995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2:B22"/>
    <mergeCell ref="C22:D22"/>
    <mergeCell ref="E22:F22"/>
    <mergeCell ref="A19:B19"/>
    <mergeCell ref="A21:B21"/>
    <mergeCell ref="A20:B20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5" r:id="rId1" xr:uid="{A07DB218-0840-FC4F-9F76-895F47C7F409}"/>
    <hyperlink ref="F4" r:id="rId2" display="mailto:liuchunyu.lucky@bytedance.com" xr:uid="{F54813FB-4EAF-894C-B735-55C25939FC0B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V38"/>
  <sheetViews>
    <sheetView tabSelected="1" topLeftCell="B1" zoomScaleNormal="55" workbookViewId="0">
      <selection activeCell="H13" sqref="H13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32.1640625" style="93" bestFit="1" customWidth="1"/>
    <col min="4" max="4" width="28.5" style="93" customWidth="1"/>
    <col min="5" max="5" width="10.5" style="93" customWidth="1"/>
    <col min="6" max="6" width="16.5" style="77" bestFit="1" customWidth="1"/>
    <col min="7" max="7" width="23.6640625" style="77" customWidth="1"/>
    <col min="8" max="8" width="78.33203125" style="205" customWidth="1"/>
    <col min="9" max="9" width="8.6640625" style="77" customWidth="1"/>
    <col min="10" max="10" width="12.6640625" style="197" customWidth="1"/>
    <col min="11" max="11" width="12" style="196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2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7" t="s">
        <v>163</v>
      </c>
      <c r="K1" s="188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2" s="179" customFormat="1" ht="22" customHeight="1">
      <c r="A2" s="173" t="s">
        <v>88</v>
      </c>
      <c r="B2" s="128" t="s">
        <v>2960</v>
      </c>
      <c r="C2" s="128" t="s">
        <v>2954</v>
      </c>
      <c r="D2" s="128" t="s">
        <v>2954</v>
      </c>
      <c r="E2" s="201" t="s">
        <v>129</v>
      </c>
      <c r="F2" s="174"/>
      <c r="G2" s="128" t="str">
        <f>_xlfn.IFNA(IF(VLOOKUP($F2,'3.框架内物料'!$A:$E,2,0)=0,"请勿填写",VLOOKUP($F2,'3.框架内物料'!$A:$E,2,0)),"")</f>
        <v/>
      </c>
      <c r="H2" s="203" t="s">
        <v>3023</v>
      </c>
      <c r="I2" s="128" t="s">
        <v>2955</v>
      </c>
      <c r="J2" s="189" t="s">
        <v>2956</v>
      </c>
      <c r="K2" s="189" t="str">
        <f>_xlfn.IFNA(VLOOKUP($F2,'3.框架内物料'!$A:$F,6,0),"")</f>
        <v/>
      </c>
      <c r="L2" s="67">
        <v>10</v>
      </c>
      <c r="M2" s="67"/>
      <c r="N2" s="67">
        <v>1</v>
      </c>
      <c r="O2" s="67"/>
      <c r="P2" s="175">
        <f>IFERROR(N2*L2*J2,0)</f>
        <v>84.800000000000011</v>
      </c>
      <c r="Q2" s="175">
        <f t="shared" ref="Q2" si="0">IFERROR(O2*M2*K2,0)</f>
        <v>0</v>
      </c>
      <c r="R2" s="176">
        <f t="shared" ref="R2" si="1">Q2-P2</f>
        <v>-84.800000000000011</v>
      </c>
      <c r="S2" s="177">
        <v>0.06</v>
      </c>
      <c r="T2" s="177">
        <v>0</v>
      </c>
      <c r="U2" s="178" t="s">
        <v>2995</v>
      </c>
      <c r="V2" s="178"/>
    </row>
    <row r="3" spans="1:22" s="71" customFormat="1" ht="18">
      <c r="A3" s="57"/>
      <c r="B3" s="61"/>
      <c r="C3" s="61"/>
      <c r="D3" s="61"/>
      <c r="E3" s="61"/>
      <c r="F3" s="58"/>
      <c r="G3" s="58"/>
      <c r="H3" s="58"/>
      <c r="I3" s="58"/>
      <c r="J3" s="190"/>
      <c r="K3" s="190"/>
      <c r="L3" s="58"/>
      <c r="M3" s="58"/>
      <c r="N3" s="58"/>
      <c r="O3" s="58"/>
      <c r="P3" s="246" t="s">
        <v>89</v>
      </c>
      <c r="Q3" s="247"/>
      <c r="R3" s="248"/>
      <c r="S3" s="165"/>
      <c r="T3" s="165"/>
      <c r="U3" s="60"/>
      <c r="V3" s="60"/>
    </row>
    <row r="4" spans="1:22" s="71" customFormat="1" ht="18">
      <c r="A4" s="54"/>
      <c r="B4" s="62"/>
      <c r="C4" s="62"/>
      <c r="D4" s="62"/>
      <c r="E4" s="62"/>
      <c r="F4" s="55"/>
      <c r="G4" s="55"/>
      <c r="H4" s="55"/>
      <c r="I4" s="55"/>
      <c r="J4" s="191"/>
      <c r="K4" s="191"/>
      <c r="L4" s="55"/>
      <c r="M4" s="55"/>
      <c r="N4" s="55"/>
      <c r="O4" s="55"/>
      <c r="P4" s="158">
        <f>SUM(P2:P2)</f>
        <v>84.800000000000011</v>
      </c>
      <c r="Q4" s="158">
        <f>SUM(Q2:Q2)</f>
        <v>0</v>
      </c>
      <c r="R4" s="158">
        <f>Q4-P4</f>
        <v>-84.800000000000011</v>
      </c>
      <c r="S4" s="166"/>
      <c r="T4" s="171"/>
      <c r="U4" s="55"/>
      <c r="V4" s="56"/>
    </row>
    <row r="5" spans="1:22" s="181" customFormat="1" ht="34">
      <c r="A5" s="173" t="s">
        <v>84</v>
      </c>
      <c r="B5" s="128" t="s">
        <v>2991</v>
      </c>
      <c r="C5" s="128" t="s">
        <v>2991</v>
      </c>
      <c r="D5" s="128" t="s">
        <v>3019</v>
      </c>
      <c r="E5" s="128" t="s">
        <v>132</v>
      </c>
      <c r="F5" s="174" t="s">
        <v>2911</v>
      </c>
      <c r="G5" s="128" t="str">
        <f>_xlfn.IFNA(IF(VLOOKUP($F5,'3.框架内物料'!$A:$E,2,0)=0,"请勿填写",VLOOKUP($F5,'3.框架内物料'!$A:$E,2,0)),"")</f>
        <v>M939882634395557889</v>
      </c>
      <c r="H5" s="203" t="str">
        <f>_xlfn.IFNA(VLOOKUP($F5,'3.框架内物料'!$A:$E,4,0),"")</f>
        <v>Onsite 人员-服务人员-地接上会服务人员-人员劳务费。不含住宿、交通、补贴等费用，每天不超过8小时</v>
      </c>
      <c r="I5" s="128" t="str">
        <f>_xlfn.IFNA(VLOOKUP($F5,'3.框架内物料'!$A:$E,5,0),"")</f>
        <v>人/天</v>
      </c>
      <c r="J5" s="189">
        <f>_xlfn.IFNA(VLOOKUP($F5,'3.框架内物料'!$A:$F,6,0),"")</f>
        <v>530</v>
      </c>
      <c r="K5" s="189">
        <f>_xlfn.IFNA(VLOOKUP($F5,'3.框架内物料'!$A:$F,6,0),"")</f>
        <v>530</v>
      </c>
      <c r="L5" s="67">
        <v>2</v>
      </c>
      <c r="M5" s="67"/>
      <c r="N5" s="67">
        <v>5</v>
      </c>
      <c r="O5" s="67"/>
      <c r="P5" s="175">
        <f>IFERROR(N5*L5*J5,0)</f>
        <v>5300</v>
      </c>
      <c r="Q5" s="175">
        <f t="shared" ref="Q5" si="2">IFERROR(O5*M5*K5,0)</f>
        <v>0</v>
      </c>
      <c r="R5" s="176">
        <f t="shared" ref="R5" si="3">Q5-P5</f>
        <v>-5300</v>
      </c>
      <c r="S5" s="177">
        <v>0.06</v>
      </c>
      <c r="T5" s="177">
        <v>0</v>
      </c>
      <c r="U5" s="180"/>
      <c r="V5" s="178"/>
    </row>
    <row r="6" spans="1:22" s="71" customFormat="1" ht="18">
      <c r="A6" s="57"/>
      <c r="B6" s="61"/>
      <c r="C6" s="61"/>
      <c r="D6" s="61"/>
      <c r="E6" s="61"/>
      <c r="F6" s="58"/>
      <c r="G6" s="58"/>
      <c r="H6" s="58"/>
      <c r="I6" s="58"/>
      <c r="J6" s="190"/>
      <c r="K6" s="190"/>
      <c r="L6" s="58"/>
      <c r="M6" s="58"/>
      <c r="N6" s="58"/>
      <c r="O6" s="58"/>
      <c r="P6" s="246" t="s">
        <v>91</v>
      </c>
      <c r="Q6" s="247"/>
      <c r="R6" s="248"/>
      <c r="S6" s="165"/>
      <c r="T6" s="165"/>
      <c r="U6" s="60"/>
      <c r="V6" s="60"/>
    </row>
    <row r="7" spans="1:22" s="71" customFormat="1" ht="18">
      <c r="A7" s="54"/>
      <c r="B7" s="62"/>
      <c r="C7" s="62"/>
      <c r="D7" s="62"/>
      <c r="E7" s="62"/>
      <c r="F7" s="55"/>
      <c r="G7" s="55"/>
      <c r="H7" s="55"/>
      <c r="I7" s="55"/>
      <c r="J7" s="191"/>
      <c r="K7" s="191"/>
      <c r="L7" s="55"/>
      <c r="M7" s="55"/>
      <c r="N7" s="55"/>
      <c r="O7" s="55"/>
      <c r="P7" s="158">
        <f>SUM(P5:P5)</f>
        <v>5300</v>
      </c>
      <c r="Q7" s="158">
        <f>SUM(Q5:Q5)</f>
        <v>0</v>
      </c>
      <c r="R7" s="158">
        <f>Q7-P7</f>
        <v>-5300</v>
      </c>
      <c r="S7" s="166"/>
      <c r="T7" s="171"/>
      <c r="U7" s="55"/>
      <c r="V7" s="56"/>
    </row>
    <row r="8" spans="1:22" s="181" customFormat="1" ht="22" customHeight="1">
      <c r="A8" s="173" t="s">
        <v>93</v>
      </c>
      <c r="B8" s="202" t="s">
        <v>2961</v>
      </c>
      <c r="C8" s="128" t="s">
        <v>2963</v>
      </c>
      <c r="D8" s="128" t="s">
        <v>2957</v>
      </c>
      <c r="E8" s="128" t="s">
        <v>129</v>
      </c>
      <c r="F8" s="174"/>
      <c r="G8" s="128" t="str">
        <f>_xlfn.IFNA(IF(VLOOKUP($F8,'3.框架内物料'!$A:$E,2,0)=0,"请勿填写",VLOOKUP($F8,'3.框架内物料'!$A:$E,2,0)),"")</f>
        <v/>
      </c>
      <c r="H8" s="203" t="s">
        <v>2990</v>
      </c>
      <c r="I8" s="128" t="s">
        <v>2958</v>
      </c>
      <c r="J8" s="189" t="s">
        <v>2959</v>
      </c>
      <c r="K8" s="189" t="str">
        <f>_xlfn.IFNA(VLOOKUP($F8,'3.框架内物料'!$A:$F,6,0),"")</f>
        <v/>
      </c>
      <c r="L8" s="67">
        <v>120</v>
      </c>
      <c r="M8" s="67"/>
      <c r="N8" s="67">
        <v>1</v>
      </c>
      <c r="O8" s="67"/>
      <c r="P8" s="175">
        <f t="shared" ref="P8:P21" si="4">IFERROR(N8*L8*J8,0)</f>
        <v>300000</v>
      </c>
      <c r="Q8" s="175">
        <f t="shared" ref="Q8:Q9" si="5">IFERROR(O8*M8*K8,0)</f>
        <v>0</v>
      </c>
      <c r="R8" s="176">
        <f t="shared" ref="R8:R13" si="6">Q8-P8</f>
        <v>-300000</v>
      </c>
      <c r="S8" s="177">
        <v>0.06</v>
      </c>
      <c r="T8" s="177">
        <v>0</v>
      </c>
      <c r="U8" s="180"/>
      <c r="V8" s="178"/>
    </row>
    <row r="9" spans="1:22" s="181" customFormat="1" ht="22" customHeight="1">
      <c r="A9" s="206" t="s">
        <v>93</v>
      </c>
      <c r="B9" s="202" t="s">
        <v>2962</v>
      </c>
      <c r="C9" s="128" t="s">
        <v>3012</v>
      </c>
      <c r="D9" s="128" t="s">
        <v>3012</v>
      </c>
      <c r="E9" s="128" t="s">
        <v>129</v>
      </c>
      <c r="F9" s="174"/>
      <c r="G9" s="128"/>
      <c r="H9" s="203" t="s">
        <v>3014</v>
      </c>
      <c r="I9" s="128" t="s">
        <v>2971</v>
      </c>
      <c r="J9" s="215">
        <v>420</v>
      </c>
      <c r="K9" s="189"/>
      <c r="L9" s="67">
        <v>30</v>
      </c>
      <c r="M9" s="67"/>
      <c r="N9" s="67">
        <v>6</v>
      </c>
      <c r="O9" s="67"/>
      <c r="P9" s="175">
        <f t="shared" si="4"/>
        <v>75600</v>
      </c>
      <c r="Q9" s="175">
        <f t="shared" si="5"/>
        <v>0</v>
      </c>
      <c r="R9" s="176">
        <f t="shared" si="6"/>
        <v>-75600</v>
      </c>
      <c r="S9" s="177">
        <v>0.06</v>
      </c>
      <c r="T9" s="177">
        <v>0</v>
      </c>
      <c r="U9" s="180"/>
      <c r="V9" s="178"/>
    </row>
    <row r="10" spans="1:22" s="181" customFormat="1" ht="22" customHeight="1">
      <c r="A10" s="206" t="s">
        <v>93</v>
      </c>
      <c r="B10" s="202" t="s">
        <v>2962</v>
      </c>
      <c r="C10" s="128" t="s">
        <v>3012</v>
      </c>
      <c r="D10" s="128" t="s">
        <v>3012</v>
      </c>
      <c r="E10" s="128" t="s">
        <v>129</v>
      </c>
      <c r="F10" s="174"/>
      <c r="G10" s="128"/>
      <c r="H10" s="203" t="s">
        <v>3013</v>
      </c>
      <c r="I10" s="128" t="s">
        <v>2971</v>
      </c>
      <c r="J10" s="215">
        <v>420</v>
      </c>
      <c r="K10" s="189"/>
      <c r="L10" s="67">
        <v>90</v>
      </c>
      <c r="M10" s="67"/>
      <c r="N10" s="67">
        <v>4</v>
      </c>
      <c r="O10" s="67"/>
      <c r="P10" s="175">
        <f t="shared" ref="P10" si="7">IFERROR(N10*L10*J10,0)</f>
        <v>151200</v>
      </c>
      <c r="Q10" s="175">
        <f t="shared" ref="Q10" si="8">IFERROR(O10*M10*K10,0)</f>
        <v>0</v>
      </c>
      <c r="R10" s="176">
        <f t="shared" ref="R10" si="9">Q10-P10</f>
        <v>-151200</v>
      </c>
      <c r="S10" s="177">
        <v>0.06</v>
      </c>
      <c r="T10" s="177">
        <v>0</v>
      </c>
      <c r="U10" s="180"/>
      <c r="V10" s="178"/>
    </row>
    <row r="11" spans="1:22" s="181" customFormat="1" ht="22" customHeight="1">
      <c r="A11" s="173" t="s">
        <v>93</v>
      </c>
      <c r="B11" s="178" t="s">
        <v>2965</v>
      </c>
      <c r="C11" s="128" t="s">
        <v>3009</v>
      </c>
      <c r="D11" s="128" t="s">
        <v>2999</v>
      </c>
      <c r="E11" s="128" t="s">
        <v>129</v>
      </c>
      <c r="F11" s="174"/>
      <c r="G11" s="128"/>
      <c r="H11" s="203" t="s">
        <v>3025</v>
      </c>
      <c r="I11" s="128" t="s">
        <v>2998</v>
      </c>
      <c r="J11" s="215">
        <v>3180</v>
      </c>
      <c r="K11" s="189"/>
      <c r="L11" s="67">
        <v>6</v>
      </c>
      <c r="M11" s="67"/>
      <c r="N11" s="67">
        <v>1</v>
      </c>
      <c r="O11" s="67"/>
      <c r="P11" s="175">
        <f t="shared" ref="P11" si="10">IFERROR(N11*L11*J11,0)</f>
        <v>19080</v>
      </c>
      <c r="Q11" s="175">
        <f t="shared" ref="Q11" si="11">IFERROR(O11*M11*K11,0)</f>
        <v>0</v>
      </c>
      <c r="R11" s="176">
        <f t="shared" ref="R11" si="12">Q11-P11</f>
        <v>-19080</v>
      </c>
      <c r="S11" s="177">
        <v>0.06</v>
      </c>
      <c r="T11" s="177">
        <v>0</v>
      </c>
      <c r="U11" s="180"/>
      <c r="V11" s="178"/>
    </row>
    <row r="12" spans="1:22" s="181" customFormat="1" ht="22" customHeight="1">
      <c r="A12" s="173" t="s">
        <v>93</v>
      </c>
      <c r="B12" s="178" t="s">
        <v>2965</v>
      </c>
      <c r="C12" s="128" t="s">
        <v>3009</v>
      </c>
      <c r="D12" s="128" t="s">
        <v>3000</v>
      </c>
      <c r="E12" s="128" t="s">
        <v>129</v>
      </c>
      <c r="F12" s="174"/>
      <c r="G12" s="128"/>
      <c r="H12" s="203" t="s">
        <v>3020</v>
      </c>
      <c r="I12" s="128" t="s">
        <v>2998</v>
      </c>
      <c r="J12" s="215">
        <v>3180</v>
      </c>
      <c r="K12" s="189"/>
      <c r="L12" s="67">
        <v>3</v>
      </c>
      <c r="M12" s="67"/>
      <c r="N12" s="67">
        <v>1</v>
      </c>
      <c r="O12" s="67"/>
      <c r="P12" s="175">
        <f t="shared" ref="P12" si="13">IFERROR(N12*L12*J12,0)</f>
        <v>9540</v>
      </c>
      <c r="Q12" s="175">
        <f t="shared" ref="Q12" si="14">IFERROR(O12*M12*K12,0)</f>
        <v>0</v>
      </c>
      <c r="R12" s="176">
        <f t="shared" ref="R12" si="15">Q12-P12</f>
        <v>-9540</v>
      </c>
      <c r="S12" s="177">
        <v>0.06</v>
      </c>
      <c r="T12" s="177">
        <v>0</v>
      </c>
      <c r="U12" s="180"/>
      <c r="V12" s="178"/>
    </row>
    <row r="13" spans="1:22" s="179" customFormat="1" ht="22" customHeight="1">
      <c r="A13" s="173" t="s">
        <v>93</v>
      </c>
      <c r="B13" s="178" t="s">
        <v>2965</v>
      </c>
      <c r="C13" s="128" t="s">
        <v>3009</v>
      </c>
      <c r="D13" s="128" t="s">
        <v>3001</v>
      </c>
      <c r="E13" s="128" t="s">
        <v>129</v>
      </c>
      <c r="F13" s="174"/>
      <c r="G13" s="128" t="str">
        <f>_xlfn.IFNA(IF(VLOOKUP($F13,'3.框架内物料'!$A:$E,2,0)=0,"请勿填写",VLOOKUP($F13,'3.框架内物料'!$A:$E,2,0)),"")</f>
        <v/>
      </c>
      <c r="H13" s="203" t="s">
        <v>3021</v>
      </c>
      <c r="I13" s="128" t="s">
        <v>2998</v>
      </c>
      <c r="J13" s="215">
        <v>3180</v>
      </c>
      <c r="K13" s="189" t="str">
        <f>_xlfn.IFNA(VLOOKUP($F13,'3.框架内物料'!$A:$F,6,0),"")</f>
        <v/>
      </c>
      <c r="L13" s="67">
        <v>4</v>
      </c>
      <c r="M13" s="67"/>
      <c r="N13" s="67">
        <v>1</v>
      </c>
      <c r="O13" s="67"/>
      <c r="P13" s="175">
        <f t="shared" ref="P13:P16" si="16">IFERROR(N13*L13*J13,0)</f>
        <v>12720</v>
      </c>
      <c r="Q13" s="175">
        <f t="shared" ref="Q13" si="17">IFERROR(O13*M13*K13,0)</f>
        <v>0</v>
      </c>
      <c r="R13" s="176">
        <f t="shared" si="6"/>
        <v>-12720</v>
      </c>
      <c r="S13" s="177">
        <v>0.06</v>
      </c>
      <c r="T13" s="177">
        <v>0</v>
      </c>
      <c r="U13" s="217"/>
      <c r="V13" s="178"/>
    </row>
    <row r="14" spans="1:22" s="179" customFormat="1" ht="22" customHeight="1">
      <c r="A14" s="173" t="s">
        <v>93</v>
      </c>
      <c r="B14" s="178" t="s">
        <v>2965</v>
      </c>
      <c r="C14" s="128" t="s">
        <v>3009</v>
      </c>
      <c r="D14" s="128" t="s">
        <v>3002</v>
      </c>
      <c r="E14" s="128" t="s">
        <v>129</v>
      </c>
      <c r="F14" s="174"/>
      <c r="G14" s="128"/>
      <c r="H14" s="203" t="s">
        <v>3022</v>
      </c>
      <c r="I14" s="128" t="s">
        <v>2998</v>
      </c>
      <c r="J14" s="215">
        <v>3180</v>
      </c>
      <c r="K14" s="189"/>
      <c r="L14" s="67">
        <v>6</v>
      </c>
      <c r="M14" s="67"/>
      <c r="N14" s="67">
        <v>1</v>
      </c>
      <c r="O14" s="67"/>
      <c r="P14" s="175">
        <f t="shared" si="16"/>
        <v>19080</v>
      </c>
      <c r="Q14" s="175">
        <f t="shared" ref="Q14" si="18">IFERROR(O14*M14*K14,0)</f>
        <v>0</v>
      </c>
      <c r="R14" s="176">
        <f t="shared" ref="R14" si="19">Q14-P14</f>
        <v>-19080</v>
      </c>
      <c r="S14" s="177">
        <v>0.06</v>
      </c>
      <c r="T14" s="177">
        <v>0</v>
      </c>
      <c r="U14" s="217"/>
      <c r="V14" s="178"/>
    </row>
    <row r="15" spans="1:22" s="179" customFormat="1" ht="22" customHeight="1">
      <c r="A15" s="173" t="s">
        <v>93</v>
      </c>
      <c r="B15" s="178" t="s">
        <v>2965</v>
      </c>
      <c r="C15" s="128" t="s">
        <v>3010</v>
      </c>
      <c r="D15" s="128" t="s">
        <v>3018</v>
      </c>
      <c r="E15" s="128" t="s">
        <v>129</v>
      </c>
      <c r="F15" s="174"/>
      <c r="G15" s="128"/>
      <c r="H15" s="203" t="s">
        <v>3015</v>
      </c>
      <c r="I15" s="128" t="s">
        <v>3011</v>
      </c>
      <c r="J15" s="215">
        <v>72.08</v>
      </c>
      <c r="K15" s="189"/>
      <c r="L15" s="68">
        <v>100</v>
      </c>
      <c r="M15" s="67"/>
      <c r="N15" s="67">
        <v>1</v>
      </c>
      <c r="O15" s="67"/>
      <c r="P15" s="175">
        <f t="shared" ref="P15" si="20">IFERROR(N15*L15*J15,0)</f>
        <v>7208</v>
      </c>
      <c r="Q15" s="175">
        <f t="shared" ref="Q15" si="21">IFERROR(O15*M15*K15,0)</f>
        <v>0</v>
      </c>
      <c r="R15" s="176">
        <f t="shared" ref="R15" si="22">Q15-P15</f>
        <v>-7208</v>
      </c>
      <c r="S15" s="177">
        <v>0.06</v>
      </c>
      <c r="T15" s="177">
        <v>0</v>
      </c>
      <c r="U15" s="217"/>
      <c r="V15" s="178"/>
    </row>
    <row r="16" spans="1:22" s="213" customFormat="1" ht="22" customHeight="1">
      <c r="A16" s="206" t="s">
        <v>93</v>
      </c>
      <c r="B16" s="206" t="s">
        <v>2964</v>
      </c>
      <c r="C16" s="202" t="s">
        <v>3016</v>
      </c>
      <c r="D16" s="202" t="s">
        <v>3017</v>
      </c>
      <c r="E16" s="202" t="s">
        <v>132</v>
      </c>
      <c r="F16" s="207" t="s">
        <v>2931</v>
      </c>
      <c r="G16" s="202" t="str">
        <f>_xlfn.IFNA(IF(VLOOKUP($F16,'3.框架内物料'!$A:$E,2,0)=0,"请勿填写",VLOOKUP($F16,'3.框架内物料'!$A:$E,2,0)),"")</f>
        <v>M939882641622343681</v>
      </c>
      <c r="H16" s="208" t="str">
        <f>_xlfn.IFNA(VLOOKUP($F16,'3.框架内物料'!$A:$E,4,0),"")</f>
        <v>接待用车-车辆-车辆物流-运营车辆-50人座大巴车，1天8小时 or 100km计算，超出公里数及时间另计费</v>
      </c>
      <c r="I16" s="202" t="str">
        <f>_xlfn.IFNA(VLOOKUP($F16,'3.框架内物料'!$A:$E,5,0),"")</f>
        <v>辆/天</v>
      </c>
      <c r="J16" s="209">
        <f>_xlfn.IFNA(VLOOKUP($F16,'3.框架内物料'!$A:$F,6,0),"")</f>
        <v>1866.67</v>
      </c>
      <c r="K16" s="209">
        <f>_xlfn.IFNA(VLOOKUP($F16,'3.框架内物料'!$A:$F,6,0),"")</f>
        <v>1866.67</v>
      </c>
      <c r="L16" s="210">
        <v>4</v>
      </c>
      <c r="M16" s="210"/>
      <c r="N16" s="210">
        <v>5</v>
      </c>
      <c r="O16" s="210"/>
      <c r="P16" s="211">
        <f t="shared" si="16"/>
        <v>37333.4</v>
      </c>
      <c r="Q16" s="211">
        <f>IFERROR(O16*M16*K16,0)</f>
        <v>0</v>
      </c>
      <c r="R16" s="212">
        <f>Q16-P16</f>
        <v>-37333.4</v>
      </c>
      <c r="S16" s="177">
        <v>0.06</v>
      </c>
      <c r="T16" s="177">
        <v>0</v>
      </c>
      <c r="U16" s="206"/>
      <c r="V16" s="206"/>
    </row>
    <row r="17" spans="1:22" s="213" customFormat="1" ht="22" customHeight="1">
      <c r="A17" s="206" t="s">
        <v>93</v>
      </c>
      <c r="B17" s="206" t="s">
        <v>2982</v>
      </c>
      <c r="C17" s="202" t="s">
        <v>2983</v>
      </c>
      <c r="D17" s="202" t="s">
        <v>3008</v>
      </c>
      <c r="E17" s="202" t="s">
        <v>129</v>
      </c>
      <c r="F17" s="207"/>
      <c r="G17" s="202"/>
      <c r="H17" s="203" t="s">
        <v>2992</v>
      </c>
      <c r="I17" s="202" t="s">
        <v>2984</v>
      </c>
      <c r="J17" s="216">
        <f>133*1.06</f>
        <v>140.98000000000002</v>
      </c>
      <c r="K17" s="209"/>
      <c r="L17" s="210">
        <v>4</v>
      </c>
      <c r="M17" s="210"/>
      <c r="N17" s="210">
        <v>2</v>
      </c>
      <c r="O17" s="210"/>
      <c r="P17" s="175">
        <f t="shared" si="4"/>
        <v>1127.8400000000001</v>
      </c>
      <c r="Q17" s="211">
        <f t="shared" ref="Q17" si="23">IFERROR(O17*M17*K17,0)</f>
        <v>0</v>
      </c>
      <c r="R17" s="212">
        <f t="shared" ref="R17" si="24">Q17-P17</f>
        <v>-1127.8400000000001</v>
      </c>
      <c r="S17" s="177">
        <v>0.06</v>
      </c>
      <c r="T17" s="177">
        <v>0</v>
      </c>
      <c r="U17" s="206"/>
      <c r="V17" s="206"/>
    </row>
    <row r="18" spans="1:22" s="213" customFormat="1" ht="22" customHeight="1">
      <c r="A18" s="206" t="s">
        <v>93</v>
      </c>
      <c r="B18" s="206" t="s">
        <v>2966</v>
      </c>
      <c r="C18" s="202" t="s">
        <v>2968</v>
      </c>
      <c r="D18" s="202" t="s">
        <v>3005</v>
      </c>
      <c r="E18" s="202" t="s">
        <v>129</v>
      </c>
      <c r="F18" s="207"/>
      <c r="G18" s="202"/>
      <c r="H18" s="208" t="s">
        <v>2985</v>
      </c>
      <c r="I18" s="202" t="s">
        <v>2971</v>
      </c>
      <c r="J18" s="209" t="s">
        <v>2980</v>
      </c>
      <c r="K18" s="209"/>
      <c r="L18" s="210">
        <v>2</v>
      </c>
      <c r="M18" s="210"/>
      <c r="N18" s="210">
        <v>4</v>
      </c>
      <c r="O18" s="210"/>
      <c r="P18" s="175">
        <f t="shared" si="4"/>
        <v>2800</v>
      </c>
      <c r="Q18" s="211">
        <f t="shared" ref="Q18:Q21" si="25">IFERROR(O18*M18*K18,0)</f>
        <v>0</v>
      </c>
      <c r="R18" s="212">
        <f t="shared" ref="R18:R21" si="26">Q18-P18</f>
        <v>-2800</v>
      </c>
      <c r="S18" s="177">
        <v>0.06</v>
      </c>
      <c r="T18" s="177">
        <v>0</v>
      </c>
      <c r="U18" s="206"/>
      <c r="V18" s="206"/>
    </row>
    <row r="19" spans="1:22" s="213" customFormat="1" ht="22" customHeight="1">
      <c r="A19" s="206" t="s">
        <v>93</v>
      </c>
      <c r="B19" s="206" t="s">
        <v>2967</v>
      </c>
      <c r="C19" s="202" t="s">
        <v>2969</v>
      </c>
      <c r="D19" s="202" t="s">
        <v>3006</v>
      </c>
      <c r="E19" s="202" t="s">
        <v>129</v>
      </c>
      <c r="F19" s="207"/>
      <c r="G19" s="202"/>
      <c r="H19" s="208" t="s">
        <v>2985</v>
      </c>
      <c r="I19" s="202" t="s">
        <v>2972</v>
      </c>
      <c r="J19" s="209" t="s">
        <v>2977</v>
      </c>
      <c r="K19" s="209"/>
      <c r="L19" s="210">
        <v>4</v>
      </c>
      <c r="M19" s="210"/>
      <c r="N19" s="210">
        <v>5</v>
      </c>
      <c r="O19" s="210"/>
      <c r="P19" s="175">
        <f t="shared" si="4"/>
        <v>2000</v>
      </c>
      <c r="Q19" s="211">
        <f t="shared" si="25"/>
        <v>0</v>
      </c>
      <c r="R19" s="212">
        <f t="shared" si="26"/>
        <v>-2000</v>
      </c>
      <c r="S19" s="177">
        <v>0.06</v>
      </c>
      <c r="T19" s="177">
        <v>0</v>
      </c>
      <c r="U19" s="206"/>
      <c r="V19" s="206"/>
    </row>
    <row r="20" spans="1:22" s="213" customFormat="1" ht="22" customHeight="1">
      <c r="A20" s="206" t="s">
        <v>93</v>
      </c>
      <c r="B20" s="206" t="s">
        <v>2967</v>
      </c>
      <c r="C20" s="202" t="s">
        <v>2970</v>
      </c>
      <c r="D20" s="202" t="s">
        <v>3006</v>
      </c>
      <c r="E20" s="202" t="s">
        <v>129</v>
      </c>
      <c r="F20" s="207"/>
      <c r="G20" s="202"/>
      <c r="H20" s="208" t="s">
        <v>2985</v>
      </c>
      <c r="I20" s="202" t="s">
        <v>2972</v>
      </c>
      <c r="J20" s="209" t="s">
        <v>2977</v>
      </c>
      <c r="K20" s="209"/>
      <c r="L20" s="210">
        <v>4</v>
      </c>
      <c r="M20" s="210"/>
      <c r="N20" s="210">
        <v>5</v>
      </c>
      <c r="O20" s="210"/>
      <c r="P20" s="175">
        <f t="shared" si="4"/>
        <v>2000</v>
      </c>
      <c r="Q20" s="211">
        <f t="shared" ref="Q20" si="27">IFERROR(O20*M20*K20,0)</f>
        <v>0</v>
      </c>
      <c r="R20" s="212">
        <f t="shared" ref="R20" si="28">Q20-P20</f>
        <v>-2000</v>
      </c>
      <c r="S20" s="177">
        <v>0.06</v>
      </c>
      <c r="T20" s="177">
        <v>0</v>
      </c>
      <c r="U20" s="206"/>
      <c r="V20" s="206"/>
    </row>
    <row r="21" spans="1:22" s="213" customFormat="1" ht="22" customHeight="1">
      <c r="A21" s="206" t="s">
        <v>93</v>
      </c>
      <c r="B21" s="206" t="s">
        <v>2986</v>
      </c>
      <c r="C21" s="206" t="s">
        <v>2986</v>
      </c>
      <c r="D21" s="202" t="s">
        <v>2987</v>
      </c>
      <c r="E21" s="202" t="s">
        <v>129</v>
      </c>
      <c r="F21" s="207"/>
      <c r="G21" s="202"/>
      <c r="H21" s="208" t="s">
        <v>2988</v>
      </c>
      <c r="I21" s="202" t="s">
        <v>2972</v>
      </c>
      <c r="J21" s="209" t="s">
        <v>2989</v>
      </c>
      <c r="K21" s="209"/>
      <c r="L21" s="210">
        <v>120</v>
      </c>
      <c r="M21" s="210"/>
      <c r="N21" s="210">
        <v>30</v>
      </c>
      <c r="O21" s="210"/>
      <c r="P21" s="175">
        <f t="shared" si="4"/>
        <v>381.59999999999997</v>
      </c>
      <c r="Q21" s="211">
        <f t="shared" si="25"/>
        <v>0</v>
      </c>
      <c r="R21" s="212">
        <f t="shared" si="26"/>
        <v>-381.59999999999997</v>
      </c>
      <c r="S21" s="177">
        <v>0.06</v>
      </c>
      <c r="T21" s="177">
        <v>0</v>
      </c>
      <c r="U21" s="206"/>
      <c r="V21" s="206"/>
    </row>
    <row r="22" spans="1:22" s="75" customFormat="1" ht="18">
      <c r="A22" s="57"/>
      <c r="B22" s="61"/>
      <c r="C22" s="61"/>
      <c r="D22" s="61"/>
      <c r="E22" s="61"/>
      <c r="F22" s="58"/>
      <c r="G22" s="58"/>
      <c r="H22" s="58"/>
      <c r="I22" s="58"/>
      <c r="J22" s="190"/>
      <c r="K22" s="190"/>
      <c r="L22" s="58"/>
      <c r="M22" s="58"/>
      <c r="N22" s="58"/>
      <c r="O22" s="58"/>
      <c r="P22" s="246" t="s">
        <v>95</v>
      </c>
      <c r="Q22" s="247"/>
      <c r="R22" s="248"/>
      <c r="S22" s="165"/>
      <c r="T22" s="165"/>
      <c r="U22" s="60"/>
      <c r="V22" s="60"/>
    </row>
    <row r="23" spans="1:22" s="75" customFormat="1" ht="18">
      <c r="A23" s="54"/>
      <c r="B23" s="62"/>
      <c r="C23" s="62"/>
      <c r="D23" s="62"/>
      <c r="E23" s="62"/>
      <c r="F23" s="55"/>
      <c r="G23" s="55"/>
      <c r="H23" s="55"/>
      <c r="I23" s="55"/>
      <c r="J23" s="191"/>
      <c r="K23" s="191"/>
      <c r="L23" s="55"/>
      <c r="M23" s="55"/>
      <c r="N23" s="55"/>
      <c r="O23" s="55"/>
      <c r="P23" s="158">
        <f>SUM(P8:P21)</f>
        <v>640070.84</v>
      </c>
      <c r="Q23" s="158">
        <f>SUM(Q8:Q21)</f>
        <v>0</v>
      </c>
      <c r="R23" s="158">
        <f>Q23-P23</f>
        <v>-640070.84</v>
      </c>
      <c r="S23" s="166"/>
      <c r="T23" s="171"/>
      <c r="U23" s="55"/>
      <c r="V23" s="56"/>
    </row>
    <row r="24" spans="1:22" s="181" customFormat="1" ht="22" customHeight="1">
      <c r="A24" s="182" t="s">
        <v>2940</v>
      </c>
      <c r="B24" s="178" t="s">
        <v>2978</v>
      </c>
      <c r="C24" s="178" t="s">
        <v>2978</v>
      </c>
      <c r="D24" s="178" t="s">
        <v>2978</v>
      </c>
      <c r="E24" s="128" t="s">
        <v>132</v>
      </c>
      <c r="F24" s="174" t="s">
        <v>2943</v>
      </c>
      <c r="G24" s="128" t="str">
        <f>_xlfn.IFNA(IF(VLOOKUP($F24,'[1]3.框架内物料'!$A:$E,2,0)=0,"请勿填写",VLOOKUP($F24,'[1]3.框架内物料'!$A:$E,2,0)),"")</f>
        <v>M939882581652185090</v>
      </c>
      <c r="H24" s="203" t="str">
        <f>_xlfn.IFNA(VLOOKUP($F24,'[1]3.框架内物料'!$A:$E,4,0),"")</f>
        <v>服务费税费-项目服务费-项目服务费-制作搭建、AVL设备、第三方人员服务费-服务费比例</v>
      </c>
      <c r="I24" s="128" t="str">
        <f>_xlfn.IFNA(VLOOKUP($F24,'[1]3.框架内物料'!$A:$E,5,0),"")</f>
        <v>项</v>
      </c>
      <c r="J24" s="189">
        <f>_xlfn.IFNA(VLOOKUP($F24,'[1]3.框架内物料'!$A:$F,6,0),"")</f>
        <v>0.1</v>
      </c>
      <c r="K24" s="189">
        <f>_xlfn.IFNA(VLOOKUP($F24,'[1]3.框架内物料'!$A:$F,6,0),"")</f>
        <v>0.1</v>
      </c>
      <c r="L24" s="67">
        <f>P4+P7</f>
        <v>5384.8</v>
      </c>
      <c r="M24" s="67"/>
      <c r="N24" s="67">
        <v>1</v>
      </c>
      <c r="O24" s="67"/>
      <c r="P24" s="175">
        <f>IFERROR(N24*L24*J24,0)</f>
        <v>538.48</v>
      </c>
      <c r="Q24" s="175">
        <f t="shared" ref="Q24:Q27" si="29">IFERROR(O24*M24*K24,0)</f>
        <v>0</v>
      </c>
      <c r="R24" s="183">
        <f t="shared" ref="R24" si="30">Q24-P24</f>
        <v>-538.48</v>
      </c>
      <c r="S24" s="177">
        <v>0.06</v>
      </c>
      <c r="T24" s="177">
        <v>0</v>
      </c>
      <c r="U24" s="180"/>
      <c r="V24" s="178"/>
    </row>
    <row r="25" spans="1:22" s="181" customFormat="1" ht="22" customHeight="1">
      <c r="A25" s="182" t="s">
        <v>2940</v>
      </c>
      <c r="B25" s="178" t="s">
        <v>2978</v>
      </c>
      <c r="C25" s="178" t="s">
        <v>2978</v>
      </c>
      <c r="D25" s="178" t="s">
        <v>2978</v>
      </c>
      <c r="E25" s="128" t="s">
        <v>132</v>
      </c>
      <c r="F25" s="174" t="s">
        <v>2942</v>
      </c>
      <c r="G25" s="128" t="str">
        <f>_xlfn.IFNA(IF(VLOOKUP($F25,'[1]3.框架内物料'!$A:$E,2,0)=0,"请勿填写",VLOOKUP($F25,'[1]3.框架内物料'!$A:$E,2,0)),"")</f>
        <v>M939882610784714754</v>
      </c>
      <c r="H25" s="203" t="str">
        <f>_xlfn.IFNA(VLOOKUP($F25,'[1]3.框架内物料'!$A:$E,4,0),"")</f>
        <v>服务费税费-项目服务费-项目服务费-机票、用车、用餐等第三方资源-服务费比例</v>
      </c>
      <c r="I25" s="128" t="str">
        <f>_xlfn.IFNA(VLOOKUP($F25,'[1]3.框架内物料'!$A:$E,5,0),"")</f>
        <v>项</v>
      </c>
      <c r="J25" s="189">
        <f>_xlfn.IFNA(VLOOKUP($F25,'[1]3.框架内物料'!$A:$F,6,0),"")</f>
        <v>0.06</v>
      </c>
      <c r="K25" s="189">
        <f>_xlfn.IFNA(VLOOKUP($F25,'[1]3.框架内物料'!$A:$F,6,0),"")</f>
        <v>0.06</v>
      </c>
      <c r="L25" s="67">
        <f>P23-P18-P10-P9</f>
        <v>410470.83999999997</v>
      </c>
      <c r="M25" s="67"/>
      <c r="N25" s="67">
        <v>1</v>
      </c>
      <c r="O25" s="67"/>
      <c r="P25" s="175">
        <f>IFERROR(N25*L25*J25,0)</f>
        <v>24628.250399999997</v>
      </c>
      <c r="Q25" s="175">
        <f t="shared" si="29"/>
        <v>0</v>
      </c>
      <c r="R25" s="183">
        <f t="shared" ref="R25" si="31">Q25-P25</f>
        <v>-24628.250399999997</v>
      </c>
      <c r="S25" s="177">
        <v>0.06</v>
      </c>
      <c r="T25" s="177">
        <v>0</v>
      </c>
      <c r="U25" s="180" t="s">
        <v>2975</v>
      </c>
      <c r="V25" s="178"/>
    </row>
    <row r="26" spans="1:22" s="181" customFormat="1" ht="22" customHeight="1">
      <c r="A26" s="182" t="s">
        <v>2940</v>
      </c>
      <c r="B26" s="178" t="s">
        <v>2978</v>
      </c>
      <c r="C26" s="178" t="s">
        <v>2978</v>
      </c>
      <c r="D26" s="178" t="s">
        <v>2978</v>
      </c>
      <c r="E26" s="128" t="s">
        <v>132</v>
      </c>
      <c r="F26" s="174" t="s">
        <v>2941</v>
      </c>
      <c r="G26" s="128" t="str">
        <f>_xlfn.IFNA(IF(VLOOKUP($F26,'[1]3.框架内物料'!$A:$E,2,0)=0,"请勿填写",VLOOKUP($F26,'[1]3.框架内物料'!$A:$E,2,0)),"")</f>
        <v>M939882699754164225</v>
      </c>
      <c r="H26" s="203" t="str">
        <f>_xlfn.IFNA(VLOOKUP($F26,'[1]3.框架内物料'!$A:$E,4,0),"")</f>
        <v>服务费税费-项目服务费-项目服务费-场地采买、酒店用房服务费-服务费比例</v>
      </c>
      <c r="I26" s="128" t="str">
        <f>_xlfn.IFNA(VLOOKUP($F26,'[1]3.框架内物料'!$A:$E,5,0),"")</f>
        <v>项</v>
      </c>
      <c r="J26" s="189">
        <f>_xlfn.IFNA(VLOOKUP($F26,'[1]3.框架内物料'!$A:$F,6,0),"")</f>
        <v>0.06</v>
      </c>
      <c r="K26" s="189">
        <f>_xlfn.IFNA(VLOOKUP($F26,'[1]3.框架内物料'!$A:$F,6,0),"")</f>
        <v>0.06</v>
      </c>
      <c r="L26" s="67">
        <f>P18+P10+P9</f>
        <v>229600</v>
      </c>
      <c r="M26" s="67"/>
      <c r="N26" s="67">
        <v>1</v>
      </c>
      <c r="O26" s="67"/>
      <c r="P26" s="175">
        <f>IFERROR(N26*L26*J26,0)</f>
        <v>13776</v>
      </c>
      <c r="Q26" s="175">
        <f t="shared" si="29"/>
        <v>0</v>
      </c>
      <c r="R26" s="183">
        <f t="shared" ref="R26" si="32">Q26-P26</f>
        <v>-13776</v>
      </c>
      <c r="S26" s="177">
        <v>0.06</v>
      </c>
      <c r="T26" s="177">
        <v>0</v>
      </c>
      <c r="U26" s="180" t="s">
        <v>2974</v>
      </c>
      <c r="V26" s="178"/>
    </row>
    <row r="27" spans="1:22" s="181" customFormat="1" ht="22" customHeight="1">
      <c r="A27" s="182" t="s">
        <v>2947</v>
      </c>
      <c r="B27" s="178" t="s">
        <v>2979</v>
      </c>
      <c r="C27" s="178" t="s">
        <v>2979</v>
      </c>
      <c r="D27" s="178" t="s">
        <v>2979</v>
      </c>
      <c r="E27" s="128" t="s">
        <v>132</v>
      </c>
      <c r="F27" s="174" t="s">
        <v>2946</v>
      </c>
      <c r="G27" s="128" t="str">
        <f>_xlfn.IFNA(IF(VLOOKUP($F27,'[1]3.框架内物料'!$A:$E,2,0)=0,"请勿填写",VLOOKUP($F27,'[1]3.框架内物料'!$A:$E,2,0)),"")</f>
        <v>M939882723582132226</v>
      </c>
      <c r="H27" s="203" t="str">
        <f>_xlfn.IFNA(VLOOKUP($F27,'[1]3.框架内物料'!$A:$E,4,0),"")</f>
        <v>服务费税费-项目税费-项目税费-机票、用车、用餐等第三方资源-增值税比例</v>
      </c>
      <c r="I27" s="128" t="str">
        <f>_xlfn.IFNA(VLOOKUP($F27,'[1]3.框架内物料'!$A:$E,5,0),"")</f>
        <v>项</v>
      </c>
      <c r="J27" s="189">
        <f>_xlfn.IFNA(VLOOKUP($F27,'[1]3.框架内物料'!$A:$F,6,0),"")</f>
        <v>0.06</v>
      </c>
      <c r="K27" s="189">
        <f>_xlfn.IFNA(VLOOKUP($F27,'[1]3.框架内物料'!$A:$F,6,0),"")</f>
        <v>0.06</v>
      </c>
      <c r="L27" s="67">
        <f>P26</f>
        <v>13776</v>
      </c>
      <c r="M27" s="67"/>
      <c r="N27" s="67">
        <v>1</v>
      </c>
      <c r="O27" s="67"/>
      <c r="P27" s="175">
        <f>IFERROR(N27*L27*J27,0)</f>
        <v>826.56</v>
      </c>
      <c r="Q27" s="175">
        <f t="shared" si="29"/>
        <v>0</v>
      </c>
      <c r="R27" s="183">
        <f t="shared" ref="R27" si="33">Q27-P27</f>
        <v>-826.56</v>
      </c>
      <c r="S27" s="177">
        <v>0.06</v>
      </c>
      <c r="T27" s="177">
        <v>0</v>
      </c>
      <c r="U27" s="180" t="s">
        <v>2973</v>
      </c>
      <c r="V27" s="178"/>
    </row>
    <row r="28" spans="1:22" s="75" customFormat="1" ht="18">
      <c r="A28" s="57"/>
      <c r="B28" s="61"/>
      <c r="C28" s="61"/>
      <c r="D28" s="61"/>
      <c r="E28" s="61"/>
      <c r="F28" s="58"/>
      <c r="G28" s="58"/>
      <c r="H28" s="58"/>
      <c r="I28" s="58"/>
      <c r="J28" s="190"/>
      <c r="K28" s="190"/>
      <c r="L28" s="58"/>
      <c r="M28" s="58"/>
      <c r="N28" s="58"/>
      <c r="O28" s="58"/>
      <c r="P28" s="246" t="s">
        <v>121</v>
      </c>
      <c r="Q28" s="247"/>
      <c r="R28" s="248"/>
      <c r="S28" s="165"/>
      <c r="T28" s="165"/>
      <c r="U28" s="60"/>
      <c r="V28" s="60" t="s">
        <v>170</v>
      </c>
    </row>
    <row r="29" spans="1:22" s="75" customFormat="1" ht="18">
      <c r="A29" s="54"/>
      <c r="B29" s="62"/>
      <c r="C29" s="62"/>
      <c r="D29" s="62"/>
      <c r="E29" s="62"/>
      <c r="F29" s="55"/>
      <c r="G29" s="55"/>
      <c r="H29" s="55"/>
      <c r="I29" s="55"/>
      <c r="J29" s="191"/>
      <c r="K29" s="191"/>
      <c r="L29" s="55"/>
      <c r="M29" s="55"/>
      <c r="N29" s="55"/>
      <c r="O29" s="55"/>
      <c r="P29" s="158">
        <f>SUM(P24:P27)</f>
        <v>39769.290399999998</v>
      </c>
      <c r="Q29" s="158">
        <f>SUM(Q24:Q27)</f>
        <v>0</v>
      </c>
      <c r="R29" s="158">
        <f>Q29-P29</f>
        <v>-39769.290399999998</v>
      </c>
      <c r="S29" s="166"/>
      <c r="T29" s="171"/>
      <c r="U29" s="55"/>
      <c r="V29" s="56"/>
    </row>
    <row r="30" spans="1:22" s="75" customFormat="1" ht="18">
      <c r="A30" s="59"/>
      <c r="B30" s="85"/>
      <c r="C30" s="85"/>
      <c r="D30" s="85"/>
      <c r="E30" s="85"/>
      <c r="F30" s="86"/>
      <c r="G30" s="85"/>
      <c r="H30" s="204"/>
      <c r="I30" s="85"/>
      <c r="J30" s="192"/>
      <c r="K30" s="193"/>
      <c r="L30" s="89"/>
      <c r="M30" s="89"/>
      <c r="N30" s="89"/>
      <c r="O30" s="89"/>
      <c r="P30" s="244" t="s">
        <v>169</v>
      </c>
      <c r="Q30" s="244"/>
      <c r="R30" s="245"/>
      <c r="S30" s="167"/>
      <c r="T30" s="167"/>
      <c r="U30" s="141"/>
      <c r="V30" s="141"/>
    </row>
    <row r="31" spans="1:22" ht="18">
      <c r="A31" s="90"/>
      <c r="B31" s="92"/>
      <c r="C31" s="92"/>
      <c r="D31" s="92"/>
      <c r="E31" s="92"/>
      <c r="F31" s="91"/>
      <c r="G31" s="91"/>
      <c r="H31" s="91"/>
      <c r="I31" s="91"/>
      <c r="J31" s="194"/>
      <c r="K31" s="194"/>
      <c r="L31" s="91"/>
      <c r="M31" s="91"/>
      <c r="N31" s="91"/>
      <c r="O31" s="91"/>
      <c r="P31" s="159">
        <f>SUM(P29,P23,P7,P4)</f>
        <v>685224.93039999995</v>
      </c>
      <c r="Q31" s="159">
        <f>SUM(Q29,Q23,Q7,Q4)</f>
        <v>0</v>
      </c>
      <c r="R31" s="159">
        <f>Q31-P31</f>
        <v>-685224.93039999995</v>
      </c>
      <c r="S31" s="168"/>
      <c r="T31" s="172"/>
      <c r="U31" s="94"/>
      <c r="V31" s="95"/>
    </row>
    <row r="32" spans="1:22" s="181" customFormat="1" ht="74.5" customHeight="1">
      <c r="A32" s="173" t="s">
        <v>126</v>
      </c>
      <c r="B32" s="184"/>
      <c r="C32" s="184"/>
      <c r="D32" s="184"/>
      <c r="E32" s="173" t="s">
        <v>126</v>
      </c>
      <c r="F32" s="184"/>
      <c r="G32" s="184"/>
      <c r="H32" s="185" t="s">
        <v>127</v>
      </c>
      <c r="I32" s="128" t="s">
        <v>15</v>
      </c>
      <c r="J32" s="199" t="s">
        <v>2976</v>
      </c>
      <c r="K32" s="199" t="s">
        <v>2976</v>
      </c>
      <c r="L32" s="186">
        <v>1</v>
      </c>
      <c r="M32" s="186">
        <v>1</v>
      </c>
      <c r="N32" s="186">
        <v>1</v>
      </c>
      <c r="O32" s="186">
        <v>1</v>
      </c>
      <c r="P32" s="175">
        <f>J32*L32*N32</f>
        <v>0</v>
      </c>
      <c r="Q32" s="176">
        <f>K32*M32*O32</f>
        <v>0</v>
      </c>
      <c r="R32" s="176">
        <f>Q32-P32</f>
        <v>0</v>
      </c>
      <c r="S32" s="177">
        <v>0.06</v>
      </c>
      <c r="T32" s="177">
        <v>0</v>
      </c>
      <c r="U32" s="180"/>
      <c r="V32" s="180"/>
    </row>
    <row r="33" spans="1:22" s="75" customFormat="1" ht="18">
      <c r="A33" s="59"/>
      <c r="B33" s="85"/>
      <c r="C33" s="85"/>
      <c r="D33" s="85"/>
      <c r="E33" s="85"/>
      <c r="F33" s="86"/>
      <c r="G33" s="85"/>
      <c r="H33" s="204"/>
      <c r="I33" s="85"/>
      <c r="J33" s="192"/>
      <c r="K33" s="193"/>
      <c r="L33" s="89"/>
      <c r="M33" s="89"/>
      <c r="N33" s="89"/>
      <c r="O33" s="89"/>
      <c r="P33" s="244" t="s">
        <v>133</v>
      </c>
      <c r="Q33" s="244"/>
      <c r="R33" s="245"/>
      <c r="S33" s="167"/>
      <c r="T33" s="167"/>
      <c r="U33" s="141"/>
      <c r="V33" s="141"/>
    </row>
    <row r="34" spans="1:22" ht="18">
      <c r="A34" s="90"/>
      <c r="B34" s="92"/>
      <c r="C34" s="92"/>
      <c r="D34" s="92"/>
      <c r="E34" s="92"/>
      <c r="F34" s="91"/>
      <c r="G34" s="91"/>
      <c r="H34" s="91"/>
      <c r="I34" s="91"/>
      <c r="J34" s="194"/>
      <c r="K34" s="194"/>
      <c r="L34" s="91"/>
      <c r="M34" s="91"/>
      <c r="N34" s="91"/>
      <c r="O34" s="91"/>
      <c r="P34" s="159">
        <f>SUM(P31,P32)</f>
        <v>685224.93039999995</v>
      </c>
      <c r="Q34" s="159">
        <f>SUM(Q31,Q32)</f>
        <v>0</v>
      </c>
      <c r="R34" s="159">
        <f>Q34-P34</f>
        <v>-685224.93039999995</v>
      </c>
      <c r="S34" s="168"/>
      <c r="T34" s="172"/>
      <c r="U34" s="94"/>
      <c r="V34" s="95"/>
    </row>
    <row r="35" spans="1:22" ht="54" customHeight="1">
      <c r="A35" s="99"/>
      <c r="C35" s="100"/>
      <c r="D35" s="100"/>
      <c r="E35" s="100"/>
      <c r="F35" s="99"/>
      <c r="G35" s="99"/>
      <c r="H35" s="99"/>
      <c r="I35" s="99"/>
      <c r="J35" s="195"/>
      <c r="K35" s="224"/>
      <c r="L35" s="224"/>
      <c r="M35" s="224"/>
      <c r="N35" s="224"/>
      <c r="P35" s="160">
        <f>SUMIF(E1:E31,"框架内",P1:P31)/(P34-P32)</f>
        <v>0.12025641033214807</v>
      </c>
      <c r="Q35" s="160" t="e">
        <f>SUMIF(E1:E31,"框架内",Q1:Q31)/(Q34-Q32)</f>
        <v>#DIV/0!</v>
      </c>
      <c r="R35" s="161" t="s">
        <v>100</v>
      </c>
      <c r="S35" s="169"/>
      <c r="T35" s="169"/>
    </row>
    <row r="36" spans="1:22" ht="54" customHeight="1">
      <c r="A36" s="99"/>
      <c r="C36" s="100"/>
      <c r="D36" s="100"/>
      <c r="E36" s="100"/>
      <c r="F36" s="99"/>
      <c r="G36" s="99"/>
      <c r="H36" s="99"/>
      <c r="I36" s="99"/>
      <c r="J36" s="195"/>
      <c r="K36" s="224"/>
      <c r="L36" s="224"/>
      <c r="M36" s="224"/>
      <c r="N36" s="224"/>
      <c r="P36" s="160">
        <f ca="1">SUMIF(E1:E32,"框架外",P1:P31)/(P34-P32)</f>
        <v>0</v>
      </c>
      <c r="Q36" s="160" t="e">
        <f ca="1">SUMIF(E1:E32,"框架外",Q1:Q31)/(Q34-Q32)</f>
        <v>#DIV/0!</v>
      </c>
      <c r="R36" s="161" t="s">
        <v>99</v>
      </c>
      <c r="S36" s="169"/>
      <c r="T36" s="169"/>
    </row>
    <row r="37" spans="1:22" ht="54" customHeight="1">
      <c r="A37" s="99"/>
      <c r="C37" s="100"/>
      <c r="D37" s="100"/>
      <c r="E37" s="100"/>
      <c r="F37" s="99"/>
      <c r="G37" s="99"/>
      <c r="H37" s="99"/>
      <c r="I37" s="99"/>
      <c r="J37" s="195"/>
      <c r="P37" s="160">
        <f ca="1">SUMIF(E1:E32,"据实结算",P1:P31)/(P34-P32)</f>
        <v>0.87974358966785193</v>
      </c>
      <c r="Q37" s="160" t="e">
        <f ca="1">SUMIF(E1:E32,"据实结算",Q1:Q31)/(Q34-Q32)</f>
        <v>#DIV/0!</v>
      </c>
      <c r="R37" s="161" t="s">
        <v>98</v>
      </c>
      <c r="S37" s="169"/>
      <c r="T37" s="169"/>
    </row>
    <row r="38" spans="1:22">
      <c r="K38" s="198"/>
      <c r="L38" s="104"/>
      <c r="M38" s="104"/>
      <c r="N38" s="104"/>
    </row>
  </sheetData>
  <sheetProtection formatCells="0" formatColumns="0" formatRows="0" insertRows="0" insertHyperlinks="0" deleteRows="0" autoFilter="0"/>
  <mergeCells count="8">
    <mergeCell ref="K35:N35"/>
    <mergeCell ref="K36:N36"/>
    <mergeCell ref="P33:R33"/>
    <mergeCell ref="P3:R3"/>
    <mergeCell ref="P6:R6"/>
    <mergeCell ref="P30:R30"/>
    <mergeCell ref="P22:R22"/>
    <mergeCell ref="P28:R28"/>
  </mergeCells>
  <phoneticPr fontId="8" type="noConversion"/>
  <conditionalFormatting sqref="A2:A23 A28:A30">
    <cfRule type="containsText" dxfId="3" priority="11" operator="containsText" text="填写">
      <formula>NOT(ISERROR(SEARCH("填写",A2)))</formula>
    </cfRule>
  </conditionalFormatting>
  <conditionalFormatting sqref="A24:A27">
    <cfRule type="containsText" dxfId="2" priority="1" operator="containsText" text="填写">
      <formula>NOT(ISERROR(SEARCH("填写",A24)))</formula>
    </cfRule>
  </conditionalFormatting>
  <conditionalFormatting sqref="A32:A33">
    <cfRule type="containsText" dxfId="1" priority="12" operator="containsText" text="填写">
      <formula>NOT(ISERROR(SEARCH("填写",A32)))</formula>
    </cfRule>
  </conditionalFormatting>
  <conditionalFormatting sqref="E32">
    <cfRule type="containsText" dxfId="0" priority="13" operator="containsText" text="填写">
      <formula>NOT(ISERROR(SEARCH("填写",E32)))</formula>
    </cfRule>
  </conditionalFormatting>
  <dataValidations count="7">
    <dataValidation type="list" allowBlank="1" showInputMessage="1" showErrorMessage="1" sqref="H34" xr:uid="{00000000-0002-0000-0100-000000000000}">
      <formula1>"是,否"</formula1>
    </dataValidation>
    <dataValidation type="list" allowBlank="1" showInputMessage="1" showErrorMessage="1" sqref="K34" xr:uid="{C24F6F68-857E-5647-839A-4F75562B89C0}">
      <formula1>"0%,1%,3%,6%,13%"</formula1>
    </dataValidation>
    <dataValidation type="list" allowBlank="1" showInputMessage="1" showErrorMessage="1" sqref="D34" xr:uid="{9D1B43E1-175E-4C49-8176-43558324F529}">
      <formula1>"CNY, USD, JPY , HKD"</formula1>
    </dataValidation>
    <dataValidation type="list" allowBlank="1" showInputMessage="1" showErrorMessage="1" sqref="S32 S24:S27 S2 S5 S8:S21" xr:uid="{D7CC39CF-95DC-A64C-A7F7-4CBF33920DCC}">
      <formula1>"0%,1%,3%,6%,9%"</formula1>
    </dataValidation>
    <dataValidation type="list" allowBlank="1" showInputMessage="1" showErrorMessage="1" sqref="A32 E2:E1048576" xr:uid="{E31F6826-CA0D-4785-A20D-8ABED6E0F88E}">
      <formula1>"框架内,框架外,据实结算"</formula1>
    </dataValidation>
    <dataValidation type="list" allowBlank="1" showInputMessage="1" showErrorMessage="1" sqref="A33:A1048576 A2:A31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F33 F30 F24:F27 F2 F5 F8:F21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19" zoomScaleNormal="150" workbookViewId="0">
      <pane ySplit="1" topLeftCell="A517" activePane="bottomLeft" state="frozen"/>
      <selection activeCell="C23" sqref="C23:D23"/>
      <selection pane="bottomLeft" activeCell="A525" sqref="A525:XFD525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SUMIF('[2]2.报价结算清单'!$F$2:$F$578,$A2,'[2]2.报价结算清单'!$L$2:$L$578)</f>
        <v>#VALUE!</v>
      </c>
      <c r="H2" s="17" t="e">
        <f>SUMIF('[2]2.报价结算清单'!$F$2:$F$578,$A2,'[2]2.报价结算清单'!$N$2:$N$578)</f>
        <v>#VALUE!</v>
      </c>
      <c r="I2" s="20" t="e">
        <f>SUMIF('[2]2.报价结算清单'!$F$2:$F$578,A2,'[2]2.报价结算清单'!$P$2:$P$578)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SUMIF('[2]2.报价结算清单'!$F$2:$F$578,$A3,'[2]2.报价结算清单'!$L$2:$L$578)</f>
        <v>#VALUE!</v>
      </c>
      <c r="H3" s="17" t="e">
        <f>SUMIF('[2]2.报价结算清单'!$F$2:$F$578,$A3,'[2]2.报价结算清单'!$N$2:$N$578)</f>
        <v>#VALUE!</v>
      </c>
      <c r="I3" s="20" t="e">
        <f>SUMIF('[2]2.报价结算清单'!$F$2:$F$578,A3,'[2]2.报价结算清单'!$P$2:$P$578)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SUMIF('[2]2.报价结算清单'!$F$2:$F$578,$A4,'[2]2.报价结算清单'!$L$2:$L$578)</f>
        <v>#VALUE!</v>
      </c>
      <c r="H4" s="17" t="e">
        <f>SUMIF('[2]2.报价结算清单'!$F$2:$F$578,$A4,'[2]2.报价结算清单'!$N$2:$N$578)</f>
        <v>#VALUE!</v>
      </c>
      <c r="I4" s="20" t="e">
        <f>SUMIF('[2]2.报价结算清单'!$F$2:$F$578,A4,'[2]2.报价结算清单'!$P$2:$P$578)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SUMIF('[2]2.报价结算清单'!$F$2:$F$578,$A5,'[2]2.报价结算清单'!$L$2:$L$578)</f>
        <v>#VALUE!</v>
      </c>
      <c r="H5" s="17" t="e">
        <f>SUMIF('[2]2.报价结算清单'!$F$2:$F$578,$A5,'[2]2.报价结算清单'!$N$2:$N$578)</f>
        <v>#VALUE!</v>
      </c>
      <c r="I5" s="20" t="e">
        <f>SUMIF('[2]2.报价结算清单'!$F$2:$F$578,A5,'[2]2.报价结算清单'!$P$2:$P$578)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SUMIF('[2]2.报价结算清单'!$F$2:$F$578,$A6,'[2]2.报价结算清单'!$L$2:$L$578)</f>
        <v>#VALUE!</v>
      </c>
      <c r="H6" s="17" t="e">
        <f>SUMIF('[2]2.报价结算清单'!$F$2:$F$578,$A6,'[2]2.报价结算清单'!$N$2:$N$578)</f>
        <v>#VALUE!</v>
      </c>
      <c r="I6" s="20" t="e">
        <f>SUMIF('[2]2.报价结算清单'!$F$2:$F$578,A6,'[2]2.报价结算清单'!$P$2:$P$578)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SUMIF('[2]2.报价结算清单'!$F$2:$F$578,$A7,'[2]2.报价结算清单'!$L$2:$L$578)</f>
        <v>#VALUE!</v>
      </c>
      <c r="H7" s="17" t="e">
        <f>SUMIF('[2]2.报价结算清单'!$F$2:$F$578,$A7,'[2]2.报价结算清单'!$N$2:$N$578)</f>
        <v>#VALUE!</v>
      </c>
      <c r="I7" s="20" t="e">
        <f>SUMIF('[2]2.报价结算清单'!$F$2:$F$578,A7,'[2]2.报价结算清单'!$P$2:$P$578)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SUMIF('[2]2.报价结算清单'!$F$2:$F$578,$A8,'[2]2.报价结算清单'!$L$2:$L$578)</f>
        <v>#VALUE!</v>
      </c>
      <c r="H8" s="17" t="e">
        <f>SUMIF('[2]2.报价结算清单'!$F$2:$F$578,$A8,'[2]2.报价结算清单'!$N$2:$N$578)</f>
        <v>#VALUE!</v>
      </c>
      <c r="I8" s="20" t="e">
        <f>SUMIF('[2]2.报价结算清单'!$F$2:$F$578,A8,'[2]2.报价结算清单'!$P$2:$P$578)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SUMIF('[2]2.报价结算清单'!$F$2:$F$578,$A9,'[2]2.报价结算清单'!$L$2:$L$578)</f>
        <v>#VALUE!</v>
      </c>
      <c r="H9" s="17" t="e">
        <f>SUMIF('[2]2.报价结算清单'!$F$2:$F$578,$A9,'[2]2.报价结算清单'!$N$2:$N$578)</f>
        <v>#VALUE!</v>
      </c>
      <c r="I9" s="20" t="e">
        <f>SUMIF('[2]2.报价结算清单'!$F$2:$F$578,A9,'[2]2.报价结算清单'!$P$2:$P$578)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SUMIF('[2]2.报价结算清单'!$F$2:$F$578,$A10,'[2]2.报价结算清单'!$L$2:$L$578)</f>
        <v>#VALUE!</v>
      </c>
      <c r="H10" s="17" t="e">
        <f>SUMIF('[2]2.报价结算清单'!$F$2:$F$578,$A10,'[2]2.报价结算清单'!$N$2:$N$578)</f>
        <v>#VALUE!</v>
      </c>
      <c r="I10" s="20" t="e">
        <f>SUMIF('[2]2.报价结算清单'!$F$2:$F$578,A10,'[2]2.报价结算清单'!$P$2:$P$578)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SUMIF('[2]2.报价结算清单'!$F$2:$F$578,$A11,'[2]2.报价结算清单'!$L$2:$L$578)</f>
        <v>#VALUE!</v>
      </c>
      <c r="H11" s="17" t="e">
        <f>SUMIF('[2]2.报价结算清单'!$F$2:$F$578,$A11,'[2]2.报价结算清单'!$N$2:$N$578)</f>
        <v>#VALUE!</v>
      </c>
      <c r="I11" s="20" t="e">
        <f>SUMIF('[2]2.报价结算清单'!$F$2:$F$578,A11,'[2]2.报价结算清单'!$P$2:$P$578)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SUMIF('[2]2.报价结算清单'!$F$2:$F$578,$A12,'[2]2.报价结算清单'!$L$2:$L$578)</f>
        <v>#VALUE!</v>
      </c>
      <c r="H12" s="17" t="e">
        <f>SUMIF('[2]2.报价结算清单'!$F$2:$F$578,$A12,'[2]2.报价结算清单'!$N$2:$N$578)</f>
        <v>#VALUE!</v>
      </c>
      <c r="I12" s="20" t="e">
        <f>SUMIF('[2]2.报价结算清单'!$F$2:$F$578,A12,'[2]2.报价结算清单'!$P$2:$P$578)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SUMIF('[2]2.报价结算清单'!$F$2:$F$578,$A13,'[2]2.报价结算清单'!$L$2:$L$578)</f>
        <v>#VALUE!</v>
      </c>
      <c r="H13" s="17" t="e">
        <f>SUMIF('[2]2.报价结算清单'!$F$2:$F$578,$A13,'[2]2.报价结算清单'!$N$2:$N$578)</f>
        <v>#VALUE!</v>
      </c>
      <c r="I13" s="20" t="e">
        <f>SUMIF('[2]2.报价结算清单'!$F$2:$F$578,A13,'[2]2.报价结算清单'!$P$2:$P$578)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SUMIF('[2]2.报价结算清单'!$F$2:$F$578,$A14,'[2]2.报价结算清单'!$L$2:$L$578)</f>
        <v>#VALUE!</v>
      </c>
      <c r="H14" s="17" t="e">
        <f>SUMIF('[2]2.报价结算清单'!$F$2:$F$578,$A14,'[2]2.报价结算清单'!$N$2:$N$578)</f>
        <v>#VALUE!</v>
      </c>
      <c r="I14" s="20" t="e">
        <f>SUMIF('[2]2.报价结算清单'!$F$2:$F$578,A14,'[2]2.报价结算清单'!$P$2:$P$578)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SUMIF('[2]2.报价结算清单'!$F$2:$F$578,$A15,'[2]2.报价结算清单'!$L$2:$L$578)</f>
        <v>#VALUE!</v>
      </c>
      <c r="H15" s="17" t="e">
        <f>SUMIF('[2]2.报价结算清单'!$F$2:$F$578,$A15,'[2]2.报价结算清单'!$N$2:$N$578)</f>
        <v>#VALUE!</v>
      </c>
      <c r="I15" s="20" t="e">
        <f>SUMIF('[2]2.报价结算清单'!$F$2:$F$578,A15,'[2]2.报价结算清单'!$P$2:$P$578)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SUMIF('[2]2.报价结算清单'!$F$2:$F$578,$A16,'[2]2.报价结算清单'!$L$2:$L$578)</f>
        <v>#VALUE!</v>
      </c>
      <c r="H16" s="17" t="e">
        <f>SUMIF('[2]2.报价结算清单'!$F$2:$F$578,$A16,'[2]2.报价结算清单'!$N$2:$N$578)</f>
        <v>#VALUE!</v>
      </c>
      <c r="I16" s="20" t="e">
        <f>SUMIF('[2]2.报价结算清单'!$F$2:$F$578,A16,'[2]2.报价结算清单'!$P$2:$P$578)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SUMIF('[2]2.报价结算清单'!$F$2:$F$578,$A17,'[2]2.报价结算清单'!$L$2:$L$578)</f>
        <v>#VALUE!</v>
      </c>
      <c r="H17" s="17" t="e">
        <f>SUMIF('[2]2.报价结算清单'!$F$2:$F$578,$A17,'[2]2.报价结算清单'!$N$2:$N$578)</f>
        <v>#VALUE!</v>
      </c>
      <c r="I17" s="20" t="e">
        <f>SUMIF('[2]2.报价结算清单'!$F$2:$F$578,A17,'[2]2.报价结算清单'!$P$2:$P$578)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SUMIF('[2]2.报价结算清单'!$F$2:$F$578,$A18,'[2]2.报价结算清单'!$L$2:$L$578)</f>
        <v>#VALUE!</v>
      </c>
      <c r="H18" s="17" t="e">
        <f>SUMIF('[2]2.报价结算清单'!$F$2:$F$578,$A18,'[2]2.报价结算清单'!$N$2:$N$578)</f>
        <v>#VALUE!</v>
      </c>
      <c r="I18" s="20" t="e">
        <f>SUMIF('[2]2.报价结算清单'!$F$2:$F$578,A18,'[2]2.报价结算清单'!$P$2:$P$578)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SUMIF('[2]2.报价结算清单'!$F$2:$F$578,$A19,'[2]2.报价结算清单'!$L$2:$L$578)</f>
        <v>#VALUE!</v>
      </c>
      <c r="H19" s="17" t="e">
        <f>SUMIF('[2]2.报价结算清单'!$F$2:$F$578,$A19,'[2]2.报价结算清单'!$N$2:$N$578)</f>
        <v>#VALUE!</v>
      </c>
      <c r="I19" s="20" t="e">
        <f>SUMIF('[2]2.报价结算清单'!$F$2:$F$578,A19,'[2]2.报价结算清单'!$P$2:$P$578)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SUMIF('[2]2.报价结算清单'!$F$2:$F$578,$A20,'[2]2.报价结算清单'!$L$2:$L$578)</f>
        <v>#VALUE!</v>
      </c>
      <c r="H20" s="17" t="e">
        <f>SUMIF('[2]2.报价结算清单'!$F$2:$F$578,$A20,'[2]2.报价结算清单'!$N$2:$N$578)</f>
        <v>#VALUE!</v>
      </c>
      <c r="I20" s="20" t="e">
        <f>SUMIF('[2]2.报价结算清单'!$F$2:$F$578,A20,'[2]2.报价结算清单'!$P$2:$P$578)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SUMIF('[2]2.报价结算清单'!$F$2:$F$578,$A21,'[2]2.报价结算清单'!$L$2:$L$578)</f>
        <v>#VALUE!</v>
      </c>
      <c r="H21" s="17" t="e">
        <f>SUMIF('[2]2.报价结算清单'!$F$2:$F$578,$A21,'[2]2.报价结算清单'!$N$2:$N$578)</f>
        <v>#VALUE!</v>
      </c>
      <c r="I21" s="20" t="e">
        <f>SUMIF('[2]2.报价结算清单'!$F$2:$F$578,A21,'[2]2.报价结算清单'!$P$2:$P$578)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SUMIF('[2]2.报价结算清单'!$F$2:$F$578,$A22,'[2]2.报价结算清单'!$L$2:$L$578)</f>
        <v>#VALUE!</v>
      </c>
      <c r="H22" s="17" t="e">
        <f>SUMIF('[2]2.报价结算清单'!$F$2:$F$578,$A22,'[2]2.报价结算清单'!$N$2:$N$578)</f>
        <v>#VALUE!</v>
      </c>
      <c r="I22" s="20" t="e">
        <f>SUMIF('[2]2.报价结算清单'!$F$2:$F$578,A22,'[2]2.报价结算清单'!$P$2:$P$578)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SUMIF('[2]2.报价结算清单'!$F$2:$F$578,$A23,'[2]2.报价结算清单'!$L$2:$L$578)</f>
        <v>#VALUE!</v>
      </c>
      <c r="H23" s="17" t="e">
        <f>SUMIF('[2]2.报价结算清单'!$F$2:$F$578,$A23,'[2]2.报价结算清单'!$N$2:$N$578)</f>
        <v>#VALUE!</v>
      </c>
      <c r="I23" s="20" t="e">
        <f>SUMIF('[2]2.报价结算清单'!$F$2:$F$578,A23,'[2]2.报价结算清单'!$P$2:$P$578)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SUMIF('[2]2.报价结算清单'!$F$2:$F$578,$A24,'[2]2.报价结算清单'!$L$2:$L$578)</f>
        <v>#VALUE!</v>
      </c>
      <c r="H24" s="17" t="e">
        <f>SUMIF('[2]2.报价结算清单'!$F$2:$F$578,$A24,'[2]2.报价结算清单'!$N$2:$N$578)</f>
        <v>#VALUE!</v>
      </c>
      <c r="I24" s="20" t="e">
        <f>SUMIF('[2]2.报价结算清单'!$F$2:$F$578,A24,'[2]2.报价结算清单'!$P$2:$P$578)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SUMIF('[2]2.报价结算清单'!$F$2:$F$578,$A25,'[2]2.报价结算清单'!$L$2:$L$578)</f>
        <v>#VALUE!</v>
      </c>
      <c r="H25" s="17" t="e">
        <f>SUMIF('[2]2.报价结算清单'!$F$2:$F$578,$A25,'[2]2.报价结算清单'!$N$2:$N$578)</f>
        <v>#VALUE!</v>
      </c>
      <c r="I25" s="20" t="e">
        <f>SUMIF('[2]2.报价结算清单'!$F$2:$F$578,A25,'[2]2.报价结算清单'!$P$2:$P$578)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SUMIF('[2]2.报价结算清单'!$F$2:$F$578,$A26,'[2]2.报价结算清单'!$L$2:$L$578)</f>
        <v>#VALUE!</v>
      </c>
      <c r="H26" s="17" t="e">
        <f>SUMIF('[2]2.报价结算清单'!$F$2:$F$578,$A26,'[2]2.报价结算清单'!$N$2:$N$578)</f>
        <v>#VALUE!</v>
      </c>
      <c r="I26" s="20" t="e">
        <f>SUMIF('[2]2.报价结算清单'!$F$2:$F$578,A26,'[2]2.报价结算清单'!$P$2:$P$578)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SUMIF('[2]2.报价结算清单'!$F$2:$F$578,$A27,'[2]2.报价结算清单'!$L$2:$L$578)</f>
        <v>#VALUE!</v>
      </c>
      <c r="H27" s="17" t="e">
        <f>SUMIF('[2]2.报价结算清单'!$F$2:$F$578,$A27,'[2]2.报价结算清单'!$N$2:$N$578)</f>
        <v>#VALUE!</v>
      </c>
      <c r="I27" s="20" t="e">
        <f>SUMIF('[2]2.报价结算清单'!$F$2:$F$578,A27,'[2]2.报价结算清单'!$P$2:$P$578)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SUMIF('[2]2.报价结算清单'!$F$2:$F$578,$A28,'[2]2.报价结算清单'!$L$2:$L$578)</f>
        <v>#VALUE!</v>
      </c>
      <c r="H28" s="17" t="e">
        <f>SUMIF('[2]2.报价结算清单'!$F$2:$F$578,$A28,'[2]2.报价结算清单'!$N$2:$N$578)</f>
        <v>#VALUE!</v>
      </c>
      <c r="I28" s="20" t="e">
        <f>SUMIF('[2]2.报价结算清单'!$F$2:$F$578,A28,'[2]2.报价结算清单'!$P$2:$P$578)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SUMIF('[2]2.报价结算清单'!$F$2:$F$578,$A29,'[2]2.报价结算清单'!$L$2:$L$578)</f>
        <v>#VALUE!</v>
      </c>
      <c r="H29" s="17" t="e">
        <f>SUMIF('[2]2.报价结算清单'!$F$2:$F$578,$A29,'[2]2.报价结算清单'!$N$2:$N$578)</f>
        <v>#VALUE!</v>
      </c>
      <c r="I29" s="20" t="e">
        <f>SUMIF('[2]2.报价结算清单'!$F$2:$F$578,A29,'[2]2.报价结算清单'!$P$2:$P$578)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SUMIF('[2]2.报价结算清单'!$F$2:$F$578,$A30,'[2]2.报价结算清单'!$L$2:$L$578)</f>
        <v>#VALUE!</v>
      </c>
      <c r="H30" s="17" t="e">
        <f>SUMIF('[2]2.报价结算清单'!$F$2:$F$578,$A30,'[2]2.报价结算清单'!$N$2:$N$578)</f>
        <v>#VALUE!</v>
      </c>
      <c r="I30" s="20" t="e">
        <f>SUMIF('[2]2.报价结算清单'!$F$2:$F$578,A30,'[2]2.报价结算清单'!$P$2:$P$578)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SUMIF('[2]2.报价结算清单'!$F$2:$F$578,$A31,'[2]2.报价结算清单'!$L$2:$L$578)</f>
        <v>#VALUE!</v>
      </c>
      <c r="H31" s="17" t="e">
        <f>SUMIF('[2]2.报价结算清单'!$F$2:$F$578,$A31,'[2]2.报价结算清单'!$N$2:$N$578)</f>
        <v>#VALUE!</v>
      </c>
      <c r="I31" s="20" t="e">
        <f>SUMIF('[2]2.报价结算清单'!$F$2:$F$578,A31,'[2]2.报价结算清单'!$P$2:$P$578)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SUMIF('[2]2.报价结算清单'!$F$2:$F$578,$A32,'[2]2.报价结算清单'!$L$2:$L$578)</f>
        <v>#VALUE!</v>
      </c>
      <c r="H32" s="17" t="e">
        <f>SUMIF('[2]2.报价结算清单'!$F$2:$F$578,$A32,'[2]2.报价结算清单'!$N$2:$N$578)</f>
        <v>#VALUE!</v>
      </c>
      <c r="I32" s="20" t="e">
        <f>SUMIF('[2]2.报价结算清单'!$F$2:$F$578,A32,'[2]2.报价结算清单'!$P$2:$P$578)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SUMIF('[2]2.报价结算清单'!$F$2:$F$578,$A33,'[2]2.报价结算清单'!$L$2:$L$578)</f>
        <v>#VALUE!</v>
      </c>
      <c r="H33" s="17" t="e">
        <f>SUMIF('[2]2.报价结算清单'!$F$2:$F$578,$A33,'[2]2.报价结算清单'!$N$2:$N$578)</f>
        <v>#VALUE!</v>
      </c>
      <c r="I33" s="20" t="e">
        <f>SUMIF('[2]2.报价结算清单'!$F$2:$F$578,A33,'[2]2.报价结算清单'!$P$2:$P$578)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SUMIF('[2]2.报价结算清单'!$F$2:$F$578,$A34,'[2]2.报价结算清单'!$L$2:$L$578)</f>
        <v>#VALUE!</v>
      </c>
      <c r="H34" s="17" t="e">
        <f>SUMIF('[2]2.报价结算清单'!$F$2:$F$578,$A34,'[2]2.报价结算清单'!$N$2:$N$578)</f>
        <v>#VALUE!</v>
      </c>
      <c r="I34" s="20" t="e">
        <f>SUMIF('[2]2.报价结算清单'!$F$2:$F$578,A34,'[2]2.报价结算清单'!$P$2:$P$578)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SUMIF('[2]2.报价结算清单'!$F$2:$F$578,$A35,'[2]2.报价结算清单'!$L$2:$L$578)</f>
        <v>#VALUE!</v>
      </c>
      <c r="H35" s="17" t="e">
        <f>SUMIF('[2]2.报价结算清单'!$F$2:$F$578,$A35,'[2]2.报价结算清单'!$N$2:$N$578)</f>
        <v>#VALUE!</v>
      </c>
      <c r="I35" s="20" t="e">
        <f>SUMIF('[2]2.报价结算清单'!$F$2:$F$578,A35,'[2]2.报价结算清单'!$P$2:$P$578)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SUMIF('[2]2.报价结算清单'!$F$2:$F$578,$A36,'[2]2.报价结算清单'!$L$2:$L$578)</f>
        <v>#VALUE!</v>
      </c>
      <c r="H36" s="17" t="e">
        <f>SUMIF('[2]2.报价结算清单'!$F$2:$F$578,$A36,'[2]2.报价结算清单'!$N$2:$N$578)</f>
        <v>#VALUE!</v>
      </c>
      <c r="I36" s="20" t="e">
        <f>SUMIF('[2]2.报价结算清单'!$F$2:$F$578,A36,'[2]2.报价结算清单'!$P$2:$P$578)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SUMIF('[2]2.报价结算清单'!$F$2:$F$578,$A37,'[2]2.报价结算清单'!$L$2:$L$578)</f>
        <v>#VALUE!</v>
      </c>
      <c r="H37" s="17" t="e">
        <f>SUMIF('[2]2.报价结算清单'!$F$2:$F$578,$A37,'[2]2.报价结算清单'!$N$2:$N$578)</f>
        <v>#VALUE!</v>
      </c>
      <c r="I37" s="20" t="e">
        <f>SUMIF('[2]2.报价结算清单'!$F$2:$F$578,A37,'[2]2.报价结算清单'!$P$2:$P$578)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SUMIF('[2]2.报价结算清单'!$F$2:$F$578,$A38,'[2]2.报价结算清单'!$L$2:$L$578)</f>
        <v>#VALUE!</v>
      </c>
      <c r="H38" s="17" t="e">
        <f>SUMIF('[2]2.报价结算清单'!$F$2:$F$578,$A38,'[2]2.报价结算清单'!$N$2:$N$578)</f>
        <v>#VALUE!</v>
      </c>
      <c r="I38" s="20" t="e">
        <f>SUMIF('[2]2.报价结算清单'!$F$2:$F$578,A38,'[2]2.报价结算清单'!$P$2:$P$578)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SUMIF('[2]2.报价结算清单'!$F$2:$F$578,$A39,'[2]2.报价结算清单'!$L$2:$L$578)</f>
        <v>#VALUE!</v>
      </c>
      <c r="H39" s="17" t="e">
        <f>SUMIF('[2]2.报价结算清单'!$F$2:$F$578,$A39,'[2]2.报价结算清单'!$N$2:$N$578)</f>
        <v>#VALUE!</v>
      </c>
      <c r="I39" s="20" t="e">
        <f>SUMIF('[2]2.报价结算清单'!$F$2:$F$578,A39,'[2]2.报价结算清单'!$P$2:$P$578)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SUMIF('[2]2.报价结算清单'!$F$2:$F$578,$A40,'[2]2.报价结算清单'!$L$2:$L$578)</f>
        <v>#VALUE!</v>
      </c>
      <c r="H40" s="17" t="e">
        <f>SUMIF('[2]2.报价结算清单'!$F$2:$F$578,$A40,'[2]2.报价结算清单'!$N$2:$N$578)</f>
        <v>#VALUE!</v>
      </c>
      <c r="I40" s="20" t="e">
        <f>SUMIF('[2]2.报价结算清单'!$F$2:$F$578,A40,'[2]2.报价结算清单'!$P$2:$P$578)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SUMIF('[2]2.报价结算清单'!$F$2:$F$578,$A41,'[2]2.报价结算清单'!$L$2:$L$578)</f>
        <v>#VALUE!</v>
      </c>
      <c r="H41" s="17" t="e">
        <f>SUMIF('[2]2.报价结算清单'!$F$2:$F$578,$A41,'[2]2.报价结算清单'!$N$2:$N$578)</f>
        <v>#VALUE!</v>
      </c>
      <c r="I41" s="20" t="e">
        <f>SUMIF('[2]2.报价结算清单'!$F$2:$F$578,A41,'[2]2.报价结算清单'!$P$2:$P$578)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SUMIF('[2]2.报价结算清单'!$F$2:$F$578,$A42,'[2]2.报价结算清单'!$L$2:$L$578)</f>
        <v>#VALUE!</v>
      </c>
      <c r="H42" s="17" t="e">
        <f>SUMIF('[2]2.报价结算清单'!$F$2:$F$578,$A42,'[2]2.报价结算清单'!$N$2:$N$578)</f>
        <v>#VALUE!</v>
      </c>
      <c r="I42" s="20" t="e">
        <f>SUMIF('[2]2.报价结算清单'!$F$2:$F$578,A42,'[2]2.报价结算清单'!$P$2:$P$578)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SUMIF('[2]2.报价结算清单'!$F$2:$F$578,$A43,'[2]2.报价结算清单'!$L$2:$L$578)</f>
        <v>#VALUE!</v>
      </c>
      <c r="H43" s="17" t="e">
        <f>SUMIF('[2]2.报价结算清单'!$F$2:$F$578,$A43,'[2]2.报价结算清单'!$N$2:$N$578)</f>
        <v>#VALUE!</v>
      </c>
      <c r="I43" s="20" t="e">
        <f>SUMIF('[2]2.报价结算清单'!$F$2:$F$578,A43,'[2]2.报价结算清单'!$P$2:$P$578)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SUMIF('[2]2.报价结算清单'!$F$2:$F$578,$A44,'[2]2.报价结算清单'!$L$2:$L$578)</f>
        <v>#VALUE!</v>
      </c>
      <c r="H44" s="17" t="e">
        <f>SUMIF('[2]2.报价结算清单'!$F$2:$F$578,$A44,'[2]2.报价结算清单'!$N$2:$N$578)</f>
        <v>#VALUE!</v>
      </c>
      <c r="I44" s="20" t="e">
        <f>SUMIF('[2]2.报价结算清单'!$F$2:$F$578,A44,'[2]2.报价结算清单'!$P$2:$P$578)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SUMIF('[2]2.报价结算清单'!$F$2:$F$578,$A45,'[2]2.报价结算清单'!$L$2:$L$578)</f>
        <v>#VALUE!</v>
      </c>
      <c r="H45" s="17" t="e">
        <f>SUMIF('[2]2.报价结算清单'!$F$2:$F$578,$A45,'[2]2.报价结算清单'!$N$2:$N$578)</f>
        <v>#VALUE!</v>
      </c>
      <c r="I45" s="20" t="e">
        <f>SUMIF('[2]2.报价结算清单'!$F$2:$F$578,A45,'[2]2.报价结算清单'!$P$2:$P$578)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SUMIF('[2]2.报价结算清单'!$F$2:$F$578,$A46,'[2]2.报价结算清单'!$L$2:$L$578)</f>
        <v>#VALUE!</v>
      </c>
      <c r="H46" s="17" t="e">
        <f>SUMIF('[2]2.报价结算清单'!$F$2:$F$578,$A46,'[2]2.报价结算清单'!$N$2:$N$578)</f>
        <v>#VALUE!</v>
      </c>
      <c r="I46" s="20" t="e">
        <f>SUMIF('[2]2.报价结算清单'!$F$2:$F$578,A46,'[2]2.报价结算清单'!$P$2:$P$578)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SUMIF('[2]2.报价结算清单'!$F$2:$F$578,$A47,'[2]2.报价结算清单'!$L$2:$L$578)</f>
        <v>#VALUE!</v>
      </c>
      <c r="H47" s="17" t="e">
        <f>SUMIF('[2]2.报价结算清单'!$F$2:$F$578,$A47,'[2]2.报价结算清单'!$N$2:$N$578)</f>
        <v>#VALUE!</v>
      </c>
      <c r="I47" s="20" t="e">
        <f>SUMIF('[2]2.报价结算清单'!$F$2:$F$578,A47,'[2]2.报价结算清单'!$P$2:$P$578)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SUMIF('[2]2.报价结算清单'!$F$2:$F$578,$A48,'[2]2.报价结算清单'!$L$2:$L$578)</f>
        <v>#VALUE!</v>
      </c>
      <c r="H48" s="17" t="e">
        <f>SUMIF('[2]2.报价结算清单'!$F$2:$F$578,$A48,'[2]2.报价结算清单'!$N$2:$N$578)</f>
        <v>#VALUE!</v>
      </c>
      <c r="I48" s="20" t="e">
        <f>SUMIF('[2]2.报价结算清单'!$F$2:$F$578,A48,'[2]2.报价结算清单'!$P$2:$P$578)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SUMIF('[2]2.报价结算清单'!$F$2:$F$578,$A49,'[2]2.报价结算清单'!$L$2:$L$578)</f>
        <v>#VALUE!</v>
      </c>
      <c r="H49" s="17" t="e">
        <f>SUMIF('[2]2.报价结算清单'!$F$2:$F$578,$A49,'[2]2.报价结算清单'!$N$2:$N$578)</f>
        <v>#VALUE!</v>
      </c>
      <c r="I49" s="20" t="e">
        <f>SUMIF('[2]2.报价结算清单'!$F$2:$F$578,A49,'[2]2.报价结算清单'!$P$2:$P$578)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SUMIF('[2]2.报价结算清单'!$F$2:$F$578,$A50,'[2]2.报价结算清单'!$L$2:$L$578)</f>
        <v>#VALUE!</v>
      </c>
      <c r="H50" s="17" t="e">
        <f>SUMIF('[2]2.报价结算清单'!$F$2:$F$578,$A50,'[2]2.报价结算清单'!$N$2:$N$578)</f>
        <v>#VALUE!</v>
      </c>
      <c r="I50" s="20" t="e">
        <f>SUMIF('[2]2.报价结算清单'!$F$2:$F$578,A50,'[2]2.报价结算清单'!$P$2:$P$578)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SUMIF('[2]2.报价结算清单'!$F$2:$F$578,$A51,'[2]2.报价结算清单'!$L$2:$L$578)</f>
        <v>#VALUE!</v>
      </c>
      <c r="H51" s="17" t="e">
        <f>SUMIF('[2]2.报价结算清单'!$F$2:$F$578,$A51,'[2]2.报价结算清单'!$N$2:$N$578)</f>
        <v>#VALUE!</v>
      </c>
      <c r="I51" s="20" t="e">
        <f>SUMIF('[2]2.报价结算清单'!$F$2:$F$578,A51,'[2]2.报价结算清单'!$P$2:$P$578)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SUMIF('[2]2.报价结算清单'!$F$2:$F$578,$A52,'[2]2.报价结算清单'!$L$2:$L$578)</f>
        <v>#VALUE!</v>
      </c>
      <c r="H52" s="17" t="e">
        <f>SUMIF('[2]2.报价结算清单'!$F$2:$F$578,$A52,'[2]2.报价结算清单'!$N$2:$N$578)</f>
        <v>#VALUE!</v>
      </c>
      <c r="I52" s="20" t="e">
        <f>SUMIF('[2]2.报价结算清单'!$F$2:$F$578,A52,'[2]2.报价结算清单'!$P$2:$P$578)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SUMIF('[2]2.报价结算清单'!$F$2:$F$578,$A53,'[2]2.报价结算清单'!$L$2:$L$578)</f>
        <v>#VALUE!</v>
      </c>
      <c r="H53" s="17" t="e">
        <f>SUMIF('[2]2.报价结算清单'!$F$2:$F$578,$A53,'[2]2.报价结算清单'!$N$2:$N$578)</f>
        <v>#VALUE!</v>
      </c>
      <c r="I53" s="20" t="e">
        <f>SUMIF('[2]2.报价结算清单'!$F$2:$F$578,A53,'[2]2.报价结算清单'!$P$2:$P$578)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SUMIF('[2]2.报价结算清单'!$F$2:$F$578,$A54,'[2]2.报价结算清单'!$L$2:$L$578)</f>
        <v>#VALUE!</v>
      </c>
      <c r="H54" s="17" t="e">
        <f>SUMIF('[2]2.报价结算清单'!$F$2:$F$578,$A54,'[2]2.报价结算清单'!$N$2:$N$578)</f>
        <v>#VALUE!</v>
      </c>
      <c r="I54" s="20" t="e">
        <f>SUMIF('[2]2.报价结算清单'!$F$2:$F$578,A54,'[2]2.报价结算清单'!$P$2:$P$578)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SUMIF('[2]2.报价结算清单'!$F$2:$F$578,$A55,'[2]2.报价结算清单'!$L$2:$L$578)</f>
        <v>#VALUE!</v>
      </c>
      <c r="H55" s="17" t="e">
        <f>SUMIF('[2]2.报价结算清单'!$F$2:$F$578,$A55,'[2]2.报价结算清单'!$N$2:$N$578)</f>
        <v>#VALUE!</v>
      </c>
      <c r="I55" s="20" t="e">
        <f>SUMIF('[2]2.报价结算清单'!$F$2:$F$578,A55,'[2]2.报价结算清单'!$P$2:$P$578)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SUMIF('[2]2.报价结算清单'!$F$2:$F$578,$A56,'[2]2.报价结算清单'!$L$2:$L$578)</f>
        <v>#VALUE!</v>
      </c>
      <c r="H56" s="17" t="e">
        <f>SUMIF('[2]2.报价结算清单'!$F$2:$F$578,$A56,'[2]2.报价结算清单'!$N$2:$N$578)</f>
        <v>#VALUE!</v>
      </c>
      <c r="I56" s="20" t="e">
        <f>SUMIF('[2]2.报价结算清单'!$F$2:$F$578,A56,'[2]2.报价结算清单'!$P$2:$P$578)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SUMIF('[2]2.报价结算清单'!$F$2:$F$578,$A57,'[2]2.报价结算清单'!$L$2:$L$578)</f>
        <v>#VALUE!</v>
      </c>
      <c r="H57" s="17" t="e">
        <f>SUMIF('[2]2.报价结算清单'!$F$2:$F$578,$A57,'[2]2.报价结算清单'!$N$2:$N$578)</f>
        <v>#VALUE!</v>
      </c>
      <c r="I57" s="20" t="e">
        <f>SUMIF('[2]2.报价结算清单'!$F$2:$F$578,A57,'[2]2.报价结算清单'!$P$2:$P$578)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SUMIF('[2]2.报价结算清单'!$F$2:$F$578,$A58,'[2]2.报价结算清单'!$L$2:$L$578)</f>
        <v>#VALUE!</v>
      </c>
      <c r="H58" s="17" t="e">
        <f>SUMIF('[2]2.报价结算清单'!$F$2:$F$578,$A58,'[2]2.报价结算清单'!$N$2:$N$578)</f>
        <v>#VALUE!</v>
      </c>
      <c r="I58" s="20" t="e">
        <f>SUMIF('[2]2.报价结算清单'!$F$2:$F$578,A58,'[2]2.报价结算清单'!$P$2:$P$578)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SUMIF('[2]2.报价结算清单'!$F$2:$F$578,$A59,'[2]2.报价结算清单'!$L$2:$L$578)</f>
        <v>#VALUE!</v>
      </c>
      <c r="H59" s="17" t="e">
        <f>SUMIF('[2]2.报价结算清单'!$F$2:$F$578,$A59,'[2]2.报价结算清单'!$N$2:$N$578)</f>
        <v>#VALUE!</v>
      </c>
      <c r="I59" s="20" t="e">
        <f>SUMIF('[2]2.报价结算清单'!$F$2:$F$578,A59,'[2]2.报价结算清单'!$P$2:$P$578)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SUMIF('[2]2.报价结算清单'!$F$2:$F$578,$A60,'[2]2.报价结算清单'!$L$2:$L$578)</f>
        <v>#VALUE!</v>
      </c>
      <c r="H60" s="17" t="e">
        <f>SUMIF('[2]2.报价结算清单'!$F$2:$F$578,$A60,'[2]2.报价结算清单'!$N$2:$N$578)</f>
        <v>#VALUE!</v>
      </c>
      <c r="I60" s="20" t="e">
        <f>SUMIF('[2]2.报价结算清单'!$F$2:$F$578,A60,'[2]2.报价结算清单'!$P$2:$P$578)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SUMIF('[2]2.报价结算清单'!$F$2:$F$578,$A61,'[2]2.报价结算清单'!$L$2:$L$578)</f>
        <v>#VALUE!</v>
      </c>
      <c r="H61" s="17" t="e">
        <f>SUMIF('[2]2.报价结算清单'!$F$2:$F$578,$A61,'[2]2.报价结算清单'!$N$2:$N$578)</f>
        <v>#VALUE!</v>
      </c>
      <c r="I61" s="20" t="e">
        <f>SUMIF('[2]2.报价结算清单'!$F$2:$F$578,A61,'[2]2.报价结算清单'!$P$2:$P$578)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SUMIF('[2]2.报价结算清单'!$F$2:$F$578,$A62,'[2]2.报价结算清单'!$L$2:$L$578)</f>
        <v>#VALUE!</v>
      </c>
      <c r="H62" s="17" t="e">
        <f>SUMIF('[2]2.报价结算清单'!$F$2:$F$578,$A62,'[2]2.报价结算清单'!$N$2:$N$578)</f>
        <v>#VALUE!</v>
      </c>
      <c r="I62" s="20" t="e">
        <f>SUMIF('[2]2.报价结算清单'!$F$2:$F$578,A62,'[2]2.报价结算清单'!$P$2:$P$578)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SUMIF('[2]2.报价结算清单'!$F$2:$F$578,$A63,'[2]2.报价结算清单'!$L$2:$L$578)</f>
        <v>#VALUE!</v>
      </c>
      <c r="H63" s="17" t="e">
        <f>SUMIF('[2]2.报价结算清单'!$F$2:$F$578,$A63,'[2]2.报价结算清单'!$N$2:$N$578)</f>
        <v>#VALUE!</v>
      </c>
      <c r="I63" s="20" t="e">
        <f>SUMIF('[2]2.报价结算清单'!$F$2:$F$578,A63,'[2]2.报价结算清单'!$P$2:$P$578)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SUMIF('[2]2.报价结算清单'!$F$2:$F$578,$A64,'[2]2.报价结算清单'!$L$2:$L$578)</f>
        <v>#VALUE!</v>
      </c>
      <c r="H64" s="17" t="e">
        <f>SUMIF('[2]2.报价结算清单'!$F$2:$F$578,$A64,'[2]2.报价结算清单'!$N$2:$N$578)</f>
        <v>#VALUE!</v>
      </c>
      <c r="I64" s="20" t="e">
        <f>SUMIF('[2]2.报价结算清单'!$F$2:$F$578,A64,'[2]2.报价结算清单'!$P$2:$P$578)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SUMIF('[2]2.报价结算清单'!$F$2:$F$578,$A65,'[2]2.报价结算清单'!$L$2:$L$578)</f>
        <v>#VALUE!</v>
      </c>
      <c r="H65" s="17" t="e">
        <f>SUMIF('[2]2.报价结算清单'!$F$2:$F$578,$A65,'[2]2.报价结算清单'!$N$2:$N$578)</f>
        <v>#VALUE!</v>
      </c>
      <c r="I65" s="20" t="e">
        <f>SUMIF('[2]2.报价结算清单'!$F$2:$F$578,A65,'[2]2.报价结算清单'!$P$2:$P$578)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SUMIF('[2]2.报价结算清单'!$F$2:$F$578,$A66,'[2]2.报价结算清单'!$L$2:$L$578)</f>
        <v>#VALUE!</v>
      </c>
      <c r="H66" s="17" t="e">
        <f>SUMIF('[2]2.报价结算清单'!$F$2:$F$578,$A66,'[2]2.报价结算清单'!$N$2:$N$578)</f>
        <v>#VALUE!</v>
      </c>
      <c r="I66" s="20" t="e">
        <f>SUMIF('[2]2.报价结算清单'!$F$2:$F$578,A66,'[2]2.报价结算清单'!$P$2:$P$578)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SUMIF('[2]2.报价结算清单'!$F$2:$F$578,$A67,'[2]2.报价结算清单'!$L$2:$L$578)</f>
        <v>#VALUE!</v>
      </c>
      <c r="H67" s="17" t="e">
        <f>SUMIF('[2]2.报价结算清单'!$F$2:$F$578,$A67,'[2]2.报价结算清单'!$N$2:$N$578)</f>
        <v>#VALUE!</v>
      </c>
      <c r="I67" s="20" t="e">
        <f>SUMIF('[2]2.报价结算清单'!$F$2:$F$578,A67,'[2]2.报价结算清单'!$P$2:$P$578)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SUMIF('[2]2.报价结算清单'!$F$2:$F$578,$A68,'[2]2.报价结算清单'!$L$2:$L$578)</f>
        <v>#VALUE!</v>
      </c>
      <c r="H68" s="17" t="e">
        <f>SUMIF('[2]2.报价结算清单'!$F$2:$F$578,$A68,'[2]2.报价结算清单'!$N$2:$N$578)</f>
        <v>#VALUE!</v>
      </c>
      <c r="I68" s="20" t="e">
        <f>SUMIF('[2]2.报价结算清单'!$F$2:$F$578,A68,'[2]2.报价结算清单'!$P$2:$P$578)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SUMIF('[2]2.报价结算清单'!$F$2:$F$578,$A69,'[2]2.报价结算清单'!$L$2:$L$578)</f>
        <v>#VALUE!</v>
      </c>
      <c r="H69" s="17" t="e">
        <f>SUMIF('[2]2.报价结算清单'!$F$2:$F$578,$A69,'[2]2.报价结算清单'!$N$2:$N$578)</f>
        <v>#VALUE!</v>
      </c>
      <c r="I69" s="20" t="e">
        <f>SUMIF('[2]2.报价结算清单'!$F$2:$F$578,A69,'[2]2.报价结算清单'!$P$2:$P$578)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SUMIF('[2]2.报价结算清单'!$F$2:$F$578,$A70,'[2]2.报价结算清单'!$L$2:$L$578)</f>
        <v>#VALUE!</v>
      </c>
      <c r="H70" s="17" t="e">
        <f>SUMIF('[2]2.报价结算清单'!$F$2:$F$578,$A70,'[2]2.报价结算清单'!$N$2:$N$578)</f>
        <v>#VALUE!</v>
      </c>
      <c r="I70" s="20" t="e">
        <f>SUMIF('[2]2.报价结算清单'!$F$2:$F$578,A70,'[2]2.报价结算清单'!$P$2:$P$578)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SUMIF('[2]2.报价结算清单'!$F$2:$F$578,$A71,'[2]2.报价结算清单'!$L$2:$L$578)</f>
        <v>#VALUE!</v>
      </c>
      <c r="H71" s="17" t="e">
        <f>SUMIF('[2]2.报价结算清单'!$F$2:$F$578,$A71,'[2]2.报价结算清单'!$N$2:$N$578)</f>
        <v>#VALUE!</v>
      </c>
      <c r="I71" s="20" t="e">
        <f>SUMIF('[2]2.报价结算清单'!$F$2:$F$578,A71,'[2]2.报价结算清单'!$P$2:$P$578)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SUMIF('[2]2.报价结算清单'!$F$2:$F$578,$A72,'[2]2.报价结算清单'!$L$2:$L$578)</f>
        <v>#VALUE!</v>
      </c>
      <c r="H72" s="17" t="e">
        <f>SUMIF('[2]2.报价结算清单'!$F$2:$F$578,$A72,'[2]2.报价结算清单'!$N$2:$N$578)</f>
        <v>#VALUE!</v>
      </c>
      <c r="I72" s="20" t="e">
        <f>SUMIF('[2]2.报价结算清单'!$F$2:$F$578,A72,'[2]2.报价结算清单'!$P$2:$P$578)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SUMIF('[2]2.报价结算清单'!$F$2:$F$578,$A73,'[2]2.报价结算清单'!$L$2:$L$578)</f>
        <v>#VALUE!</v>
      </c>
      <c r="H73" s="17" t="e">
        <f>SUMIF('[2]2.报价结算清单'!$F$2:$F$578,$A73,'[2]2.报价结算清单'!$N$2:$N$578)</f>
        <v>#VALUE!</v>
      </c>
      <c r="I73" s="20" t="e">
        <f>SUMIF('[2]2.报价结算清单'!$F$2:$F$578,A73,'[2]2.报价结算清单'!$P$2:$P$578)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SUMIF('[2]2.报价结算清单'!$F$2:$F$578,$A74,'[2]2.报价结算清单'!$L$2:$L$578)</f>
        <v>#VALUE!</v>
      </c>
      <c r="H74" s="17" t="e">
        <f>SUMIF('[2]2.报价结算清单'!$F$2:$F$578,$A74,'[2]2.报价结算清单'!$N$2:$N$578)</f>
        <v>#VALUE!</v>
      </c>
      <c r="I74" s="20" t="e">
        <f>SUMIF('[2]2.报价结算清单'!$F$2:$F$578,A74,'[2]2.报价结算清单'!$P$2:$P$578)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SUMIF('[2]2.报价结算清单'!$F$2:$F$578,$A75,'[2]2.报价结算清单'!$L$2:$L$578)</f>
        <v>#VALUE!</v>
      </c>
      <c r="H75" s="17" t="e">
        <f>SUMIF('[2]2.报价结算清单'!$F$2:$F$578,$A75,'[2]2.报价结算清单'!$N$2:$N$578)</f>
        <v>#VALUE!</v>
      </c>
      <c r="I75" s="20" t="e">
        <f>SUMIF('[2]2.报价结算清单'!$F$2:$F$578,A75,'[2]2.报价结算清单'!$P$2:$P$578)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SUMIF('[2]2.报价结算清单'!$F$2:$F$578,$A76,'[2]2.报价结算清单'!$L$2:$L$578)</f>
        <v>#VALUE!</v>
      </c>
      <c r="H76" s="17" t="e">
        <f>SUMIF('[2]2.报价结算清单'!$F$2:$F$578,$A76,'[2]2.报价结算清单'!$N$2:$N$578)</f>
        <v>#VALUE!</v>
      </c>
      <c r="I76" s="20" t="e">
        <f>SUMIF('[2]2.报价结算清单'!$F$2:$F$578,A76,'[2]2.报价结算清单'!$P$2:$P$578)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SUMIF('[2]2.报价结算清单'!$F$2:$F$578,$A77,'[2]2.报价结算清单'!$L$2:$L$578)</f>
        <v>#VALUE!</v>
      </c>
      <c r="H77" s="17" t="e">
        <f>SUMIF('[2]2.报价结算清单'!$F$2:$F$578,$A77,'[2]2.报价结算清单'!$N$2:$N$578)</f>
        <v>#VALUE!</v>
      </c>
      <c r="I77" s="20" t="e">
        <f>SUMIF('[2]2.报价结算清单'!$F$2:$F$578,A77,'[2]2.报价结算清单'!$P$2:$P$578)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SUMIF('[2]2.报价结算清单'!$F$2:$F$578,$A78,'[2]2.报价结算清单'!$L$2:$L$578)</f>
        <v>#VALUE!</v>
      </c>
      <c r="H78" s="17" t="e">
        <f>SUMIF('[2]2.报价结算清单'!$F$2:$F$578,$A78,'[2]2.报价结算清单'!$N$2:$N$578)</f>
        <v>#VALUE!</v>
      </c>
      <c r="I78" s="20" t="e">
        <f>SUMIF('[2]2.报价结算清单'!$F$2:$F$578,A78,'[2]2.报价结算清单'!$P$2:$P$578)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SUMIF('[2]2.报价结算清单'!$F$2:$F$578,$A79,'[2]2.报价结算清单'!$L$2:$L$578)</f>
        <v>#VALUE!</v>
      </c>
      <c r="H79" s="17" t="e">
        <f>SUMIF('[2]2.报价结算清单'!$F$2:$F$578,$A79,'[2]2.报价结算清单'!$N$2:$N$578)</f>
        <v>#VALUE!</v>
      </c>
      <c r="I79" s="20" t="e">
        <f>SUMIF('[2]2.报价结算清单'!$F$2:$F$578,A79,'[2]2.报价结算清单'!$P$2:$P$578)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SUMIF('[2]2.报价结算清单'!$F$2:$F$578,$A80,'[2]2.报价结算清单'!$L$2:$L$578)</f>
        <v>#VALUE!</v>
      </c>
      <c r="H80" s="17" t="e">
        <f>SUMIF('[2]2.报价结算清单'!$F$2:$F$578,$A80,'[2]2.报价结算清单'!$N$2:$N$578)</f>
        <v>#VALUE!</v>
      </c>
      <c r="I80" s="20" t="e">
        <f>SUMIF('[2]2.报价结算清单'!$F$2:$F$578,A80,'[2]2.报价结算清单'!$P$2:$P$578)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SUMIF('[2]2.报价结算清单'!$F$2:$F$578,$A81,'[2]2.报价结算清单'!$L$2:$L$578)</f>
        <v>#VALUE!</v>
      </c>
      <c r="H81" s="17" t="e">
        <f>SUMIF('[2]2.报价结算清单'!$F$2:$F$578,$A81,'[2]2.报价结算清单'!$N$2:$N$578)</f>
        <v>#VALUE!</v>
      </c>
      <c r="I81" s="20" t="e">
        <f>SUMIF('[2]2.报价结算清单'!$F$2:$F$578,A81,'[2]2.报价结算清单'!$P$2:$P$578)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SUMIF('[2]2.报价结算清单'!$F$2:$F$578,$A82,'[2]2.报价结算清单'!$L$2:$L$578)</f>
        <v>#VALUE!</v>
      </c>
      <c r="H82" s="17" t="e">
        <f>SUMIF('[2]2.报价结算清单'!$F$2:$F$578,$A82,'[2]2.报价结算清单'!$N$2:$N$578)</f>
        <v>#VALUE!</v>
      </c>
      <c r="I82" s="20" t="e">
        <f>SUMIF('[2]2.报价结算清单'!$F$2:$F$578,A82,'[2]2.报价结算清单'!$P$2:$P$578)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SUMIF('[2]2.报价结算清单'!$F$2:$F$578,$A83,'[2]2.报价结算清单'!$L$2:$L$578)</f>
        <v>#VALUE!</v>
      </c>
      <c r="H83" s="17" t="e">
        <f>SUMIF('[2]2.报价结算清单'!$F$2:$F$578,$A83,'[2]2.报价结算清单'!$N$2:$N$578)</f>
        <v>#VALUE!</v>
      </c>
      <c r="I83" s="20" t="e">
        <f>SUMIF('[2]2.报价结算清单'!$F$2:$F$578,A83,'[2]2.报价结算清单'!$P$2:$P$578)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SUMIF('[2]2.报价结算清单'!$F$2:$F$578,$A84,'[2]2.报价结算清单'!$L$2:$L$578)</f>
        <v>#VALUE!</v>
      </c>
      <c r="H84" s="17" t="e">
        <f>SUMIF('[2]2.报价结算清单'!$F$2:$F$578,$A84,'[2]2.报价结算清单'!$N$2:$N$578)</f>
        <v>#VALUE!</v>
      </c>
      <c r="I84" s="20" t="e">
        <f>SUMIF('[2]2.报价结算清单'!$F$2:$F$578,A84,'[2]2.报价结算清单'!$P$2:$P$578)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SUMIF('[2]2.报价结算清单'!$F$2:$F$578,$A85,'[2]2.报价结算清单'!$L$2:$L$578)</f>
        <v>#VALUE!</v>
      </c>
      <c r="H85" s="17" t="e">
        <f>SUMIF('[2]2.报价结算清单'!$F$2:$F$578,$A85,'[2]2.报价结算清单'!$N$2:$N$578)</f>
        <v>#VALUE!</v>
      </c>
      <c r="I85" s="20" t="e">
        <f>SUMIF('[2]2.报价结算清单'!$F$2:$F$578,A85,'[2]2.报价结算清单'!$P$2:$P$578)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SUMIF('[2]2.报价结算清单'!$F$2:$F$578,$A86,'[2]2.报价结算清单'!$L$2:$L$578)</f>
        <v>#VALUE!</v>
      </c>
      <c r="H86" s="17" t="e">
        <f>SUMIF('[2]2.报价结算清单'!$F$2:$F$578,$A86,'[2]2.报价结算清单'!$N$2:$N$578)</f>
        <v>#VALUE!</v>
      </c>
      <c r="I86" s="20" t="e">
        <f>SUMIF('[2]2.报价结算清单'!$F$2:$F$578,A86,'[2]2.报价结算清单'!$P$2:$P$578)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SUMIF('[2]2.报价结算清单'!$F$2:$F$578,$A87,'[2]2.报价结算清单'!$L$2:$L$578)</f>
        <v>#VALUE!</v>
      </c>
      <c r="H87" s="17" t="e">
        <f>SUMIF('[2]2.报价结算清单'!$F$2:$F$578,$A87,'[2]2.报价结算清单'!$N$2:$N$578)</f>
        <v>#VALUE!</v>
      </c>
      <c r="I87" s="20" t="e">
        <f>SUMIF('[2]2.报价结算清单'!$F$2:$F$578,A87,'[2]2.报价结算清单'!$P$2:$P$578)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SUMIF('[2]2.报价结算清单'!$F$2:$F$578,$A88,'[2]2.报价结算清单'!$L$2:$L$578)</f>
        <v>#VALUE!</v>
      </c>
      <c r="H88" s="17" t="e">
        <f>SUMIF('[2]2.报价结算清单'!$F$2:$F$578,$A88,'[2]2.报价结算清单'!$N$2:$N$578)</f>
        <v>#VALUE!</v>
      </c>
      <c r="I88" s="20" t="e">
        <f>SUMIF('[2]2.报价结算清单'!$F$2:$F$578,A88,'[2]2.报价结算清单'!$P$2:$P$578)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SUMIF('[2]2.报价结算清单'!$F$2:$F$578,$A89,'[2]2.报价结算清单'!$L$2:$L$578)</f>
        <v>#VALUE!</v>
      </c>
      <c r="H89" s="17" t="e">
        <f>SUMIF('[2]2.报价结算清单'!$F$2:$F$578,$A89,'[2]2.报价结算清单'!$N$2:$N$578)</f>
        <v>#VALUE!</v>
      </c>
      <c r="I89" s="20" t="e">
        <f>SUMIF('[2]2.报价结算清单'!$F$2:$F$578,A89,'[2]2.报价结算清单'!$P$2:$P$578)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SUMIF('[2]2.报价结算清单'!$F$2:$F$578,$A90,'[2]2.报价结算清单'!$L$2:$L$578)</f>
        <v>#VALUE!</v>
      </c>
      <c r="H90" s="17" t="e">
        <f>SUMIF('[2]2.报价结算清单'!$F$2:$F$578,$A90,'[2]2.报价结算清单'!$N$2:$N$578)</f>
        <v>#VALUE!</v>
      </c>
      <c r="I90" s="20" t="e">
        <f>SUMIF('[2]2.报价结算清单'!$F$2:$F$578,A90,'[2]2.报价结算清单'!$P$2:$P$578)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SUMIF('[2]2.报价结算清单'!$F$2:$F$578,$A91,'[2]2.报价结算清单'!$L$2:$L$578)</f>
        <v>#VALUE!</v>
      </c>
      <c r="H91" s="17" t="e">
        <f>SUMIF('[2]2.报价结算清单'!$F$2:$F$578,$A91,'[2]2.报价结算清单'!$N$2:$N$578)</f>
        <v>#VALUE!</v>
      </c>
      <c r="I91" s="20" t="e">
        <f>SUMIF('[2]2.报价结算清单'!$F$2:$F$578,A91,'[2]2.报价结算清单'!$P$2:$P$578)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SUMIF('[2]2.报价结算清单'!$F$2:$F$578,$A92,'[2]2.报价结算清单'!$L$2:$L$578)</f>
        <v>#VALUE!</v>
      </c>
      <c r="H92" s="17" t="e">
        <f>SUMIF('[2]2.报价结算清单'!$F$2:$F$578,$A92,'[2]2.报价结算清单'!$N$2:$N$578)</f>
        <v>#VALUE!</v>
      </c>
      <c r="I92" s="20" t="e">
        <f>SUMIF('[2]2.报价结算清单'!$F$2:$F$578,A92,'[2]2.报价结算清单'!$P$2:$P$578)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SUMIF('[2]2.报价结算清单'!$F$2:$F$578,$A93,'[2]2.报价结算清单'!$L$2:$L$578)</f>
        <v>#VALUE!</v>
      </c>
      <c r="H93" s="17" t="e">
        <f>SUMIF('[2]2.报价结算清单'!$F$2:$F$578,$A93,'[2]2.报价结算清单'!$N$2:$N$578)</f>
        <v>#VALUE!</v>
      </c>
      <c r="I93" s="20" t="e">
        <f>SUMIF('[2]2.报价结算清单'!$F$2:$F$578,A93,'[2]2.报价结算清单'!$P$2:$P$578)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SUMIF('[2]2.报价结算清单'!$F$2:$F$578,$A94,'[2]2.报价结算清单'!$L$2:$L$578)</f>
        <v>#VALUE!</v>
      </c>
      <c r="H94" s="17" t="e">
        <f>SUMIF('[2]2.报价结算清单'!$F$2:$F$578,$A94,'[2]2.报价结算清单'!$N$2:$N$578)</f>
        <v>#VALUE!</v>
      </c>
      <c r="I94" s="20" t="e">
        <f>SUMIF('[2]2.报价结算清单'!$F$2:$F$578,A94,'[2]2.报价结算清单'!$P$2:$P$578)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SUMIF('[2]2.报价结算清单'!$F$2:$F$578,$A95,'[2]2.报价结算清单'!$L$2:$L$578)</f>
        <v>#VALUE!</v>
      </c>
      <c r="H95" s="17" t="e">
        <f>SUMIF('[2]2.报价结算清单'!$F$2:$F$578,$A95,'[2]2.报价结算清单'!$N$2:$N$578)</f>
        <v>#VALUE!</v>
      </c>
      <c r="I95" s="20" t="e">
        <f>SUMIF('[2]2.报价结算清单'!$F$2:$F$578,A95,'[2]2.报价结算清单'!$P$2:$P$578)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SUMIF('[2]2.报价结算清单'!$F$2:$F$578,$A96,'[2]2.报价结算清单'!$L$2:$L$578)</f>
        <v>#VALUE!</v>
      </c>
      <c r="H96" s="17" t="e">
        <f>SUMIF('[2]2.报价结算清单'!$F$2:$F$578,$A96,'[2]2.报价结算清单'!$N$2:$N$578)</f>
        <v>#VALUE!</v>
      </c>
      <c r="I96" s="20" t="e">
        <f>SUMIF('[2]2.报价结算清单'!$F$2:$F$578,A96,'[2]2.报价结算清单'!$P$2:$P$578)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SUMIF('[2]2.报价结算清单'!$F$2:$F$578,$A97,'[2]2.报价结算清单'!$L$2:$L$578)</f>
        <v>#VALUE!</v>
      </c>
      <c r="H97" s="17" t="e">
        <f>SUMIF('[2]2.报价结算清单'!$F$2:$F$578,$A97,'[2]2.报价结算清单'!$N$2:$N$578)</f>
        <v>#VALUE!</v>
      </c>
      <c r="I97" s="20" t="e">
        <f>SUMIF('[2]2.报价结算清单'!$F$2:$F$578,A97,'[2]2.报价结算清单'!$P$2:$P$578)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SUMIF('[2]2.报价结算清单'!$F$2:$F$578,$A98,'[2]2.报价结算清单'!$L$2:$L$578)</f>
        <v>#VALUE!</v>
      </c>
      <c r="H98" s="17" t="e">
        <f>SUMIF('[2]2.报价结算清单'!$F$2:$F$578,$A98,'[2]2.报价结算清单'!$N$2:$N$578)</f>
        <v>#VALUE!</v>
      </c>
      <c r="I98" s="20" t="e">
        <f>SUMIF('[2]2.报价结算清单'!$F$2:$F$578,A98,'[2]2.报价结算清单'!$P$2:$P$578)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SUMIF('[2]2.报价结算清单'!$F$2:$F$578,$A99,'[2]2.报价结算清单'!$L$2:$L$578)</f>
        <v>#VALUE!</v>
      </c>
      <c r="H99" s="17" t="e">
        <f>SUMIF('[2]2.报价结算清单'!$F$2:$F$578,$A99,'[2]2.报价结算清单'!$N$2:$N$578)</f>
        <v>#VALUE!</v>
      </c>
      <c r="I99" s="20" t="e">
        <f>SUMIF('[2]2.报价结算清单'!$F$2:$F$578,A99,'[2]2.报价结算清单'!$P$2:$P$578)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SUMIF('[2]2.报价结算清单'!$F$2:$F$578,$A100,'[2]2.报价结算清单'!$L$2:$L$578)</f>
        <v>#VALUE!</v>
      </c>
      <c r="H100" s="17" t="e">
        <f>SUMIF('[2]2.报价结算清单'!$F$2:$F$578,$A100,'[2]2.报价结算清单'!$N$2:$N$578)</f>
        <v>#VALUE!</v>
      </c>
      <c r="I100" s="20" t="e">
        <f>SUMIF('[2]2.报价结算清单'!$F$2:$F$578,A100,'[2]2.报价结算清单'!$P$2:$P$578)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SUMIF('[2]2.报价结算清单'!$F$2:$F$578,$A101,'[2]2.报价结算清单'!$L$2:$L$578)</f>
        <v>#VALUE!</v>
      </c>
      <c r="H101" s="17" t="e">
        <f>SUMIF('[2]2.报价结算清单'!$F$2:$F$578,$A101,'[2]2.报价结算清单'!$N$2:$N$578)</f>
        <v>#VALUE!</v>
      </c>
      <c r="I101" s="20" t="e">
        <f>SUMIF('[2]2.报价结算清单'!$F$2:$F$578,A101,'[2]2.报价结算清单'!$P$2:$P$578)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SUMIF('[2]2.报价结算清单'!$F$2:$F$578,$A102,'[2]2.报价结算清单'!$L$2:$L$578)</f>
        <v>#VALUE!</v>
      </c>
      <c r="H102" s="17" t="e">
        <f>SUMIF('[2]2.报价结算清单'!$F$2:$F$578,$A102,'[2]2.报价结算清单'!$N$2:$N$578)</f>
        <v>#VALUE!</v>
      </c>
      <c r="I102" s="20" t="e">
        <f>SUMIF('[2]2.报价结算清单'!$F$2:$F$578,A102,'[2]2.报价结算清单'!$P$2:$P$578)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SUMIF('[2]2.报价结算清单'!$F$2:$F$578,$A103,'[2]2.报价结算清单'!$L$2:$L$578)</f>
        <v>#VALUE!</v>
      </c>
      <c r="H103" s="17" t="e">
        <f>SUMIF('[2]2.报价结算清单'!$F$2:$F$578,$A103,'[2]2.报价结算清单'!$N$2:$N$578)</f>
        <v>#VALUE!</v>
      </c>
      <c r="I103" s="20" t="e">
        <f>SUMIF('[2]2.报价结算清单'!$F$2:$F$578,A103,'[2]2.报价结算清单'!$P$2:$P$578)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SUMIF('[2]2.报价结算清单'!$F$2:$F$578,$A104,'[2]2.报价结算清单'!$L$2:$L$578)</f>
        <v>#VALUE!</v>
      </c>
      <c r="H104" s="17" t="e">
        <f>SUMIF('[2]2.报价结算清单'!$F$2:$F$578,$A104,'[2]2.报价结算清单'!$N$2:$N$578)</f>
        <v>#VALUE!</v>
      </c>
      <c r="I104" s="20" t="e">
        <f>SUMIF('[2]2.报价结算清单'!$F$2:$F$578,A104,'[2]2.报价结算清单'!$P$2:$P$578)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SUMIF('[2]2.报价结算清单'!$F$2:$F$578,$A105,'[2]2.报价结算清单'!$L$2:$L$578)</f>
        <v>#VALUE!</v>
      </c>
      <c r="H105" s="17" t="e">
        <f>SUMIF('[2]2.报价结算清单'!$F$2:$F$578,$A105,'[2]2.报价结算清单'!$N$2:$N$578)</f>
        <v>#VALUE!</v>
      </c>
      <c r="I105" s="20" t="e">
        <f>SUMIF('[2]2.报价结算清单'!$F$2:$F$578,A105,'[2]2.报价结算清单'!$P$2:$P$578)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SUMIF('[2]2.报价结算清单'!$F$2:$F$578,$A106,'[2]2.报价结算清单'!$L$2:$L$578)</f>
        <v>#VALUE!</v>
      </c>
      <c r="H106" s="17" t="e">
        <f>SUMIF('[2]2.报价结算清单'!$F$2:$F$578,$A106,'[2]2.报价结算清单'!$N$2:$N$578)</f>
        <v>#VALUE!</v>
      </c>
      <c r="I106" s="20" t="e">
        <f>SUMIF('[2]2.报价结算清单'!$F$2:$F$578,A106,'[2]2.报价结算清单'!$P$2:$P$578)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SUMIF('[2]2.报价结算清单'!$F$2:$F$578,$A107,'[2]2.报价结算清单'!$L$2:$L$578)</f>
        <v>#VALUE!</v>
      </c>
      <c r="H107" s="17" t="e">
        <f>SUMIF('[2]2.报价结算清单'!$F$2:$F$578,$A107,'[2]2.报价结算清单'!$N$2:$N$578)</f>
        <v>#VALUE!</v>
      </c>
      <c r="I107" s="20" t="e">
        <f>SUMIF('[2]2.报价结算清单'!$F$2:$F$578,A107,'[2]2.报价结算清单'!$P$2:$P$578)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SUMIF('[2]2.报价结算清单'!$F$2:$F$578,$A108,'[2]2.报价结算清单'!$L$2:$L$578)</f>
        <v>#VALUE!</v>
      </c>
      <c r="H108" s="17" t="e">
        <f>SUMIF('[2]2.报价结算清单'!$F$2:$F$578,$A108,'[2]2.报价结算清单'!$N$2:$N$578)</f>
        <v>#VALUE!</v>
      </c>
      <c r="I108" s="20" t="e">
        <f>SUMIF('[2]2.报价结算清单'!$F$2:$F$578,A108,'[2]2.报价结算清单'!$P$2:$P$578)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SUMIF('[2]2.报价结算清单'!$F$2:$F$578,$A109,'[2]2.报价结算清单'!$L$2:$L$578)</f>
        <v>#VALUE!</v>
      </c>
      <c r="H109" s="17" t="e">
        <f>SUMIF('[2]2.报价结算清单'!$F$2:$F$578,$A109,'[2]2.报价结算清单'!$N$2:$N$578)</f>
        <v>#VALUE!</v>
      </c>
      <c r="I109" s="20" t="e">
        <f>SUMIF('[2]2.报价结算清单'!$F$2:$F$578,A109,'[2]2.报价结算清单'!$P$2:$P$578)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SUMIF('[2]2.报价结算清单'!$F$2:$F$578,$A110,'[2]2.报价结算清单'!$L$2:$L$578)</f>
        <v>#VALUE!</v>
      </c>
      <c r="H110" s="17" t="e">
        <f>SUMIF('[2]2.报价结算清单'!$F$2:$F$578,$A110,'[2]2.报价结算清单'!$N$2:$N$578)</f>
        <v>#VALUE!</v>
      </c>
      <c r="I110" s="20" t="e">
        <f>SUMIF('[2]2.报价结算清单'!$F$2:$F$578,A110,'[2]2.报价结算清单'!$P$2:$P$578)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SUMIF('[2]2.报价结算清单'!$F$2:$F$578,$A111,'[2]2.报价结算清单'!$L$2:$L$578)</f>
        <v>#VALUE!</v>
      </c>
      <c r="H111" s="17" t="e">
        <f>SUMIF('[2]2.报价结算清单'!$F$2:$F$578,$A111,'[2]2.报价结算清单'!$N$2:$N$578)</f>
        <v>#VALUE!</v>
      </c>
      <c r="I111" s="20" t="e">
        <f>SUMIF('[2]2.报价结算清单'!$F$2:$F$578,A111,'[2]2.报价结算清单'!$P$2:$P$578)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SUMIF('[2]2.报价结算清单'!$F$2:$F$578,$A112,'[2]2.报价结算清单'!$L$2:$L$578)</f>
        <v>#VALUE!</v>
      </c>
      <c r="H112" s="17" t="e">
        <f>SUMIF('[2]2.报价结算清单'!$F$2:$F$578,$A112,'[2]2.报价结算清单'!$N$2:$N$578)</f>
        <v>#VALUE!</v>
      </c>
      <c r="I112" s="20" t="e">
        <f>SUMIF('[2]2.报价结算清单'!$F$2:$F$578,A112,'[2]2.报价结算清单'!$P$2:$P$578)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SUMIF('[2]2.报价结算清单'!$F$2:$F$578,$A113,'[2]2.报价结算清单'!$L$2:$L$578)</f>
        <v>#VALUE!</v>
      </c>
      <c r="H113" s="17" t="e">
        <f>SUMIF('[2]2.报价结算清单'!$F$2:$F$578,$A113,'[2]2.报价结算清单'!$N$2:$N$578)</f>
        <v>#VALUE!</v>
      </c>
      <c r="I113" s="20" t="e">
        <f>SUMIF('[2]2.报价结算清单'!$F$2:$F$578,A113,'[2]2.报价结算清单'!$P$2:$P$578)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SUMIF('[2]2.报价结算清单'!$F$2:$F$578,$A114,'[2]2.报价结算清单'!$L$2:$L$578)</f>
        <v>#VALUE!</v>
      </c>
      <c r="H114" s="17" t="e">
        <f>SUMIF('[2]2.报价结算清单'!$F$2:$F$578,$A114,'[2]2.报价结算清单'!$N$2:$N$578)</f>
        <v>#VALUE!</v>
      </c>
      <c r="I114" s="20" t="e">
        <f>SUMIF('[2]2.报价结算清单'!$F$2:$F$578,A114,'[2]2.报价结算清单'!$P$2:$P$578)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SUMIF('[2]2.报价结算清单'!$F$2:$F$578,$A115,'[2]2.报价结算清单'!$L$2:$L$578)</f>
        <v>#VALUE!</v>
      </c>
      <c r="H115" s="17" t="e">
        <f>SUMIF('[2]2.报价结算清单'!$F$2:$F$578,$A115,'[2]2.报价结算清单'!$N$2:$N$578)</f>
        <v>#VALUE!</v>
      </c>
      <c r="I115" s="20" t="e">
        <f>SUMIF('[2]2.报价结算清单'!$F$2:$F$578,A115,'[2]2.报价结算清单'!$P$2:$P$578)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SUMIF('[2]2.报价结算清单'!$F$2:$F$578,$A116,'[2]2.报价结算清单'!$L$2:$L$578)</f>
        <v>#VALUE!</v>
      </c>
      <c r="H116" s="17" t="e">
        <f>SUMIF('[2]2.报价结算清单'!$F$2:$F$578,$A116,'[2]2.报价结算清单'!$N$2:$N$578)</f>
        <v>#VALUE!</v>
      </c>
      <c r="I116" s="20" t="e">
        <f>SUMIF('[2]2.报价结算清单'!$F$2:$F$578,A116,'[2]2.报价结算清单'!$P$2:$P$578)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SUMIF('[2]2.报价结算清单'!$F$2:$F$578,$A117,'[2]2.报价结算清单'!$L$2:$L$578)</f>
        <v>#VALUE!</v>
      </c>
      <c r="H117" s="17" t="e">
        <f>SUMIF('[2]2.报价结算清单'!$F$2:$F$578,$A117,'[2]2.报价结算清单'!$N$2:$N$578)</f>
        <v>#VALUE!</v>
      </c>
      <c r="I117" s="20" t="e">
        <f>SUMIF('[2]2.报价结算清单'!$F$2:$F$578,A117,'[2]2.报价结算清单'!$P$2:$P$578)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SUMIF('[2]2.报价结算清单'!$F$2:$F$578,$A118,'[2]2.报价结算清单'!$L$2:$L$578)</f>
        <v>#VALUE!</v>
      </c>
      <c r="H118" s="17" t="e">
        <f>SUMIF('[2]2.报价结算清单'!$F$2:$F$578,$A118,'[2]2.报价结算清单'!$N$2:$N$578)</f>
        <v>#VALUE!</v>
      </c>
      <c r="I118" s="20" t="e">
        <f>SUMIF('[2]2.报价结算清单'!$F$2:$F$578,A118,'[2]2.报价结算清单'!$P$2:$P$578)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SUMIF('[2]2.报价结算清单'!$F$2:$F$578,$A119,'[2]2.报价结算清单'!$L$2:$L$578)</f>
        <v>#VALUE!</v>
      </c>
      <c r="H119" s="17" t="e">
        <f>SUMIF('[2]2.报价结算清单'!$F$2:$F$578,$A119,'[2]2.报价结算清单'!$N$2:$N$578)</f>
        <v>#VALUE!</v>
      </c>
      <c r="I119" s="20" t="e">
        <f>SUMIF('[2]2.报价结算清单'!$F$2:$F$578,A119,'[2]2.报价结算清单'!$P$2:$P$578)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SUMIF('[2]2.报价结算清单'!$F$2:$F$578,$A120,'[2]2.报价结算清单'!$L$2:$L$578)</f>
        <v>#VALUE!</v>
      </c>
      <c r="H120" s="17" t="e">
        <f>SUMIF('[2]2.报价结算清单'!$F$2:$F$578,$A120,'[2]2.报价结算清单'!$N$2:$N$578)</f>
        <v>#VALUE!</v>
      </c>
      <c r="I120" s="20" t="e">
        <f>SUMIF('[2]2.报价结算清单'!$F$2:$F$578,A120,'[2]2.报价结算清单'!$P$2:$P$578)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SUMIF('[2]2.报价结算清单'!$F$2:$F$578,$A121,'[2]2.报价结算清单'!$L$2:$L$578)</f>
        <v>#VALUE!</v>
      </c>
      <c r="H121" s="17" t="e">
        <f>SUMIF('[2]2.报价结算清单'!$F$2:$F$578,$A121,'[2]2.报价结算清单'!$N$2:$N$578)</f>
        <v>#VALUE!</v>
      </c>
      <c r="I121" s="20" t="e">
        <f>SUMIF('[2]2.报价结算清单'!$F$2:$F$578,A121,'[2]2.报价结算清单'!$P$2:$P$578)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SUMIF('[2]2.报价结算清单'!$F$2:$F$578,$A122,'[2]2.报价结算清单'!$L$2:$L$578)</f>
        <v>#VALUE!</v>
      </c>
      <c r="H122" s="17" t="e">
        <f>SUMIF('[2]2.报价结算清单'!$F$2:$F$578,$A122,'[2]2.报价结算清单'!$N$2:$N$578)</f>
        <v>#VALUE!</v>
      </c>
      <c r="I122" s="20" t="e">
        <f>SUMIF('[2]2.报价结算清单'!$F$2:$F$578,A122,'[2]2.报价结算清单'!$P$2:$P$578)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SUMIF('[2]2.报价结算清单'!$F$2:$F$578,$A123,'[2]2.报价结算清单'!$L$2:$L$578)</f>
        <v>#VALUE!</v>
      </c>
      <c r="H123" s="17" t="e">
        <f>SUMIF('[2]2.报价结算清单'!$F$2:$F$578,$A123,'[2]2.报价结算清单'!$N$2:$N$578)</f>
        <v>#VALUE!</v>
      </c>
      <c r="I123" s="20" t="e">
        <f>SUMIF('[2]2.报价结算清单'!$F$2:$F$578,A123,'[2]2.报价结算清单'!$P$2:$P$578)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SUMIF('[2]2.报价结算清单'!$F$2:$F$578,$A124,'[2]2.报价结算清单'!$L$2:$L$578)</f>
        <v>#VALUE!</v>
      </c>
      <c r="H124" s="17" t="e">
        <f>SUMIF('[2]2.报价结算清单'!$F$2:$F$578,$A124,'[2]2.报价结算清单'!$N$2:$N$578)</f>
        <v>#VALUE!</v>
      </c>
      <c r="I124" s="20" t="e">
        <f>SUMIF('[2]2.报价结算清单'!$F$2:$F$578,A124,'[2]2.报价结算清单'!$P$2:$P$578)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SUMIF('[2]2.报价结算清单'!$F$2:$F$578,$A125,'[2]2.报价结算清单'!$L$2:$L$578)</f>
        <v>#VALUE!</v>
      </c>
      <c r="H125" s="17" t="e">
        <f>SUMIF('[2]2.报价结算清单'!$F$2:$F$578,$A125,'[2]2.报价结算清单'!$N$2:$N$578)</f>
        <v>#VALUE!</v>
      </c>
      <c r="I125" s="20" t="e">
        <f>SUMIF('[2]2.报价结算清单'!$F$2:$F$578,A125,'[2]2.报价结算清单'!$P$2:$P$578)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SUMIF('[2]2.报价结算清单'!$F$2:$F$578,$A126,'[2]2.报价结算清单'!$L$2:$L$578)</f>
        <v>#VALUE!</v>
      </c>
      <c r="H126" s="17" t="e">
        <f>SUMIF('[2]2.报价结算清单'!$F$2:$F$578,$A126,'[2]2.报价结算清单'!$N$2:$N$578)</f>
        <v>#VALUE!</v>
      </c>
      <c r="I126" s="20" t="e">
        <f>SUMIF('[2]2.报价结算清单'!$F$2:$F$578,A126,'[2]2.报价结算清单'!$P$2:$P$578)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SUMIF('[2]2.报价结算清单'!$F$2:$F$578,$A127,'[2]2.报价结算清单'!$L$2:$L$578)</f>
        <v>#VALUE!</v>
      </c>
      <c r="H127" s="17" t="e">
        <f>SUMIF('[2]2.报价结算清单'!$F$2:$F$578,$A127,'[2]2.报价结算清单'!$N$2:$N$578)</f>
        <v>#VALUE!</v>
      </c>
      <c r="I127" s="20" t="e">
        <f>SUMIF('[2]2.报价结算清单'!$F$2:$F$578,A127,'[2]2.报价结算清单'!$P$2:$P$578)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SUMIF('[2]2.报价结算清单'!$F$2:$F$578,$A128,'[2]2.报价结算清单'!$L$2:$L$578)</f>
        <v>#VALUE!</v>
      </c>
      <c r="H128" s="17" t="e">
        <f>SUMIF('[2]2.报价结算清单'!$F$2:$F$578,$A128,'[2]2.报价结算清单'!$N$2:$N$578)</f>
        <v>#VALUE!</v>
      </c>
      <c r="I128" s="20" t="e">
        <f>SUMIF('[2]2.报价结算清单'!$F$2:$F$578,A128,'[2]2.报价结算清单'!$P$2:$P$578)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SUMIF('[2]2.报价结算清单'!$F$2:$F$578,$A129,'[2]2.报价结算清单'!$L$2:$L$578)</f>
        <v>#VALUE!</v>
      </c>
      <c r="H129" s="17" t="e">
        <f>SUMIF('[2]2.报价结算清单'!$F$2:$F$578,$A129,'[2]2.报价结算清单'!$N$2:$N$578)</f>
        <v>#VALUE!</v>
      </c>
      <c r="I129" s="20" t="e">
        <f>SUMIF('[2]2.报价结算清单'!$F$2:$F$578,A129,'[2]2.报价结算清单'!$P$2:$P$578)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SUMIF('[2]2.报价结算清单'!$F$2:$F$578,$A130,'[2]2.报价结算清单'!$L$2:$L$578)</f>
        <v>#VALUE!</v>
      </c>
      <c r="H130" s="17" t="e">
        <f>SUMIF('[2]2.报价结算清单'!$F$2:$F$578,$A130,'[2]2.报价结算清单'!$N$2:$N$578)</f>
        <v>#VALUE!</v>
      </c>
      <c r="I130" s="20" t="e">
        <f>SUMIF('[2]2.报价结算清单'!$F$2:$F$578,A130,'[2]2.报价结算清单'!$P$2:$P$578)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SUMIF('[2]2.报价结算清单'!$F$2:$F$578,$A131,'[2]2.报价结算清单'!$L$2:$L$578)</f>
        <v>#VALUE!</v>
      </c>
      <c r="H131" s="17" t="e">
        <f>SUMIF('[2]2.报价结算清单'!$F$2:$F$578,$A131,'[2]2.报价结算清单'!$N$2:$N$578)</f>
        <v>#VALUE!</v>
      </c>
      <c r="I131" s="20" t="e">
        <f>SUMIF('[2]2.报价结算清单'!$F$2:$F$578,A131,'[2]2.报价结算清单'!$P$2:$P$578)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SUMIF('[2]2.报价结算清单'!$F$2:$F$578,$A132,'[2]2.报价结算清单'!$L$2:$L$578)</f>
        <v>#VALUE!</v>
      </c>
      <c r="H132" s="17" t="e">
        <f>SUMIF('[2]2.报价结算清单'!$F$2:$F$578,$A132,'[2]2.报价结算清单'!$N$2:$N$578)</f>
        <v>#VALUE!</v>
      </c>
      <c r="I132" s="20" t="e">
        <f>SUMIF('[2]2.报价结算清单'!$F$2:$F$578,A132,'[2]2.报价结算清单'!$P$2:$P$578)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SUMIF('[2]2.报价结算清单'!$F$2:$F$578,$A133,'[2]2.报价结算清单'!$L$2:$L$578)</f>
        <v>#VALUE!</v>
      </c>
      <c r="H133" s="17" t="e">
        <f>SUMIF('[2]2.报价结算清单'!$F$2:$F$578,$A133,'[2]2.报价结算清单'!$N$2:$N$578)</f>
        <v>#VALUE!</v>
      </c>
      <c r="I133" s="20" t="e">
        <f>SUMIF('[2]2.报价结算清单'!$F$2:$F$578,A133,'[2]2.报价结算清单'!$P$2:$P$578)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SUMIF('[2]2.报价结算清单'!$F$2:$F$578,$A134,'[2]2.报价结算清单'!$L$2:$L$578)</f>
        <v>#VALUE!</v>
      </c>
      <c r="H134" s="17" t="e">
        <f>SUMIF('[2]2.报价结算清单'!$F$2:$F$578,$A134,'[2]2.报价结算清单'!$N$2:$N$578)</f>
        <v>#VALUE!</v>
      </c>
      <c r="I134" s="20" t="e">
        <f>SUMIF('[2]2.报价结算清单'!$F$2:$F$578,A134,'[2]2.报价结算清单'!$P$2:$P$578)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SUMIF('[2]2.报价结算清单'!$F$2:$F$578,$A135,'[2]2.报价结算清单'!$L$2:$L$578)</f>
        <v>#VALUE!</v>
      </c>
      <c r="H135" s="17" t="e">
        <f>SUMIF('[2]2.报价结算清单'!$F$2:$F$578,$A135,'[2]2.报价结算清单'!$N$2:$N$578)</f>
        <v>#VALUE!</v>
      </c>
      <c r="I135" s="20" t="e">
        <f>SUMIF('[2]2.报价结算清单'!$F$2:$F$578,A135,'[2]2.报价结算清单'!$P$2:$P$578)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SUMIF('[2]2.报价结算清单'!$F$2:$F$578,$A136,'[2]2.报价结算清单'!$L$2:$L$578)</f>
        <v>#VALUE!</v>
      </c>
      <c r="H136" s="17" t="e">
        <f>SUMIF('[2]2.报价结算清单'!$F$2:$F$578,$A136,'[2]2.报价结算清单'!$N$2:$N$578)</f>
        <v>#VALUE!</v>
      </c>
      <c r="I136" s="20" t="e">
        <f>SUMIF('[2]2.报价结算清单'!$F$2:$F$578,A136,'[2]2.报价结算清单'!$P$2:$P$578)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SUMIF('[2]2.报价结算清单'!$F$2:$F$578,$A137,'[2]2.报价结算清单'!$L$2:$L$578)</f>
        <v>#VALUE!</v>
      </c>
      <c r="H137" s="17" t="e">
        <f>SUMIF('[2]2.报价结算清单'!$F$2:$F$578,$A137,'[2]2.报价结算清单'!$N$2:$N$578)</f>
        <v>#VALUE!</v>
      </c>
      <c r="I137" s="20" t="e">
        <f>SUMIF('[2]2.报价结算清单'!$F$2:$F$578,A137,'[2]2.报价结算清单'!$P$2:$P$578)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SUMIF('[2]2.报价结算清单'!$F$2:$F$578,$A138,'[2]2.报价结算清单'!$L$2:$L$578)</f>
        <v>#VALUE!</v>
      </c>
      <c r="H138" s="17" t="e">
        <f>SUMIF('[2]2.报价结算清单'!$F$2:$F$578,$A138,'[2]2.报价结算清单'!$N$2:$N$578)</f>
        <v>#VALUE!</v>
      </c>
      <c r="I138" s="20" t="e">
        <f>SUMIF('[2]2.报价结算清单'!$F$2:$F$578,A138,'[2]2.报价结算清单'!$P$2:$P$578)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SUMIF('[2]2.报价结算清单'!$F$2:$F$578,$A139,'[2]2.报价结算清单'!$L$2:$L$578)</f>
        <v>#VALUE!</v>
      </c>
      <c r="H139" s="17" t="e">
        <f>SUMIF('[2]2.报价结算清单'!$F$2:$F$578,$A139,'[2]2.报价结算清单'!$N$2:$N$578)</f>
        <v>#VALUE!</v>
      </c>
      <c r="I139" s="20" t="e">
        <f>SUMIF('[2]2.报价结算清单'!$F$2:$F$578,A139,'[2]2.报价结算清单'!$P$2:$P$578)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SUMIF('[2]2.报价结算清单'!$F$2:$F$578,$A140,'[2]2.报价结算清单'!$L$2:$L$578)</f>
        <v>#VALUE!</v>
      </c>
      <c r="H140" s="17" t="e">
        <f>SUMIF('[2]2.报价结算清单'!$F$2:$F$578,$A140,'[2]2.报价结算清单'!$N$2:$N$578)</f>
        <v>#VALUE!</v>
      </c>
      <c r="I140" s="20" t="e">
        <f>SUMIF('[2]2.报价结算清单'!$F$2:$F$578,A140,'[2]2.报价结算清单'!$P$2:$P$578)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SUMIF('[2]2.报价结算清单'!$F$2:$F$578,$A141,'[2]2.报价结算清单'!$L$2:$L$578)</f>
        <v>#VALUE!</v>
      </c>
      <c r="H141" s="17" t="e">
        <f>SUMIF('[2]2.报价结算清单'!$F$2:$F$578,$A141,'[2]2.报价结算清单'!$N$2:$N$578)</f>
        <v>#VALUE!</v>
      </c>
      <c r="I141" s="20" t="e">
        <f>SUMIF('[2]2.报价结算清单'!$F$2:$F$578,A141,'[2]2.报价结算清单'!$P$2:$P$578)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SUMIF('[2]2.报价结算清单'!$F$2:$F$578,$A142,'[2]2.报价结算清单'!$L$2:$L$578)</f>
        <v>#VALUE!</v>
      </c>
      <c r="H142" s="17" t="e">
        <f>SUMIF('[2]2.报价结算清单'!$F$2:$F$578,$A142,'[2]2.报价结算清单'!$N$2:$N$578)</f>
        <v>#VALUE!</v>
      </c>
      <c r="I142" s="20" t="e">
        <f>SUMIF('[2]2.报价结算清单'!$F$2:$F$578,A142,'[2]2.报价结算清单'!$P$2:$P$578)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SUMIF('[2]2.报价结算清单'!$F$2:$F$578,$A143,'[2]2.报价结算清单'!$L$2:$L$578)</f>
        <v>#VALUE!</v>
      </c>
      <c r="H143" s="17" t="e">
        <f>SUMIF('[2]2.报价结算清单'!$F$2:$F$578,$A143,'[2]2.报价结算清单'!$N$2:$N$578)</f>
        <v>#VALUE!</v>
      </c>
      <c r="I143" s="20" t="e">
        <f>SUMIF('[2]2.报价结算清单'!$F$2:$F$578,A143,'[2]2.报价结算清单'!$P$2:$P$578)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SUMIF('[2]2.报价结算清单'!$F$2:$F$578,$A144,'[2]2.报价结算清单'!$L$2:$L$578)</f>
        <v>#VALUE!</v>
      </c>
      <c r="H144" s="17" t="e">
        <f>SUMIF('[2]2.报价结算清单'!$F$2:$F$578,$A144,'[2]2.报价结算清单'!$N$2:$N$578)</f>
        <v>#VALUE!</v>
      </c>
      <c r="I144" s="20" t="e">
        <f>SUMIF('[2]2.报价结算清单'!$F$2:$F$578,A144,'[2]2.报价结算清单'!$P$2:$P$578)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SUMIF('[2]2.报价结算清单'!$F$2:$F$578,$A145,'[2]2.报价结算清单'!$L$2:$L$578)</f>
        <v>#VALUE!</v>
      </c>
      <c r="H145" s="17" t="e">
        <f>SUMIF('[2]2.报价结算清单'!$F$2:$F$578,$A145,'[2]2.报价结算清单'!$N$2:$N$578)</f>
        <v>#VALUE!</v>
      </c>
      <c r="I145" s="20" t="e">
        <f>SUMIF('[2]2.报价结算清单'!$F$2:$F$578,A145,'[2]2.报价结算清单'!$P$2:$P$578)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SUMIF('[2]2.报价结算清单'!$F$2:$F$578,$A146,'[2]2.报价结算清单'!$L$2:$L$578)</f>
        <v>#VALUE!</v>
      </c>
      <c r="H146" s="17" t="e">
        <f>SUMIF('[2]2.报价结算清单'!$F$2:$F$578,$A146,'[2]2.报价结算清单'!$N$2:$N$578)</f>
        <v>#VALUE!</v>
      </c>
      <c r="I146" s="20" t="e">
        <f>SUMIF('[2]2.报价结算清单'!$F$2:$F$578,A146,'[2]2.报价结算清单'!$P$2:$P$578)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SUMIF('[2]2.报价结算清单'!$F$2:$F$578,$A147,'[2]2.报价结算清单'!$L$2:$L$578)</f>
        <v>#VALUE!</v>
      </c>
      <c r="H147" s="17" t="e">
        <f>SUMIF('[2]2.报价结算清单'!$F$2:$F$578,$A147,'[2]2.报价结算清单'!$N$2:$N$578)</f>
        <v>#VALUE!</v>
      </c>
      <c r="I147" s="20" t="e">
        <f>SUMIF('[2]2.报价结算清单'!$F$2:$F$578,A147,'[2]2.报价结算清单'!$P$2:$P$578)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SUMIF('[2]2.报价结算清单'!$F$2:$F$578,$A148,'[2]2.报价结算清单'!$L$2:$L$578)</f>
        <v>#VALUE!</v>
      </c>
      <c r="H148" s="17" t="e">
        <f>SUMIF('[2]2.报价结算清单'!$F$2:$F$578,$A148,'[2]2.报价结算清单'!$N$2:$N$578)</f>
        <v>#VALUE!</v>
      </c>
      <c r="I148" s="20" t="e">
        <f>SUMIF('[2]2.报价结算清单'!$F$2:$F$578,A148,'[2]2.报价结算清单'!$P$2:$P$578)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SUMIF('[2]2.报价结算清单'!$F$2:$F$578,$A149,'[2]2.报价结算清单'!$L$2:$L$578)</f>
        <v>#VALUE!</v>
      </c>
      <c r="H149" s="17" t="e">
        <f>SUMIF('[2]2.报价结算清单'!$F$2:$F$578,$A149,'[2]2.报价结算清单'!$N$2:$N$578)</f>
        <v>#VALUE!</v>
      </c>
      <c r="I149" s="20" t="e">
        <f>SUMIF('[2]2.报价结算清单'!$F$2:$F$578,A149,'[2]2.报价结算清单'!$P$2:$P$578)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SUMIF('[2]2.报价结算清单'!$F$2:$F$578,$A150,'[2]2.报价结算清单'!$L$2:$L$578)</f>
        <v>#VALUE!</v>
      </c>
      <c r="H150" s="17" t="e">
        <f>SUMIF('[2]2.报价结算清单'!$F$2:$F$578,$A150,'[2]2.报价结算清单'!$N$2:$N$578)</f>
        <v>#VALUE!</v>
      </c>
      <c r="I150" s="20" t="e">
        <f>SUMIF('[2]2.报价结算清单'!$F$2:$F$578,A150,'[2]2.报价结算清单'!$P$2:$P$578)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SUMIF('[2]2.报价结算清单'!$F$2:$F$578,$A151,'[2]2.报价结算清单'!$L$2:$L$578)</f>
        <v>#VALUE!</v>
      </c>
      <c r="H151" s="17" t="e">
        <f>SUMIF('[2]2.报价结算清单'!$F$2:$F$578,$A151,'[2]2.报价结算清单'!$N$2:$N$578)</f>
        <v>#VALUE!</v>
      </c>
      <c r="I151" s="20" t="e">
        <f>SUMIF('[2]2.报价结算清单'!$F$2:$F$578,A151,'[2]2.报价结算清单'!$P$2:$P$578)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SUMIF('[2]2.报价结算清单'!$F$2:$F$578,$A152,'[2]2.报价结算清单'!$L$2:$L$578)</f>
        <v>#VALUE!</v>
      </c>
      <c r="H152" s="17" t="e">
        <f>SUMIF('[2]2.报价结算清单'!$F$2:$F$578,$A152,'[2]2.报价结算清单'!$N$2:$N$578)</f>
        <v>#VALUE!</v>
      </c>
      <c r="I152" s="20" t="e">
        <f>SUMIF('[2]2.报价结算清单'!$F$2:$F$578,A152,'[2]2.报价结算清单'!$P$2:$P$578)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SUMIF('[2]2.报价结算清单'!$F$2:$F$578,$A153,'[2]2.报价结算清单'!$L$2:$L$578)</f>
        <v>#VALUE!</v>
      </c>
      <c r="H153" s="17" t="e">
        <f>SUMIF('[2]2.报价结算清单'!$F$2:$F$578,$A153,'[2]2.报价结算清单'!$N$2:$N$578)</f>
        <v>#VALUE!</v>
      </c>
      <c r="I153" s="20" t="e">
        <f>SUMIF('[2]2.报价结算清单'!$F$2:$F$578,A153,'[2]2.报价结算清单'!$P$2:$P$578)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SUMIF('[2]2.报价结算清单'!$F$2:$F$578,$A154,'[2]2.报价结算清单'!$L$2:$L$578)</f>
        <v>#VALUE!</v>
      </c>
      <c r="H154" s="17" t="e">
        <f>SUMIF('[2]2.报价结算清单'!$F$2:$F$578,$A154,'[2]2.报价结算清单'!$N$2:$N$578)</f>
        <v>#VALUE!</v>
      </c>
      <c r="I154" s="20" t="e">
        <f>SUMIF('[2]2.报价结算清单'!$F$2:$F$578,A154,'[2]2.报价结算清单'!$P$2:$P$578)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SUMIF('[2]2.报价结算清单'!$F$2:$F$578,$A155,'[2]2.报价结算清单'!$L$2:$L$578)</f>
        <v>#VALUE!</v>
      </c>
      <c r="H155" s="17" t="e">
        <f>SUMIF('[2]2.报价结算清单'!$F$2:$F$578,$A155,'[2]2.报价结算清单'!$N$2:$N$578)</f>
        <v>#VALUE!</v>
      </c>
      <c r="I155" s="20" t="e">
        <f>SUMIF('[2]2.报价结算清单'!$F$2:$F$578,A155,'[2]2.报价结算清单'!$P$2:$P$578)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SUMIF('[2]2.报价结算清单'!$F$2:$F$578,$A156,'[2]2.报价结算清单'!$L$2:$L$578)</f>
        <v>#VALUE!</v>
      </c>
      <c r="H156" s="17" t="e">
        <f>SUMIF('[2]2.报价结算清单'!$F$2:$F$578,$A156,'[2]2.报价结算清单'!$N$2:$N$578)</f>
        <v>#VALUE!</v>
      </c>
      <c r="I156" s="20" t="e">
        <f>SUMIF('[2]2.报价结算清单'!$F$2:$F$578,A156,'[2]2.报价结算清单'!$P$2:$P$578)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SUMIF('[2]2.报价结算清单'!$F$2:$F$578,$A157,'[2]2.报价结算清单'!$L$2:$L$578)</f>
        <v>#VALUE!</v>
      </c>
      <c r="H157" s="17" t="e">
        <f>SUMIF('[2]2.报价结算清单'!$F$2:$F$578,$A157,'[2]2.报价结算清单'!$N$2:$N$578)</f>
        <v>#VALUE!</v>
      </c>
      <c r="I157" s="20" t="e">
        <f>SUMIF('[2]2.报价结算清单'!$F$2:$F$578,A157,'[2]2.报价结算清单'!$P$2:$P$578)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SUMIF('[2]2.报价结算清单'!$F$2:$F$578,$A158,'[2]2.报价结算清单'!$L$2:$L$578)</f>
        <v>#VALUE!</v>
      </c>
      <c r="H158" s="17" t="e">
        <f>SUMIF('[2]2.报价结算清单'!$F$2:$F$578,$A158,'[2]2.报价结算清单'!$N$2:$N$578)</f>
        <v>#VALUE!</v>
      </c>
      <c r="I158" s="20" t="e">
        <f>SUMIF('[2]2.报价结算清单'!$F$2:$F$578,A158,'[2]2.报价结算清单'!$P$2:$P$578)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SUMIF('[2]2.报价结算清单'!$F$2:$F$578,$A159,'[2]2.报价结算清单'!$L$2:$L$578)</f>
        <v>#VALUE!</v>
      </c>
      <c r="H159" s="17" t="e">
        <f>SUMIF('[2]2.报价结算清单'!$F$2:$F$578,$A159,'[2]2.报价结算清单'!$N$2:$N$578)</f>
        <v>#VALUE!</v>
      </c>
      <c r="I159" s="20" t="e">
        <f>SUMIF('[2]2.报价结算清单'!$F$2:$F$578,A159,'[2]2.报价结算清单'!$P$2:$P$578)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SUMIF('[2]2.报价结算清单'!$F$2:$F$578,$A160,'[2]2.报价结算清单'!$L$2:$L$578)</f>
        <v>#VALUE!</v>
      </c>
      <c r="H160" s="17" t="e">
        <f>SUMIF('[2]2.报价结算清单'!$F$2:$F$578,$A160,'[2]2.报价结算清单'!$N$2:$N$578)</f>
        <v>#VALUE!</v>
      </c>
      <c r="I160" s="20" t="e">
        <f>SUMIF('[2]2.报价结算清单'!$F$2:$F$578,A160,'[2]2.报价结算清单'!$P$2:$P$578)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SUMIF('[2]2.报价结算清单'!$F$2:$F$578,$A161,'[2]2.报价结算清单'!$L$2:$L$578)</f>
        <v>#VALUE!</v>
      </c>
      <c r="H161" s="17" t="e">
        <f>SUMIF('[2]2.报价结算清单'!$F$2:$F$578,$A161,'[2]2.报价结算清单'!$N$2:$N$578)</f>
        <v>#VALUE!</v>
      </c>
      <c r="I161" s="20" t="e">
        <f>SUMIF('[2]2.报价结算清单'!$F$2:$F$578,A161,'[2]2.报价结算清单'!$P$2:$P$578)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SUMIF('[2]2.报价结算清单'!$F$2:$F$578,$A162,'[2]2.报价结算清单'!$L$2:$L$578)</f>
        <v>#VALUE!</v>
      </c>
      <c r="H162" s="17" t="e">
        <f>SUMIF('[2]2.报价结算清单'!$F$2:$F$578,$A162,'[2]2.报价结算清单'!$N$2:$N$578)</f>
        <v>#VALUE!</v>
      </c>
      <c r="I162" s="20" t="e">
        <f>SUMIF('[2]2.报价结算清单'!$F$2:$F$578,A162,'[2]2.报价结算清单'!$P$2:$P$578)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SUMIF('[2]2.报价结算清单'!$F$2:$F$578,$A163,'[2]2.报价结算清单'!$L$2:$L$578)</f>
        <v>#VALUE!</v>
      </c>
      <c r="H163" s="17" t="e">
        <f>SUMIF('[2]2.报价结算清单'!$F$2:$F$578,$A163,'[2]2.报价结算清单'!$N$2:$N$578)</f>
        <v>#VALUE!</v>
      </c>
      <c r="I163" s="20" t="e">
        <f>SUMIF('[2]2.报价结算清单'!$F$2:$F$578,A163,'[2]2.报价结算清单'!$P$2:$P$578)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SUMIF('[2]2.报价结算清单'!$F$2:$F$578,$A164,'[2]2.报价结算清单'!$L$2:$L$578)</f>
        <v>#VALUE!</v>
      </c>
      <c r="H164" s="17" t="e">
        <f>SUMIF('[2]2.报价结算清单'!$F$2:$F$578,$A164,'[2]2.报价结算清单'!$N$2:$N$578)</f>
        <v>#VALUE!</v>
      </c>
      <c r="I164" s="20" t="e">
        <f>SUMIF('[2]2.报价结算清单'!$F$2:$F$578,A164,'[2]2.报价结算清单'!$P$2:$P$578)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SUMIF('[2]2.报价结算清单'!$F$2:$F$578,$A165,'[2]2.报价结算清单'!$L$2:$L$578)</f>
        <v>#VALUE!</v>
      </c>
      <c r="H165" s="17" t="e">
        <f>SUMIF('[2]2.报价结算清单'!$F$2:$F$578,$A165,'[2]2.报价结算清单'!$N$2:$N$578)</f>
        <v>#VALUE!</v>
      </c>
      <c r="I165" s="20" t="e">
        <f>SUMIF('[2]2.报价结算清单'!$F$2:$F$578,A165,'[2]2.报价结算清单'!$P$2:$P$578)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SUMIF('[2]2.报价结算清单'!$F$2:$F$578,$A166,'[2]2.报价结算清单'!$L$2:$L$578)</f>
        <v>#VALUE!</v>
      </c>
      <c r="H166" s="17" t="e">
        <f>SUMIF('[2]2.报价结算清单'!$F$2:$F$578,$A166,'[2]2.报价结算清单'!$N$2:$N$578)</f>
        <v>#VALUE!</v>
      </c>
      <c r="I166" s="20" t="e">
        <f>SUMIF('[2]2.报价结算清单'!$F$2:$F$578,A166,'[2]2.报价结算清单'!$P$2:$P$578)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SUMIF('[2]2.报价结算清单'!$F$2:$F$578,$A167,'[2]2.报价结算清单'!$L$2:$L$578)</f>
        <v>#VALUE!</v>
      </c>
      <c r="H167" s="17" t="e">
        <f>SUMIF('[2]2.报价结算清单'!$F$2:$F$578,$A167,'[2]2.报价结算清单'!$N$2:$N$578)</f>
        <v>#VALUE!</v>
      </c>
      <c r="I167" s="20" t="e">
        <f>SUMIF('[2]2.报价结算清单'!$F$2:$F$578,A167,'[2]2.报价结算清单'!$P$2:$P$578)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SUMIF('[2]2.报价结算清单'!$F$2:$F$578,$A168,'[2]2.报价结算清单'!$L$2:$L$578)</f>
        <v>#VALUE!</v>
      </c>
      <c r="H168" s="17" t="e">
        <f>SUMIF('[2]2.报价结算清单'!$F$2:$F$578,$A168,'[2]2.报价结算清单'!$N$2:$N$578)</f>
        <v>#VALUE!</v>
      </c>
      <c r="I168" s="20" t="e">
        <f>SUMIF('[2]2.报价结算清单'!$F$2:$F$578,A168,'[2]2.报价结算清单'!$P$2:$P$578)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SUMIF('[2]2.报价结算清单'!$F$2:$F$578,$A169,'[2]2.报价结算清单'!$L$2:$L$578)</f>
        <v>#VALUE!</v>
      </c>
      <c r="H169" s="17" t="e">
        <f>SUMIF('[2]2.报价结算清单'!$F$2:$F$578,$A169,'[2]2.报价结算清单'!$N$2:$N$578)</f>
        <v>#VALUE!</v>
      </c>
      <c r="I169" s="20" t="e">
        <f>SUMIF('[2]2.报价结算清单'!$F$2:$F$578,A169,'[2]2.报价结算清单'!$P$2:$P$578)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SUMIF('[2]2.报价结算清单'!$F$2:$F$578,$A170,'[2]2.报价结算清单'!$L$2:$L$578)</f>
        <v>#VALUE!</v>
      </c>
      <c r="H170" s="17" t="e">
        <f>SUMIF('[2]2.报价结算清单'!$F$2:$F$578,$A170,'[2]2.报价结算清单'!$N$2:$N$578)</f>
        <v>#VALUE!</v>
      </c>
      <c r="I170" s="20" t="e">
        <f>SUMIF('[2]2.报价结算清单'!$F$2:$F$578,A170,'[2]2.报价结算清单'!$P$2:$P$578)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SUMIF('[2]2.报价结算清单'!$F$2:$F$578,$A171,'[2]2.报价结算清单'!$L$2:$L$578)</f>
        <v>#VALUE!</v>
      </c>
      <c r="H171" s="17" t="e">
        <f>SUMIF('[2]2.报价结算清单'!$F$2:$F$578,$A171,'[2]2.报价结算清单'!$N$2:$N$578)</f>
        <v>#VALUE!</v>
      </c>
      <c r="I171" s="20" t="e">
        <f>SUMIF('[2]2.报价结算清单'!$F$2:$F$578,A171,'[2]2.报价结算清单'!$P$2:$P$578)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SUMIF('[2]2.报价结算清单'!$F$2:$F$578,$A172,'[2]2.报价结算清单'!$L$2:$L$578)</f>
        <v>#VALUE!</v>
      </c>
      <c r="H172" s="17" t="e">
        <f>SUMIF('[2]2.报价结算清单'!$F$2:$F$578,$A172,'[2]2.报价结算清单'!$N$2:$N$578)</f>
        <v>#VALUE!</v>
      </c>
      <c r="I172" s="20" t="e">
        <f>SUMIF('[2]2.报价结算清单'!$F$2:$F$578,A172,'[2]2.报价结算清单'!$P$2:$P$578)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SUMIF('[2]2.报价结算清单'!$F$2:$F$578,$A173,'[2]2.报价结算清单'!$L$2:$L$578)</f>
        <v>#VALUE!</v>
      </c>
      <c r="H173" s="17" t="e">
        <f>SUMIF('[2]2.报价结算清单'!$F$2:$F$578,$A173,'[2]2.报价结算清单'!$N$2:$N$578)</f>
        <v>#VALUE!</v>
      </c>
      <c r="I173" s="20" t="e">
        <f>SUMIF('[2]2.报价结算清单'!$F$2:$F$578,A173,'[2]2.报价结算清单'!$P$2:$P$578)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SUMIF('[2]2.报价结算清单'!$F$2:$F$578,$A174,'[2]2.报价结算清单'!$L$2:$L$578)</f>
        <v>#VALUE!</v>
      </c>
      <c r="H174" s="17" t="e">
        <f>SUMIF('[2]2.报价结算清单'!$F$2:$F$578,$A174,'[2]2.报价结算清单'!$N$2:$N$578)</f>
        <v>#VALUE!</v>
      </c>
      <c r="I174" s="20" t="e">
        <f>SUMIF('[2]2.报价结算清单'!$F$2:$F$578,A174,'[2]2.报价结算清单'!$P$2:$P$578)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SUMIF('[2]2.报价结算清单'!$F$2:$F$578,$A175,'[2]2.报价结算清单'!$L$2:$L$578)</f>
        <v>#VALUE!</v>
      </c>
      <c r="H175" s="17" t="e">
        <f>SUMIF('[2]2.报价结算清单'!$F$2:$F$578,$A175,'[2]2.报价结算清单'!$N$2:$N$578)</f>
        <v>#VALUE!</v>
      </c>
      <c r="I175" s="20" t="e">
        <f>SUMIF('[2]2.报价结算清单'!$F$2:$F$578,A175,'[2]2.报价结算清单'!$P$2:$P$578)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SUMIF('[2]2.报价结算清单'!$F$2:$F$578,$A176,'[2]2.报价结算清单'!$L$2:$L$578)</f>
        <v>#VALUE!</v>
      </c>
      <c r="H176" s="17" t="e">
        <f>SUMIF('[2]2.报价结算清单'!$F$2:$F$578,$A176,'[2]2.报价结算清单'!$N$2:$N$578)</f>
        <v>#VALUE!</v>
      </c>
      <c r="I176" s="20" t="e">
        <f>SUMIF('[2]2.报价结算清单'!$F$2:$F$578,A176,'[2]2.报价结算清单'!$P$2:$P$578)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SUMIF('[2]2.报价结算清单'!$F$2:$F$578,$A177,'[2]2.报价结算清单'!$L$2:$L$578)</f>
        <v>#VALUE!</v>
      </c>
      <c r="H177" s="17" t="e">
        <f>SUMIF('[2]2.报价结算清单'!$F$2:$F$578,$A177,'[2]2.报价结算清单'!$N$2:$N$578)</f>
        <v>#VALUE!</v>
      </c>
      <c r="I177" s="20" t="e">
        <f>SUMIF('[2]2.报价结算清单'!$F$2:$F$578,A177,'[2]2.报价结算清单'!$P$2:$P$578)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SUMIF('[2]2.报价结算清单'!$F$2:$F$578,$A178,'[2]2.报价结算清单'!$L$2:$L$578)</f>
        <v>#VALUE!</v>
      </c>
      <c r="H178" s="17" t="e">
        <f>SUMIF('[2]2.报价结算清单'!$F$2:$F$578,$A178,'[2]2.报价结算清单'!$N$2:$N$578)</f>
        <v>#VALUE!</v>
      </c>
      <c r="I178" s="20" t="e">
        <f>SUMIF('[2]2.报价结算清单'!$F$2:$F$578,A178,'[2]2.报价结算清单'!$P$2:$P$578)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SUMIF('[2]2.报价结算清单'!$F$2:$F$578,$A179,'[2]2.报价结算清单'!$L$2:$L$578)</f>
        <v>#VALUE!</v>
      </c>
      <c r="H179" s="17" t="e">
        <f>SUMIF('[2]2.报价结算清单'!$F$2:$F$578,$A179,'[2]2.报价结算清单'!$N$2:$N$578)</f>
        <v>#VALUE!</v>
      </c>
      <c r="I179" s="20" t="e">
        <f>SUMIF('[2]2.报价结算清单'!$F$2:$F$578,A179,'[2]2.报价结算清单'!$P$2:$P$578)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SUMIF('[2]2.报价结算清单'!$F$2:$F$578,$A180,'[2]2.报价结算清单'!$L$2:$L$578)</f>
        <v>#VALUE!</v>
      </c>
      <c r="H180" s="17" t="e">
        <f>SUMIF('[2]2.报价结算清单'!$F$2:$F$578,$A180,'[2]2.报价结算清单'!$N$2:$N$578)</f>
        <v>#VALUE!</v>
      </c>
      <c r="I180" s="20" t="e">
        <f>SUMIF('[2]2.报价结算清单'!$F$2:$F$578,A180,'[2]2.报价结算清单'!$P$2:$P$578)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SUMIF('[2]2.报价结算清单'!$F$2:$F$578,$A181,'[2]2.报价结算清单'!$L$2:$L$578)</f>
        <v>#VALUE!</v>
      </c>
      <c r="H181" s="17" t="e">
        <f>SUMIF('[2]2.报价结算清单'!$F$2:$F$578,$A181,'[2]2.报价结算清单'!$N$2:$N$578)</f>
        <v>#VALUE!</v>
      </c>
      <c r="I181" s="20" t="e">
        <f>SUMIF('[2]2.报价结算清单'!$F$2:$F$578,A181,'[2]2.报价结算清单'!$P$2:$P$578)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SUMIF('[2]2.报价结算清单'!$F$2:$F$578,$A182,'[2]2.报价结算清单'!$L$2:$L$578)</f>
        <v>#VALUE!</v>
      </c>
      <c r="H182" s="17" t="e">
        <f>SUMIF('[2]2.报价结算清单'!$F$2:$F$578,$A182,'[2]2.报价结算清单'!$N$2:$N$578)</f>
        <v>#VALUE!</v>
      </c>
      <c r="I182" s="20" t="e">
        <f>SUMIF('[2]2.报价结算清单'!$F$2:$F$578,A182,'[2]2.报价结算清单'!$P$2:$P$578)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SUMIF('[2]2.报价结算清单'!$F$2:$F$578,$A183,'[2]2.报价结算清单'!$L$2:$L$578)</f>
        <v>#VALUE!</v>
      </c>
      <c r="H183" s="17" t="e">
        <f>SUMIF('[2]2.报价结算清单'!$F$2:$F$578,$A183,'[2]2.报价结算清单'!$N$2:$N$578)</f>
        <v>#VALUE!</v>
      </c>
      <c r="I183" s="20" t="e">
        <f>SUMIF('[2]2.报价结算清单'!$F$2:$F$578,A183,'[2]2.报价结算清单'!$P$2:$P$578)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SUMIF('[2]2.报价结算清单'!$F$2:$F$578,$A184,'[2]2.报价结算清单'!$L$2:$L$578)</f>
        <v>#VALUE!</v>
      </c>
      <c r="H184" s="17" t="e">
        <f>SUMIF('[2]2.报价结算清单'!$F$2:$F$578,$A184,'[2]2.报价结算清单'!$N$2:$N$578)</f>
        <v>#VALUE!</v>
      </c>
      <c r="I184" s="20" t="e">
        <f>SUMIF('[2]2.报价结算清单'!$F$2:$F$578,A184,'[2]2.报价结算清单'!$P$2:$P$578)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SUMIF('[2]2.报价结算清单'!$F$2:$F$578,$A185,'[2]2.报价结算清单'!$L$2:$L$578)</f>
        <v>#VALUE!</v>
      </c>
      <c r="H185" s="17" t="e">
        <f>SUMIF('[2]2.报价结算清单'!$F$2:$F$578,$A185,'[2]2.报价结算清单'!$N$2:$N$578)</f>
        <v>#VALUE!</v>
      </c>
      <c r="I185" s="20" t="e">
        <f>SUMIF('[2]2.报价结算清单'!$F$2:$F$578,A185,'[2]2.报价结算清单'!$P$2:$P$578)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SUMIF('[2]2.报价结算清单'!$F$2:$F$578,$A186,'[2]2.报价结算清单'!$L$2:$L$578)</f>
        <v>#VALUE!</v>
      </c>
      <c r="H186" s="17" t="e">
        <f>SUMIF('[2]2.报价结算清单'!$F$2:$F$578,$A186,'[2]2.报价结算清单'!$N$2:$N$578)</f>
        <v>#VALUE!</v>
      </c>
      <c r="I186" s="20" t="e">
        <f>SUMIF('[2]2.报价结算清单'!$F$2:$F$578,A186,'[2]2.报价结算清单'!$P$2:$P$578)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SUMIF('[2]2.报价结算清单'!$F$2:$F$578,$A187,'[2]2.报价结算清单'!$L$2:$L$578)</f>
        <v>#VALUE!</v>
      </c>
      <c r="H187" s="17" t="e">
        <f>SUMIF('[2]2.报价结算清单'!$F$2:$F$578,$A187,'[2]2.报价结算清单'!$N$2:$N$578)</f>
        <v>#VALUE!</v>
      </c>
      <c r="I187" s="20" t="e">
        <f>SUMIF('[2]2.报价结算清单'!$F$2:$F$578,A187,'[2]2.报价结算清单'!$P$2:$P$578)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SUMIF('[2]2.报价结算清单'!$F$2:$F$578,$A188,'[2]2.报价结算清单'!$L$2:$L$578)</f>
        <v>#VALUE!</v>
      </c>
      <c r="H188" s="17" t="e">
        <f>SUMIF('[2]2.报价结算清单'!$F$2:$F$578,$A188,'[2]2.报价结算清单'!$N$2:$N$578)</f>
        <v>#VALUE!</v>
      </c>
      <c r="I188" s="20" t="e">
        <f>SUMIF('[2]2.报价结算清单'!$F$2:$F$578,A188,'[2]2.报价结算清单'!$P$2:$P$578)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SUMIF('[2]2.报价结算清单'!$F$2:$F$578,$A189,'[2]2.报价结算清单'!$L$2:$L$578)</f>
        <v>#VALUE!</v>
      </c>
      <c r="H189" s="17" t="e">
        <f>SUMIF('[2]2.报价结算清单'!$F$2:$F$578,$A189,'[2]2.报价结算清单'!$N$2:$N$578)</f>
        <v>#VALUE!</v>
      </c>
      <c r="I189" s="20" t="e">
        <f>SUMIF('[2]2.报价结算清单'!$F$2:$F$578,A189,'[2]2.报价结算清单'!$P$2:$P$578)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SUMIF('[2]2.报价结算清单'!$F$2:$F$578,$A190,'[2]2.报价结算清单'!$L$2:$L$578)</f>
        <v>#VALUE!</v>
      </c>
      <c r="H190" s="17" t="e">
        <f>SUMIF('[2]2.报价结算清单'!$F$2:$F$578,$A190,'[2]2.报价结算清单'!$N$2:$N$578)</f>
        <v>#VALUE!</v>
      </c>
      <c r="I190" s="20" t="e">
        <f>SUMIF('[2]2.报价结算清单'!$F$2:$F$578,A190,'[2]2.报价结算清单'!$P$2:$P$578)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SUMIF('[2]2.报价结算清单'!$F$2:$F$578,$A191,'[2]2.报价结算清单'!$L$2:$L$578)</f>
        <v>#VALUE!</v>
      </c>
      <c r="H191" s="17" t="e">
        <f>SUMIF('[2]2.报价结算清单'!$F$2:$F$578,$A191,'[2]2.报价结算清单'!$N$2:$N$578)</f>
        <v>#VALUE!</v>
      </c>
      <c r="I191" s="20" t="e">
        <f>SUMIF('[2]2.报价结算清单'!$F$2:$F$578,A191,'[2]2.报价结算清单'!$P$2:$P$578)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SUMIF('[2]2.报价结算清单'!$F$2:$F$578,$A192,'[2]2.报价结算清单'!$L$2:$L$578)</f>
        <v>#VALUE!</v>
      </c>
      <c r="H192" s="17" t="e">
        <f>SUMIF('[2]2.报价结算清单'!$F$2:$F$578,$A192,'[2]2.报价结算清单'!$N$2:$N$578)</f>
        <v>#VALUE!</v>
      </c>
      <c r="I192" s="20" t="e">
        <f>SUMIF('[2]2.报价结算清单'!$F$2:$F$578,A192,'[2]2.报价结算清单'!$P$2:$P$578)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SUMIF('[2]2.报价结算清单'!$F$2:$F$578,$A193,'[2]2.报价结算清单'!$L$2:$L$578)</f>
        <v>#VALUE!</v>
      </c>
      <c r="H193" s="17" t="e">
        <f>SUMIF('[2]2.报价结算清单'!$F$2:$F$578,$A193,'[2]2.报价结算清单'!$N$2:$N$578)</f>
        <v>#VALUE!</v>
      </c>
      <c r="I193" s="20" t="e">
        <f>SUMIF('[2]2.报价结算清单'!$F$2:$F$578,A193,'[2]2.报价结算清单'!$P$2:$P$578)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SUMIF('[2]2.报价结算清单'!$F$2:$F$578,$A194,'[2]2.报价结算清单'!$L$2:$L$578)</f>
        <v>#VALUE!</v>
      </c>
      <c r="H194" s="17" t="e">
        <f>SUMIF('[2]2.报价结算清单'!$F$2:$F$578,$A194,'[2]2.报价结算清单'!$N$2:$N$578)</f>
        <v>#VALUE!</v>
      </c>
      <c r="I194" s="20" t="e">
        <f>SUMIF('[2]2.报价结算清单'!$F$2:$F$578,A194,'[2]2.报价结算清单'!$P$2:$P$578)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SUMIF('[2]2.报价结算清单'!$F$2:$F$578,$A195,'[2]2.报价结算清单'!$L$2:$L$578)</f>
        <v>#VALUE!</v>
      </c>
      <c r="H195" s="17" t="e">
        <f>SUMIF('[2]2.报价结算清单'!$F$2:$F$578,$A195,'[2]2.报价结算清单'!$N$2:$N$578)</f>
        <v>#VALUE!</v>
      </c>
      <c r="I195" s="20" t="e">
        <f>SUMIF('[2]2.报价结算清单'!$F$2:$F$578,A195,'[2]2.报价结算清单'!$P$2:$P$578)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SUMIF('[2]2.报价结算清单'!$F$2:$F$578,$A196,'[2]2.报价结算清单'!$L$2:$L$578)</f>
        <v>#VALUE!</v>
      </c>
      <c r="H196" s="17" t="e">
        <f>SUMIF('[2]2.报价结算清单'!$F$2:$F$578,$A196,'[2]2.报价结算清单'!$N$2:$N$578)</f>
        <v>#VALUE!</v>
      </c>
      <c r="I196" s="20" t="e">
        <f>SUMIF('[2]2.报价结算清单'!$F$2:$F$578,A196,'[2]2.报价结算清单'!$P$2:$P$578)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SUMIF('[2]2.报价结算清单'!$F$2:$F$578,$A197,'[2]2.报价结算清单'!$L$2:$L$578)</f>
        <v>#VALUE!</v>
      </c>
      <c r="H197" s="17" t="e">
        <f>SUMIF('[2]2.报价结算清单'!$F$2:$F$578,$A197,'[2]2.报价结算清单'!$N$2:$N$578)</f>
        <v>#VALUE!</v>
      </c>
      <c r="I197" s="20" t="e">
        <f>SUMIF('[2]2.报价结算清单'!$F$2:$F$578,A197,'[2]2.报价结算清单'!$P$2:$P$578)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SUMIF('[2]2.报价结算清单'!$F$2:$F$578,$A198,'[2]2.报价结算清单'!$L$2:$L$578)</f>
        <v>#VALUE!</v>
      </c>
      <c r="H198" s="17" t="e">
        <f>SUMIF('[2]2.报价结算清单'!$F$2:$F$578,$A198,'[2]2.报价结算清单'!$N$2:$N$578)</f>
        <v>#VALUE!</v>
      </c>
      <c r="I198" s="20" t="e">
        <f>SUMIF('[2]2.报价结算清单'!$F$2:$F$578,A198,'[2]2.报价结算清单'!$P$2:$P$578)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SUMIF('[2]2.报价结算清单'!$F$2:$F$578,$A199,'[2]2.报价结算清单'!$L$2:$L$578)</f>
        <v>#VALUE!</v>
      </c>
      <c r="H199" s="17" t="e">
        <f>SUMIF('[2]2.报价结算清单'!$F$2:$F$578,$A199,'[2]2.报价结算清单'!$N$2:$N$578)</f>
        <v>#VALUE!</v>
      </c>
      <c r="I199" s="20" t="e">
        <f>SUMIF('[2]2.报价结算清单'!$F$2:$F$578,A199,'[2]2.报价结算清单'!$P$2:$P$578)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SUMIF('[2]2.报价结算清单'!$F$2:$F$578,$A200,'[2]2.报价结算清单'!$L$2:$L$578)</f>
        <v>#VALUE!</v>
      </c>
      <c r="H200" s="17" t="e">
        <f>SUMIF('[2]2.报价结算清单'!$F$2:$F$578,$A200,'[2]2.报价结算清单'!$N$2:$N$578)</f>
        <v>#VALUE!</v>
      </c>
      <c r="I200" s="20" t="e">
        <f>SUMIF('[2]2.报价结算清单'!$F$2:$F$578,A200,'[2]2.报价结算清单'!$P$2:$P$578)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SUMIF('[2]2.报价结算清单'!$F$2:$F$578,$A201,'[2]2.报价结算清单'!$L$2:$L$578)</f>
        <v>#VALUE!</v>
      </c>
      <c r="H201" s="17" t="e">
        <f>SUMIF('[2]2.报价结算清单'!$F$2:$F$578,$A201,'[2]2.报价结算清单'!$N$2:$N$578)</f>
        <v>#VALUE!</v>
      </c>
      <c r="I201" s="20" t="e">
        <f>SUMIF('[2]2.报价结算清单'!$F$2:$F$578,A201,'[2]2.报价结算清单'!$P$2:$P$578)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SUMIF('[2]2.报价结算清单'!$F$2:$F$578,$A202,'[2]2.报价结算清单'!$L$2:$L$578)</f>
        <v>#VALUE!</v>
      </c>
      <c r="H202" s="17" t="e">
        <f>SUMIF('[2]2.报价结算清单'!$F$2:$F$578,$A202,'[2]2.报价结算清单'!$N$2:$N$578)</f>
        <v>#VALUE!</v>
      </c>
      <c r="I202" s="20" t="e">
        <f>SUMIF('[2]2.报价结算清单'!$F$2:$F$578,A202,'[2]2.报价结算清单'!$P$2:$P$578)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SUMIF('[2]2.报价结算清单'!$F$2:$F$578,$A203,'[2]2.报价结算清单'!$L$2:$L$578)</f>
        <v>#VALUE!</v>
      </c>
      <c r="H203" s="17" t="e">
        <f>SUMIF('[2]2.报价结算清单'!$F$2:$F$578,$A203,'[2]2.报价结算清单'!$N$2:$N$578)</f>
        <v>#VALUE!</v>
      </c>
      <c r="I203" s="20" t="e">
        <f>SUMIF('[2]2.报价结算清单'!$F$2:$F$578,A203,'[2]2.报价结算清单'!$P$2:$P$578)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SUMIF('[2]2.报价结算清单'!$F$2:$F$578,$A204,'[2]2.报价结算清单'!$L$2:$L$578)</f>
        <v>#VALUE!</v>
      </c>
      <c r="H204" s="17" t="e">
        <f>SUMIF('[2]2.报价结算清单'!$F$2:$F$578,$A204,'[2]2.报价结算清单'!$N$2:$N$578)</f>
        <v>#VALUE!</v>
      </c>
      <c r="I204" s="20" t="e">
        <f>SUMIF('[2]2.报价结算清单'!$F$2:$F$578,A204,'[2]2.报价结算清单'!$P$2:$P$578)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SUMIF('[2]2.报价结算清单'!$F$2:$F$578,$A205,'[2]2.报价结算清单'!$L$2:$L$578)</f>
        <v>#VALUE!</v>
      </c>
      <c r="H205" s="17" t="e">
        <f>SUMIF('[2]2.报价结算清单'!$F$2:$F$578,$A205,'[2]2.报价结算清单'!$N$2:$N$578)</f>
        <v>#VALUE!</v>
      </c>
      <c r="I205" s="20" t="e">
        <f>SUMIF('[2]2.报价结算清单'!$F$2:$F$578,A205,'[2]2.报价结算清单'!$P$2:$P$578)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SUMIF('[2]2.报价结算清单'!$F$2:$F$578,$A206,'[2]2.报价结算清单'!$L$2:$L$578)</f>
        <v>#VALUE!</v>
      </c>
      <c r="H206" s="17" t="e">
        <f>SUMIF('[2]2.报价结算清单'!$F$2:$F$578,$A206,'[2]2.报价结算清单'!$N$2:$N$578)</f>
        <v>#VALUE!</v>
      </c>
      <c r="I206" s="20" t="e">
        <f>SUMIF('[2]2.报价结算清单'!$F$2:$F$578,A206,'[2]2.报价结算清单'!$P$2:$P$578)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SUMIF('[2]2.报价结算清单'!$F$2:$F$578,$A207,'[2]2.报价结算清单'!$L$2:$L$578)</f>
        <v>#VALUE!</v>
      </c>
      <c r="H207" s="17" t="e">
        <f>SUMIF('[2]2.报价结算清单'!$F$2:$F$578,$A207,'[2]2.报价结算清单'!$N$2:$N$578)</f>
        <v>#VALUE!</v>
      </c>
      <c r="I207" s="20" t="e">
        <f>SUMIF('[2]2.报价结算清单'!$F$2:$F$578,A207,'[2]2.报价结算清单'!$P$2:$P$578)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SUMIF('[2]2.报价结算清单'!$F$2:$F$578,$A208,'[2]2.报价结算清单'!$L$2:$L$578)</f>
        <v>#VALUE!</v>
      </c>
      <c r="H208" s="17" t="e">
        <f>SUMIF('[2]2.报价结算清单'!$F$2:$F$578,$A208,'[2]2.报价结算清单'!$N$2:$N$578)</f>
        <v>#VALUE!</v>
      </c>
      <c r="I208" s="20" t="e">
        <f>SUMIF('[2]2.报价结算清单'!$F$2:$F$578,A208,'[2]2.报价结算清单'!$P$2:$P$578)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SUMIF('[2]2.报价结算清单'!$F$2:$F$578,$A209,'[2]2.报价结算清单'!$L$2:$L$578)</f>
        <v>#VALUE!</v>
      </c>
      <c r="H209" s="17" t="e">
        <f>SUMIF('[2]2.报价结算清单'!$F$2:$F$578,$A209,'[2]2.报价结算清单'!$N$2:$N$578)</f>
        <v>#VALUE!</v>
      </c>
      <c r="I209" s="20" t="e">
        <f>SUMIF('[2]2.报价结算清单'!$F$2:$F$578,A209,'[2]2.报价结算清单'!$P$2:$P$578)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SUMIF('[2]2.报价结算清单'!$F$2:$F$578,$A210,'[2]2.报价结算清单'!$L$2:$L$578)</f>
        <v>#VALUE!</v>
      </c>
      <c r="H210" s="17" t="e">
        <f>SUMIF('[2]2.报价结算清单'!$F$2:$F$578,$A210,'[2]2.报价结算清单'!$N$2:$N$578)</f>
        <v>#VALUE!</v>
      </c>
      <c r="I210" s="20" t="e">
        <f>SUMIF('[2]2.报价结算清单'!$F$2:$F$578,A210,'[2]2.报价结算清单'!$P$2:$P$578)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SUMIF('[2]2.报价结算清单'!$F$2:$F$578,$A211,'[2]2.报价结算清单'!$L$2:$L$578)</f>
        <v>#VALUE!</v>
      </c>
      <c r="H211" s="17" t="e">
        <f>SUMIF('[2]2.报价结算清单'!$F$2:$F$578,$A211,'[2]2.报价结算清单'!$N$2:$N$578)</f>
        <v>#VALUE!</v>
      </c>
      <c r="I211" s="20" t="e">
        <f>SUMIF('[2]2.报价结算清单'!$F$2:$F$578,A211,'[2]2.报价结算清单'!$P$2:$P$578)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SUMIF('[2]2.报价结算清单'!$F$2:$F$578,$A212,'[2]2.报价结算清单'!$L$2:$L$578)</f>
        <v>#VALUE!</v>
      </c>
      <c r="H212" s="17" t="e">
        <f>SUMIF('[2]2.报价结算清单'!$F$2:$F$578,$A212,'[2]2.报价结算清单'!$N$2:$N$578)</f>
        <v>#VALUE!</v>
      </c>
      <c r="I212" s="20" t="e">
        <f>SUMIF('[2]2.报价结算清单'!$F$2:$F$578,A212,'[2]2.报价结算清单'!$P$2:$P$578)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SUMIF('[2]2.报价结算清单'!$F$2:$F$578,$A213,'[2]2.报价结算清单'!$L$2:$L$578)</f>
        <v>#VALUE!</v>
      </c>
      <c r="H213" s="17" t="e">
        <f>SUMIF('[2]2.报价结算清单'!$F$2:$F$578,$A213,'[2]2.报价结算清单'!$N$2:$N$578)</f>
        <v>#VALUE!</v>
      </c>
      <c r="I213" s="20" t="e">
        <f>SUMIF('[2]2.报价结算清单'!$F$2:$F$578,A213,'[2]2.报价结算清单'!$P$2:$P$578)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SUMIF('[2]2.报价结算清单'!$F$2:$F$578,$A214,'[2]2.报价结算清单'!$L$2:$L$578)</f>
        <v>#VALUE!</v>
      </c>
      <c r="H214" s="17" t="e">
        <f>SUMIF('[2]2.报价结算清单'!$F$2:$F$578,$A214,'[2]2.报价结算清单'!$N$2:$N$578)</f>
        <v>#VALUE!</v>
      </c>
      <c r="I214" s="20" t="e">
        <f>SUMIF('[2]2.报价结算清单'!$F$2:$F$578,A214,'[2]2.报价结算清单'!$P$2:$P$578)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SUMIF('[2]2.报价结算清单'!$F$2:$F$578,$A215,'[2]2.报价结算清单'!$L$2:$L$578)</f>
        <v>#VALUE!</v>
      </c>
      <c r="H215" s="17" t="e">
        <f>SUMIF('[2]2.报价结算清单'!$F$2:$F$578,$A215,'[2]2.报价结算清单'!$N$2:$N$578)</f>
        <v>#VALUE!</v>
      </c>
      <c r="I215" s="20" t="e">
        <f>SUMIF('[2]2.报价结算清单'!$F$2:$F$578,A215,'[2]2.报价结算清单'!$P$2:$P$578)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SUMIF('[2]2.报价结算清单'!$F$2:$F$578,$A216,'[2]2.报价结算清单'!$L$2:$L$578)</f>
        <v>#VALUE!</v>
      </c>
      <c r="H216" s="17" t="e">
        <f>SUMIF('[2]2.报价结算清单'!$F$2:$F$578,$A216,'[2]2.报价结算清单'!$N$2:$N$578)</f>
        <v>#VALUE!</v>
      </c>
      <c r="I216" s="20" t="e">
        <f>SUMIF('[2]2.报价结算清单'!$F$2:$F$578,A216,'[2]2.报价结算清单'!$P$2:$P$578)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SUMIF('[2]2.报价结算清单'!$F$2:$F$578,$A217,'[2]2.报价结算清单'!$L$2:$L$578)</f>
        <v>#VALUE!</v>
      </c>
      <c r="H217" s="17" t="e">
        <f>SUMIF('[2]2.报价结算清单'!$F$2:$F$578,$A217,'[2]2.报价结算清单'!$N$2:$N$578)</f>
        <v>#VALUE!</v>
      </c>
      <c r="I217" s="20" t="e">
        <f>SUMIF('[2]2.报价结算清单'!$F$2:$F$578,A217,'[2]2.报价结算清单'!$P$2:$P$578)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SUMIF('[2]2.报价结算清单'!$F$2:$F$578,$A218,'[2]2.报价结算清单'!$L$2:$L$578)</f>
        <v>#VALUE!</v>
      </c>
      <c r="H218" s="17" t="e">
        <f>SUMIF('[2]2.报价结算清单'!$F$2:$F$578,$A218,'[2]2.报价结算清单'!$N$2:$N$578)</f>
        <v>#VALUE!</v>
      </c>
      <c r="I218" s="20" t="e">
        <f>SUMIF('[2]2.报价结算清单'!$F$2:$F$578,A218,'[2]2.报价结算清单'!$P$2:$P$578)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SUMIF('[2]2.报价结算清单'!$F$2:$F$578,$A219,'[2]2.报价结算清单'!$L$2:$L$578)</f>
        <v>#VALUE!</v>
      </c>
      <c r="H219" s="17" t="e">
        <f>SUMIF('[2]2.报价结算清单'!$F$2:$F$578,$A219,'[2]2.报价结算清单'!$N$2:$N$578)</f>
        <v>#VALUE!</v>
      </c>
      <c r="I219" s="20" t="e">
        <f>SUMIF('[2]2.报价结算清单'!$F$2:$F$578,A219,'[2]2.报价结算清单'!$P$2:$P$578)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SUMIF('[2]2.报价结算清单'!$F$2:$F$578,$A220,'[2]2.报价结算清单'!$L$2:$L$578)</f>
        <v>#VALUE!</v>
      </c>
      <c r="H220" s="17" t="e">
        <f>SUMIF('[2]2.报价结算清单'!$F$2:$F$578,$A220,'[2]2.报价结算清单'!$N$2:$N$578)</f>
        <v>#VALUE!</v>
      </c>
      <c r="I220" s="20" t="e">
        <f>SUMIF('[2]2.报价结算清单'!$F$2:$F$578,A220,'[2]2.报价结算清单'!$P$2:$P$578)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SUMIF('[2]2.报价结算清单'!$F$2:$F$578,$A221,'[2]2.报价结算清单'!$L$2:$L$578)</f>
        <v>#VALUE!</v>
      </c>
      <c r="H221" s="17" t="e">
        <f>SUMIF('[2]2.报价结算清单'!$F$2:$F$578,$A221,'[2]2.报价结算清单'!$N$2:$N$578)</f>
        <v>#VALUE!</v>
      </c>
      <c r="I221" s="20" t="e">
        <f>SUMIF('[2]2.报价结算清单'!$F$2:$F$578,A221,'[2]2.报价结算清单'!$P$2:$P$578)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SUMIF('[2]2.报价结算清单'!$F$2:$F$578,$A222,'[2]2.报价结算清单'!$L$2:$L$578)</f>
        <v>#VALUE!</v>
      </c>
      <c r="H222" s="17" t="e">
        <f>SUMIF('[2]2.报价结算清单'!$F$2:$F$578,$A222,'[2]2.报价结算清单'!$N$2:$N$578)</f>
        <v>#VALUE!</v>
      </c>
      <c r="I222" s="20" t="e">
        <f>SUMIF('[2]2.报价结算清单'!$F$2:$F$578,A222,'[2]2.报价结算清单'!$P$2:$P$578)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SUMIF('[2]2.报价结算清单'!$F$2:$F$578,$A223,'[2]2.报价结算清单'!$L$2:$L$578)</f>
        <v>#VALUE!</v>
      </c>
      <c r="H223" s="17" t="e">
        <f>SUMIF('[2]2.报价结算清单'!$F$2:$F$578,$A223,'[2]2.报价结算清单'!$N$2:$N$578)</f>
        <v>#VALUE!</v>
      </c>
      <c r="I223" s="20" t="e">
        <f>SUMIF('[2]2.报价结算清单'!$F$2:$F$578,A223,'[2]2.报价结算清单'!$P$2:$P$578)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SUMIF('[2]2.报价结算清单'!$F$2:$F$578,$A224,'[2]2.报价结算清单'!$L$2:$L$578)</f>
        <v>#VALUE!</v>
      </c>
      <c r="H224" s="17" t="e">
        <f>SUMIF('[2]2.报价结算清单'!$F$2:$F$578,$A224,'[2]2.报价结算清单'!$N$2:$N$578)</f>
        <v>#VALUE!</v>
      </c>
      <c r="I224" s="20" t="e">
        <f>SUMIF('[2]2.报价结算清单'!$F$2:$F$578,A224,'[2]2.报价结算清单'!$P$2:$P$578)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SUMIF('[2]2.报价结算清单'!$F$2:$F$578,$A225,'[2]2.报价结算清单'!$L$2:$L$578)</f>
        <v>#VALUE!</v>
      </c>
      <c r="H225" s="17" t="e">
        <f>SUMIF('[2]2.报价结算清单'!$F$2:$F$578,$A225,'[2]2.报价结算清单'!$N$2:$N$578)</f>
        <v>#VALUE!</v>
      </c>
      <c r="I225" s="20" t="e">
        <f>SUMIF('[2]2.报价结算清单'!$F$2:$F$578,A225,'[2]2.报价结算清单'!$P$2:$P$578)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SUMIF('[2]2.报价结算清单'!$F$2:$F$578,$A226,'[2]2.报价结算清单'!$L$2:$L$578)</f>
        <v>#VALUE!</v>
      </c>
      <c r="H226" s="17" t="e">
        <f>SUMIF('[2]2.报价结算清单'!$F$2:$F$578,$A226,'[2]2.报价结算清单'!$N$2:$N$578)</f>
        <v>#VALUE!</v>
      </c>
      <c r="I226" s="20" t="e">
        <f>SUMIF('[2]2.报价结算清单'!$F$2:$F$578,A226,'[2]2.报价结算清单'!$P$2:$P$578)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SUMIF('[2]2.报价结算清单'!$F$2:$F$578,$A227,'[2]2.报价结算清单'!$L$2:$L$578)</f>
        <v>#VALUE!</v>
      </c>
      <c r="H227" s="17" t="e">
        <f>SUMIF('[2]2.报价结算清单'!$F$2:$F$578,$A227,'[2]2.报价结算清单'!$N$2:$N$578)</f>
        <v>#VALUE!</v>
      </c>
      <c r="I227" s="20" t="e">
        <f>SUMIF('[2]2.报价结算清单'!$F$2:$F$578,A227,'[2]2.报价结算清单'!$P$2:$P$578)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SUMIF('[2]2.报价结算清单'!$F$2:$F$578,$A228,'[2]2.报价结算清单'!$L$2:$L$578)</f>
        <v>#VALUE!</v>
      </c>
      <c r="H228" s="17" t="e">
        <f>SUMIF('[2]2.报价结算清单'!$F$2:$F$578,$A228,'[2]2.报价结算清单'!$N$2:$N$578)</f>
        <v>#VALUE!</v>
      </c>
      <c r="I228" s="20" t="e">
        <f>SUMIF('[2]2.报价结算清单'!$F$2:$F$578,A228,'[2]2.报价结算清单'!$P$2:$P$578)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SUMIF('[2]2.报价结算清单'!$F$2:$F$578,$A229,'[2]2.报价结算清单'!$L$2:$L$578)</f>
        <v>#VALUE!</v>
      </c>
      <c r="H229" s="17" t="e">
        <f>SUMIF('[2]2.报价结算清单'!$F$2:$F$578,$A229,'[2]2.报价结算清单'!$N$2:$N$578)</f>
        <v>#VALUE!</v>
      </c>
      <c r="I229" s="20" t="e">
        <f>SUMIF('[2]2.报价结算清单'!$F$2:$F$578,A229,'[2]2.报价结算清单'!$P$2:$P$578)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SUMIF('[2]2.报价结算清单'!$F$2:$F$578,$A230,'[2]2.报价结算清单'!$L$2:$L$578)</f>
        <v>#VALUE!</v>
      </c>
      <c r="H230" s="17" t="e">
        <f>SUMIF('[2]2.报价结算清单'!$F$2:$F$578,$A230,'[2]2.报价结算清单'!$N$2:$N$578)</f>
        <v>#VALUE!</v>
      </c>
      <c r="I230" s="20" t="e">
        <f>SUMIF('[2]2.报价结算清单'!$F$2:$F$578,A230,'[2]2.报价结算清单'!$P$2:$P$578)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SUMIF('[2]2.报价结算清单'!$F$2:$F$578,$A231,'[2]2.报价结算清单'!$L$2:$L$578)</f>
        <v>#VALUE!</v>
      </c>
      <c r="H231" s="17" t="e">
        <f>SUMIF('[2]2.报价结算清单'!$F$2:$F$578,$A231,'[2]2.报价结算清单'!$N$2:$N$578)</f>
        <v>#VALUE!</v>
      </c>
      <c r="I231" s="20" t="e">
        <f>SUMIF('[2]2.报价结算清单'!$F$2:$F$578,A231,'[2]2.报价结算清单'!$P$2:$P$578)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SUMIF('[2]2.报价结算清单'!$F$2:$F$578,$A232,'[2]2.报价结算清单'!$L$2:$L$578)</f>
        <v>#VALUE!</v>
      </c>
      <c r="H232" s="17" t="e">
        <f>SUMIF('[2]2.报价结算清单'!$F$2:$F$578,$A232,'[2]2.报价结算清单'!$N$2:$N$578)</f>
        <v>#VALUE!</v>
      </c>
      <c r="I232" s="20" t="e">
        <f>SUMIF('[2]2.报价结算清单'!$F$2:$F$578,A232,'[2]2.报价结算清单'!$P$2:$P$578)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SUMIF('[2]2.报价结算清单'!$F$2:$F$578,$A233,'[2]2.报价结算清单'!$L$2:$L$578)</f>
        <v>#VALUE!</v>
      </c>
      <c r="H233" s="17" t="e">
        <f>SUMIF('[2]2.报价结算清单'!$F$2:$F$578,$A233,'[2]2.报价结算清单'!$N$2:$N$578)</f>
        <v>#VALUE!</v>
      </c>
      <c r="I233" s="20" t="e">
        <f>SUMIF('[2]2.报价结算清单'!$F$2:$F$578,A233,'[2]2.报价结算清单'!$P$2:$P$578)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SUMIF('[2]2.报价结算清单'!$F$2:$F$578,$A234,'[2]2.报价结算清单'!$L$2:$L$578)</f>
        <v>#VALUE!</v>
      </c>
      <c r="H234" s="17" t="e">
        <f>SUMIF('[2]2.报价结算清单'!$F$2:$F$578,$A234,'[2]2.报价结算清单'!$N$2:$N$578)</f>
        <v>#VALUE!</v>
      </c>
      <c r="I234" s="20" t="e">
        <f>SUMIF('[2]2.报价结算清单'!$F$2:$F$578,A234,'[2]2.报价结算清单'!$P$2:$P$578)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SUMIF('[2]2.报价结算清单'!$F$2:$F$578,$A235,'[2]2.报价结算清单'!$L$2:$L$578)</f>
        <v>#VALUE!</v>
      </c>
      <c r="H235" s="17" t="e">
        <f>SUMIF('[2]2.报价结算清单'!$F$2:$F$578,$A235,'[2]2.报价结算清单'!$N$2:$N$578)</f>
        <v>#VALUE!</v>
      </c>
      <c r="I235" s="20" t="e">
        <f>SUMIF('[2]2.报价结算清单'!$F$2:$F$578,A235,'[2]2.报价结算清单'!$P$2:$P$578)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SUMIF('[2]2.报价结算清单'!$F$2:$F$578,$A236,'[2]2.报价结算清单'!$L$2:$L$578)</f>
        <v>#VALUE!</v>
      </c>
      <c r="H236" s="17" t="e">
        <f>SUMIF('[2]2.报价结算清单'!$F$2:$F$578,$A236,'[2]2.报价结算清单'!$N$2:$N$578)</f>
        <v>#VALUE!</v>
      </c>
      <c r="I236" s="20" t="e">
        <f>SUMIF('[2]2.报价结算清单'!$F$2:$F$578,A236,'[2]2.报价结算清单'!$P$2:$P$578)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SUMIF('[2]2.报价结算清单'!$F$2:$F$578,$A237,'[2]2.报价结算清单'!$L$2:$L$578)</f>
        <v>#VALUE!</v>
      </c>
      <c r="H237" s="17" t="e">
        <f>SUMIF('[2]2.报价结算清单'!$F$2:$F$578,$A237,'[2]2.报价结算清单'!$N$2:$N$578)</f>
        <v>#VALUE!</v>
      </c>
      <c r="I237" s="20" t="e">
        <f>SUMIF('[2]2.报价结算清单'!$F$2:$F$578,A237,'[2]2.报价结算清单'!$P$2:$P$578)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SUMIF('[2]2.报价结算清单'!$F$2:$F$578,$A238,'[2]2.报价结算清单'!$L$2:$L$578)</f>
        <v>#VALUE!</v>
      </c>
      <c r="H238" s="17" t="e">
        <f>SUMIF('[2]2.报价结算清单'!$F$2:$F$578,$A238,'[2]2.报价结算清单'!$N$2:$N$578)</f>
        <v>#VALUE!</v>
      </c>
      <c r="I238" s="20" t="e">
        <f>SUMIF('[2]2.报价结算清单'!$F$2:$F$578,A238,'[2]2.报价结算清单'!$P$2:$P$578)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SUMIF('[2]2.报价结算清单'!$F$2:$F$578,$A239,'[2]2.报价结算清单'!$L$2:$L$578)</f>
        <v>#VALUE!</v>
      </c>
      <c r="H239" s="17" t="e">
        <f>SUMIF('[2]2.报价结算清单'!$F$2:$F$578,$A239,'[2]2.报价结算清单'!$N$2:$N$578)</f>
        <v>#VALUE!</v>
      </c>
      <c r="I239" s="20" t="e">
        <f>SUMIF('[2]2.报价结算清单'!$F$2:$F$578,A239,'[2]2.报价结算清单'!$P$2:$P$578)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SUMIF('[2]2.报价结算清单'!$F$2:$F$578,$A240,'[2]2.报价结算清单'!$L$2:$L$578)</f>
        <v>#VALUE!</v>
      </c>
      <c r="H240" s="17" t="e">
        <f>SUMIF('[2]2.报价结算清单'!$F$2:$F$578,$A240,'[2]2.报价结算清单'!$N$2:$N$578)</f>
        <v>#VALUE!</v>
      </c>
      <c r="I240" s="20" t="e">
        <f>SUMIF('[2]2.报价结算清单'!$F$2:$F$578,A240,'[2]2.报价结算清单'!$P$2:$P$578)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SUMIF('[2]2.报价结算清单'!$F$2:$F$578,$A241,'[2]2.报价结算清单'!$L$2:$L$578)</f>
        <v>#VALUE!</v>
      </c>
      <c r="H241" s="17" t="e">
        <f>SUMIF('[2]2.报价结算清单'!$F$2:$F$578,$A241,'[2]2.报价结算清单'!$N$2:$N$578)</f>
        <v>#VALUE!</v>
      </c>
      <c r="I241" s="20" t="e">
        <f>SUMIF('[2]2.报价结算清单'!$F$2:$F$578,A241,'[2]2.报价结算清单'!$P$2:$P$578)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SUMIF('[2]2.报价结算清单'!$F$2:$F$578,$A242,'[2]2.报价结算清单'!$L$2:$L$578)</f>
        <v>#VALUE!</v>
      </c>
      <c r="H242" s="17" t="e">
        <f>SUMIF('[2]2.报价结算清单'!$F$2:$F$578,$A242,'[2]2.报价结算清单'!$N$2:$N$578)</f>
        <v>#VALUE!</v>
      </c>
      <c r="I242" s="20" t="e">
        <f>SUMIF('[2]2.报价结算清单'!$F$2:$F$578,A242,'[2]2.报价结算清单'!$P$2:$P$578)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SUMIF('[2]2.报价结算清单'!$F$2:$F$578,$A243,'[2]2.报价结算清单'!$L$2:$L$578)</f>
        <v>#VALUE!</v>
      </c>
      <c r="H243" s="17" t="e">
        <f>SUMIF('[2]2.报价结算清单'!$F$2:$F$578,$A243,'[2]2.报价结算清单'!$N$2:$N$578)</f>
        <v>#VALUE!</v>
      </c>
      <c r="I243" s="20" t="e">
        <f>SUMIF('[2]2.报价结算清单'!$F$2:$F$578,A243,'[2]2.报价结算清单'!$P$2:$P$578)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SUMIF('[2]2.报价结算清单'!$F$2:$F$578,$A244,'[2]2.报价结算清单'!$L$2:$L$578)</f>
        <v>#VALUE!</v>
      </c>
      <c r="H244" s="17" t="e">
        <f>SUMIF('[2]2.报价结算清单'!$F$2:$F$578,$A244,'[2]2.报价结算清单'!$N$2:$N$578)</f>
        <v>#VALUE!</v>
      </c>
      <c r="I244" s="20" t="e">
        <f>SUMIF('[2]2.报价结算清单'!$F$2:$F$578,A244,'[2]2.报价结算清单'!$P$2:$P$578)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SUMIF('[2]2.报价结算清单'!$F$2:$F$578,$A245,'[2]2.报价结算清单'!$L$2:$L$578)</f>
        <v>#VALUE!</v>
      </c>
      <c r="H245" s="17" t="e">
        <f>SUMIF('[2]2.报价结算清单'!$F$2:$F$578,$A245,'[2]2.报价结算清单'!$N$2:$N$578)</f>
        <v>#VALUE!</v>
      </c>
      <c r="I245" s="20" t="e">
        <f>SUMIF('[2]2.报价结算清单'!$F$2:$F$578,A245,'[2]2.报价结算清单'!$P$2:$P$578)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SUMIF('[2]2.报价结算清单'!$F$2:$F$578,$A246,'[2]2.报价结算清单'!$L$2:$L$578)</f>
        <v>#VALUE!</v>
      </c>
      <c r="H246" s="17" t="e">
        <f>SUMIF('[2]2.报价结算清单'!$F$2:$F$578,$A246,'[2]2.报价结算清单'!$N$2:$N$578)</f>
        <v>#VALUE!</v>
      </c>
      <c r="I246" s="20" t="e">
        <f>SUMIF('[2]2.报价结算清单'!$F$2:$F$578,A246,'[2]2.报价结算清单'!$P$2:$P$578)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SUMIF('[2]2.报价结算清单'!$F$2:$F$578,$A247,'[2]2.报价结算清单'!$L$2:$L$578)</f>
        <v>#VALUE!</v>
      </c>
      <c r="H247" s="17" t="e">
        <f>SUMIF('[2]2.报价结算清单'!$F$2:$F$578,$A247,'[2]2.报价结算清单'!$N$2:$N$578)</f>
        <v>#VALUE!</v>
      </c>
      <c r="I247" s="20" t="e">
        <f>SUMIF('[2]2.报价结算清单'!$F$2:$F$578,A247,'[2]2.报价结算清单'!$P$2:$P$578)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SUMIF('[2]2.报价结算清单'!$F$2:$F$578,$A248,'[2]2.报价结算清单'!$L$2:$L$578)</f>
        <v>#VALUE!</v>
      </c>
      <c r="H248" s="17" t="e">
        <f>SUMIF('[2]2.报价结算清单'!$F$2:$F$578,$A248,'[2]2.报价结算清单'!$N$2:$N$578)</f>
        <v>#VALUE!</v>
      </c>
      <c r="I248" s="20" t="e">
        <f>SUMIF('[2]2.报价结算清单'!$F$2:$F$578,A248,'[2]2.报价结算清单'!$P$2:$P$578)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SUMIF('[2]2.报价结算清单'!$F$2:$F$578,$A249,'[2]2.报价结算清单'!$L$2:$L$578)</f>
        <v>#VALUE!</v>
      </c>
      <c r="H249" s="17" t="e">
        <f>SUMIF('[2]2.报价结算清单'!$F$2:$F$578,$A249,'[2]2.报价结算清单'!$N$2:$N$578)</f>
        <v>#VALUE!</v>
      </c>
      <c r="I249" s="20" t="e">
        <f>SUMIF('[2]2.报价结算清单'!$F$2:$F$578,A249,'[2]2.报价结算清单'!$P$2:$P$578)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SUMIF('[2]2.报价结算清单'!$F$2:$F$578,$A250,'[2]2.报价结算清单'!$L$2:$L$578)</f>
        <v>#VALUE!</v>
      </c>
      <c r="H250" s="17" t="e">
        <f>SUMIF('[2]2.报价结算清单'!$F$2:$F$578,$A250,'[2]2.报价结算清单'!$N$2:$N$578)</f>
        <v>#VALUE!</v>
      </c>
      <c r="I250" s="20" t="e">
        <f>SUMIF('[2]2.报价结算清单'!$F$2:$F$578,A250,'[2]2.报价结算清单'!$P$2:$P$578)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SUMIF('[2]2.报价结算清单'!$F$2:$F$578,$A251,'[2]2.报价结算清单'!$L$2:$L$578)</f>
        <v>#VALUE!</v>
      </c>
      <c r="H251" s="17" t="e">
        <f>SUMIF('[2]2.报价结算清单'!$F$2:$F$578,$A251,'[2]2.报价结算清单'!$N$2:$N$578)</f>
        <v>#VALUE!</v>
      </c>
      <c r="I251" s="20" t="e">
        <f>SUMIF('[2]2.报价结算清单'!$F$2:$F$578,A251,'[2]2.报价结算清单'!$P$2:$P$578)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SUMIF('[2]2.报价结算清单'!$F$2:$F$578,$A252,'[2]2.报价结算清单'!$L$2:$L$578)</f>
        <v>#VALUE!</v>
      </c>
      <c r="H252" s="17" t="e">
        <f>SUMIF('[2]2.报价结算清单'!$F$2:$F$578,$A252,'[2]2.报价结算清单'!$N$2:$N$578)</f>
        <v>#VALUE!</v>
      </c>
      <c r="I252" s="20" t="e">
        <f>SUMIF('[2]2.报价结算清单'!$F$2:$F$578,A252,'[2]2.报价结算清单'!$P$2:$P$578)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SUMIF('[2]2.报价结算清单'!$F$2:$F$578,$A253,'[2]2.报价结算清单'!$L$2:$L$578)</f>
        <v>#VALUE!</v>
      </c>
      <c r="H253" s="17" t="e">
        <f>SUMIF('[2]2.报价结算清单'!$F$2:$F$578,$A253,'[2]2.报价结算清单'!$N$2:$N$578)</f>
        <v>#VALUE!</v>
      </c>
      <c r="I253" s="20" t="e">
        <f>SUMIF('[2]2.报价结算清单'!$F$2:$F$578,A253,'[2]2.报价结算清单'!$P$2:$P$578)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SUMIF('[2]2.报价结算清单'!$F$2:$F$578,$A254,'[2]2.报价结算清单'!$L$2:$L$578)</f>
        <v>#VALUE!</v>
      </c>
      <c r="H254" s="17" t="e">
        <f>SUMIF('[2]2.报价结算清单'!$F$2:$F$578,$A254,'[2]2.报价结算清单'!$N$2:$N$578)</f>
        <v>#VALUE!</v>
      </c>
      <c r="I254" s="20" t="e">
        <f>SUMIF('[2]2.报价结算清单'!$F$2:$F$578,A254,'[2]2.报价结算清单'!$P$2:$P$578)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SUMIF('[2]2.报价结算清单'!$F$2:$F$578,$A255,'[2]2.报价结算清单'!$L$2:$L$578)</f>
        <v>#VALUE!</v>
      </c>
      <c r="H255" s="17" t="e">
        <f>SUMIF('[2]2.报价结算清单'!$F$2:$F$578,$A255,'[2]2.报价结算清单'!$N$2:$N$578)</f>
        <v>#VALUE!</v>
      </c>
      <c r="I255" s="20" t="e">
        <f>SUMIF('[2]2.报价结算清单'!$F$2:$F$578,A255,'[2]2.报价结算清单'!$P$2:$P$578)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SUMIF('[2]2.报价结算清单'!$F$2:$F$578,$A256,'[2]2.报价结算清单'!$L$2:$L$578)</f>
        <v>#VALUE!</v>
      </c>
      <c r="H256" s="17" t="e">
        <f>SUMIF('[2]2.报价结算清单'!$F$2:$F$578,$A256,'[2]2.报价结算清单'!$N$2:$N$578)</f>
        <v>#VALUE!</v>
      </c>
      <c r="I256" s="20" t="e">
        <f>SUMIF('[2]2.报价结算清单'!$F$2:$F$578,A256,'[2]2.报价结算清单'!$P$2:$P$578)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SUMIF('[2]2.报价结算清单'!$F$2:$F$578,$A257,'[2]2.报价结算清单'!$L$2:$L$578)</f>
        <v>#VALUE!</v>
      </c>
      <c r="H257" s="17" t="e">
        <f>SUMIF('[2]2.报价结算清单'!$F$2:$F$578,$A257,'[2]2.报价结算清单'!$N$2:$N$578)</f>
        <v>#VALUE!</v>
      </c>
      <c r="I257" s="20" t="e">
        <f>SUMIF('[2]2.报价结算清单'!$F$2:$F$578,A257,'[2]2.报价结算清单'!$P$2:$P$578)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SUMIF('[2]2.报价结算清单'!$F$2:$F$578,$A258,'[2]2.报价结算清单'!$L$2:$L$578)</f>
        <v>#VALUE!</v>
      </c>
      <c r="H258" s="17" t="e">
        <f>SUMIF('[2]2.报价结算清单'!$F$2:$F$578,$A258,'[2]2.报价结算清单'!$N$2:$N$578)</f>
        <v>#VALUE!</v>
      </c>
      <c r="I258" s="20" t="e">
        <f>SUMIF('[2]2.报价结算清单'!$F$2:$F$578,A258,'[2]2.报价结算清单'!$P$2:$P$578)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SUMIF('[2]2.报价结算清单'!$F$2:$F$578,$A259,'[2]2.报价结算清单'!$L$2:$L$578)</f>
        <v>#VALUE!</v>
      </c>
      <c r="H259" s="17" t="e">
        <f>SUMIF('[2]2.报价结算清单'!$F$2:$F$578,$A259,'[2]2.报价结算清单'!$N$2:$N$578)</f>
        <v>#VALUE!</v>
      </c>
      <c r="I259" s="20" t="e">
        <f>SUMIF('[2]2.报价结算清单'!$F$2:$F$578,A259,'[2]2.报价结算清单'!$P$2:$P$578)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SUMIF('[2]2.报价结算清单'!$F$2:$F$578,$A260,'[2]2.报价结算清单'!$L$2:$L$578)</f>
        <v>#VALUE!</v>
      </c>
      <c r="H260" s="17" t="e">
        <f>SUMIF('[2]2.报价结算清单'!$F$2:$F$578,$A260,'[2]2.报价结算清单'!$N$2:$N$578)</f>
        <v>#VALUE!</v>
      </c>
      <c r="I260" s="20" t="e">
        <f>SUMIF('[2]2.报价结算清单'!$F$2:$F$578,A260,'[2]2.报价结算清单'!$P$2:$P$578)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SUMIF('[2]2.报价结算清单'!$F$2:$F$578,$A261,'[2]2.报价结算清单'!$L$2:$L$578)</f>
        <v>#VALUE!</v>
      </c>
      <c r="H261" s="17" t="e">
        <f>SUMIF('[2]2.报价结算清单'!$F$2:$F$578,$A261,'[2]2.报价结算清单'!$N$2:$N$578)</f>
        <v>#VALUE!</v>
      </c>
      <c r="I261" s="20" t="e">
        <f>SUMIF('[2]2.报价结算清单'!$F$2:$F$578,A261,'[2]2.报价结算清单'!$P$2:$P$578)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SUMIF('[2]2.报价结算清单'!$F$2:$F$578,$A262,'[2]2.报价结算清单'!$L$2:$L$578)</f>
        <v>#VALUE!</v>
      </c>
      <c r="H262" s="17" t="e">
        <f>SUMIF('[2]2.报价结算清单'!$F$2:$F$578,$A262,'[2]2.报价结算清单'!$N$2:$N$578)</f>
        <v>#VALUE!</v>
      </c>
      <c r="I262" s="20" t="e">
        <f>SUMIF('[2]2.报价结算清单'!$F$2:$F$578,A262,'[2]2.报价结算清单'!$P$2:$P$578)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SUMIF('[2]2.报价结算清单'!$F$2:$F$578,$A263,'[2]2.报价结算清单'!$L$2:$L$578)</f>
        <v>#VALUE!</v>
      </c>
      <c r="H263" s="17" t="e">
        <f>SUMIF('[2]2.报价结算清单'!$F$2:$F$578,$A263,'[2]2.报价结算清单'!$N$2:$N$578)</f>
        <v>#VALUE!</v>
      </c>
      <c r="I263" s="20" t="e">
        <f>SUMIF('[2]2.报价结算清单'!$F$2:$F$578,A263,'[2]2.报价结算清单'!$P$2:$P$578)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SUMIF('[2]2.报价结算清单'!$F$2:$F$578,$A264,'[2]2.报价结算清单'!$L$2:$L$578)</f>
        <v>#VALUE!</v>
      </c>
      <c r="H264" s="17" t="e">
        <f>SUMIF('[2]2.报价结算清单'!$F$2:$F$578,$A264,'[2]2.报价结算清单'!$N$2:$N$578)</f>
        <v>#VALUE!</v>
      </c>
      <c r="I264" s="20" t="e">
        <f>SUMIF('[2]2.报价结算清单'!$F$2:$F$578,A264,'[2]2.报价结算清单'!$P$2:$P$578)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SUMIF('[2]2.报价结算清单'!$F$2:$F$578,$A265,'[2]2.报价结算清单'!$L$2:$L$578)</f>
        <v>#VALUE!</v>
      </c>
      <c r="H265" s="17" t="e">
        <f>SUMIF('[2]2.报价结算清单'!$F$2:$F$578,$A265,'[2]2.报价结算清单'!$N$2:$N$578)</f>
        <v>#VALUE!</v>
      </c>
      <c r="I265" s="20" t="e">
        <f>SUMIF('[2]2.报价结算清单'!$F$2:$F$578,A265,'[2]2.报价结算清单'!$P$2:$P$578)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SUMIF('[2]2.报价结算清单'!$F$2:$F$578,$A266,'[2]2.报价结算清单'!$L$2:$L$578)</f>
        <v>#VALUE!</v>
      </c>
      <c r="H266" s="17" t="e">
        <f>SUMIF('[2]2.报价结算清单'!$F$2:$F$578,$A266,'[2]2.报价结算清单'!$N$2:$N$578)</f>
        <v>#VALUE!</v>
      </c>
      <c r="I266" s="20" t="e">
        <f>SUMIF('[2]2.报价结算清单'!$F$2:$F$578,A266,'[2]2.报价结算清单'!$P$2:$P$578)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SUMIF('[2]2.报价结算清单'!$F$2:$F$578,$A267,'[2]2.报价结算清单'!$L$2:$L$578)</f>
        <v>#VALUE!</v>
      </c>
      <c r="H267" s="17" t="e">
        <f>SUMIF('[2]2.报价结算清单'!$F$2:$F$578,$A267,'[2]2.报价结算清单'!$N$2:$N$578)</f>
        <v>#VALUE!</v>
      </c>
      <c r="I267" s="20" t="e">
        <f>SUMIF('[2]2.报价结算清单'!$F$2:$F$578,A267,'[2]2.报价结算清单'!$P$2:$P$578)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SUMIF('[2]2.报价结算清单'!$F$2:$F$578,$A268,'[2]2.报价结算清单'!$L$2:$L$578)</f>
        <v>#VALUE!</v>
      </c>
      <c r="H268" s="17" t="e">
        <f>SUMIF('[2]2.报价结算清单'!$F$2:$F$578,$A268,'[2]2.报价结算清单'!$N$2:$N$578)</f>
        <v>#VALUE!</v>
      </c>
      <c r="I268" s="20" t="e">
        <f>SUMIF('[2]2.报价结算清单'!$F$2:$F$578,A268,'[2]2.报价结算清单'!$P$2:$P$578)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SUMIF('[2]2.报价结算清单'!$F$2:$F$578,$A269,'[2]2.报价结算清单'!$L$2:$L$578)</f>
        <v>#VALUE!</v>
      </c>
      <c r="H269" s="17" t="e">
        <f>SUMIF('[2]2.报价结算清单'!$F$2:$F$578,$A269,'[2]2.报价结算清单'!$N$2:$N$578)</f>
        <v>#VALUE!</v>
      </c>
      <c r="I269" s="20" t="e">
        <f>SUMIF('[2]2.报价结算清单'!$F$2:$F$578,A269,'[2]2.报价结算清单'!$P$2:$P$578)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SUMIF('[2]2.报价结算清单'!$F$2:$F$578,$A270,'[2]2.报价结算清单'!$L$2:$L$578)</f>
        <v>#VALUE!</v>
      </c>
      <c r="H270" s="17" t="e">
        <f>SUMIF('[2]2.报价结算清单'!$F$2:$F$578,$A270,'[2]2.报价结算清单'!$N$2:$N$578)</f>
        <v>#VALUE!</v>
      </c>
      <c r="I270" s="20" t="e">
        <f>SUMIF('[2]2.报价结算清单'!$F$2:$F$578,A270,'[2]2.报价结算清单'!$P$2:$P$578)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SUMIF('[2]2.报价结算清单'!$F$2:$F$578,$A271,'[2]2.报价结算清单'!$L$2:$L$578)</f>
        <v>#VALUE!</v>
      </c>
      <c r="H271" s="17" t="e">
        <f>SUMIF('[2]2.报价结算清单'!$F$2:$F$578,$A271,'[2]2.报价结算清单'!$N$2:$N$578)</f>
        <v>#VALUE!</v>
      </c>
      <c r="I271" s="20" t="e">
        <f>SUMIF('[2]2.报价结算清单'!$F$2:$F$578,A271,'[2]2.报价结算清单'!$P$2:$P$578)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SUMIF('[2]2.报价结算清单'!$F$2:$F$578,$A272,'[2]2.报价结算清单'!$L$2:$L$578)</f>
        <v>#VALUE!</v>
      </c>
      <c r="H272" s="17" t="e">
        <f>SUMIF('[2]2.报价结算清单'!$F$2:$F$578,$A272,'[2]2.报价结算清单'!$N$2:$N$578)</f>
        <v>#VALUE!</v>
      </c>
      <c r="I272" s="20" t="e">
        <f>SUMIF('[2]2.报价结算清单'!$F$2:$F$578,A272,'[2]2.报价结算清单'!$P$2:$P$578)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SUMIF('[2]2.报价结算清单'!$F$2:$F$578,$A273,'[2]2.报价结算清单'!$L$2:$L$578)</f>
        <v>#VALUE!</v>
      </c>
      <c r="H273" s="17" t="e">
        <f>SUMIF('[2]2.报价结算清单'!$F$2:$F$578,$A273,'[2]2.报价结算清单'!$N$2:$N$578)</f>
        <v>#VALUE!</v>
      </c>
      <c r="I273" s="20" t="e">
        <f>SUMIF('[2]2.报价结算清单'!$F$2:$F$578,A273,'[2]2.报价结算清单'!$P$2:$P$578)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SUMIF('[2]2.报价结算清单'!$F$2:$F$578,$A274,'[2]2.报价结算清单'!$L$2:$L$578)</f>
        <v>#VALUE!</v>
      </c>
      <c r="H274" s="17" t="e">
        <f>SUMIF('[2]2.报价结算清单'!$F$2:$F$578,$A274,'[2]2.报价结算清单'!$N$2:$N$578)</f>
        <v>#VALUE!</v>
      </c>
      <c r="I274" s="20" t="e">
        <f>SUMIF('[2]2.报价结算清单'!$F$2:$F$578,A274,'[2]2.报价结算清单'!$P$2:$P$578)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SUMIF('[2]2.报价结算清单'!$F$2:$F$578,$A275,'[2]2.报价结算清单'!$L$2:$L$578)</f>
        <v>#VALUE!</v>
      </c>
      <c r="H275" s="17" t="e">
        <f>SUMIF('[2]2.报价结算清单'!$F$2:$F$578,$A275,'[2]2.报价结算清单'!$N$2:$N$578)</f>
        <v>#VALUE!</v>
      </c>
      <c r="I275" s="20" t="e">
        <f>SUMIF('[2]2.报价结算清单'!$F$2:$F$578,A275,'[2]2.报价结算清单'!$P$2:$P$578)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SUMIF('[2]2.报价结算清单'!$F$2:$F$578,$A276,'[2]2.报价结算清单'!$L$2:$L$578)</f>
        <v>#VALUE!</v>
      </c>
      <c r="H276" s="17" t="e">
        <f>SUMIF('[2]2.报价结算清单'!$F$2:$F$578,$A276,'[2]2.报价结算清单'!$N$2:$N$578)</f>
        <v>#VALUE!</v>
      </c>
      <c r="I276" s="20" t="e">
        <f>SUMIF('[2]2.报价结算清单'!$F$2:$F$578,A276,'[2]2.报价结算清单'!$P$2:$P$578)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SUMIF('[2]2.报价结算清单'!$F$2:$F$578,$A277,'[2]2.报价结算清单'!$L$2:$L$578)</f>
        <v>#VALUE!</v>
      </c>
      <c r="H277" s="17" t="e">
        <f>SUMIF('[2]2.报价结算清单'!$F$2:$F$578,$A277,'[2]2.报价结算清单'!$N$2:$N$578)</f>
        <v>#VALUE!</v>
      </c>
      <c r="I277" s="20" t="e">
        <f>SUMIF('[2]2.报价结算清单'!$F$2:$F$578,A277,'[2]2.报价结算清单'!$P$2:$P$578)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SUMIF('[2]2.报价结算清单'!$F$2:$F$578,$A278,'[2]2.报价结算清单'!$L$2:$L$578)</f>
        <v>#VALUE!</v>
      </c>
      <c r="H278" s="17" t="e">
        <f>SUMIF('[2]2.报价结算清单'!$F$2:$F$578,$A278,'[2]2.报价结算清单'!$N$2:$N$578)</f>
        <v>#VALUE!</v>
      </c>
      <c r="I278" s="20" t="e">
        <f>SUMIF('[2]2.报价结算清单'!$F$2:$F$578,A278,'[2]2.报价结算清单'!$P$2:$P$578)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SUMIF('[2]2.报价结算清单'!$F$2:$F$578,$A279,'[2]2.报价结算清单'!$L$2:$L$578)</f>
        <v>#VALUE!</v>
      </c>
      <c r="H279" s="17" t="e">
        <f>SUMIF('[2]2.报价结算清单'!$F$2:$F$578,$A279,'[2]2.报价结算清单'!$N$2:$N$578)</f>
        <v>#VALUE!</v>
      </c>
      <c r="I279" s="20" t="e">
        <f>SUMIF('[2]2.报价结算清单'!$F$2:$F$578,A279,'[2]2.报价结算清单'!$P$2:$P$578)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SUMIF('[2]2.报价结算清单'!$F$2:$F$578,$A280,'[2]2.报价结算清单'!$L$2:$L$578)</f>
        <v>#VALUE!</v>
      </c>
      <c r="H280" s="17" t="e">
        <f>SUMIF('[2]2.报价结算清单'!$F$2:$F$578,$A280,'[2]2.报价结算清单'!$N$2:$N$578)</f>
        <v>#VALUE!</v>
      </c>
      <c r="I280" s="20" t="e">
        <f>SUMIF('[2]2.报价结算清单'!$F$2:$F$578,A280,'[2]2.报价结算清单'!$P$2:$P$578)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SUMIF('[2]2.报价结算清单'!$F$2:$F$578,$A281,'[2]2.报价结算清单'!$L$2:$L$578)</f>
        <v>#VALUE!</v>
      </c>
      <c r="H281" s="17" t="e">
        <f>SUMIF('[2]2.报价结算清单'!$F$2:$F$578,$A281,'[2]2.报价结算清单'!$N$2:$N$578)</f>
        <v>#VALUE!</v>
      </c>
      <c r="I281" s="20" t="e">
        <f>SUMIF('[2]2.报价结算清单'!$F$2:$F$578,A281,'[2]2.报价结算清单'!$P$2:$P$578)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SUMIF('[2]2.报价结算清单'!$F$2:$F$578,$A282,'[2]2.报价结算清单'!$L$2:$L$578)</f>
        <v>#VALUE!</v>
      </c>
      <c r="H282" s="17" t="e">
        <f>SUMIF('[2]2.报价结算清单'!$F$2:$F$578,$A282,'[2]2.报价结算清单'!$N$2:$N$578)</f>
        <v>#VALUE!</v>
      </c>
      <c r="I282" s="20" t="e">
        <f>SUMIF('[2]2.报价结算清单'!$F$2:$F$578,A282,'[2]2.报价结算清单'!$P$2:$P$578)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SUMIF('[2]2.报价结算清单'!$F$2:$F$578,$A283,'[2]2.报价结算清单'!$L$2:$L$578)</f>
        <v>#VALUE!</v>
      </c>
      <c r="H283" s="17" t="e">
        <f>SUMIF('[2]2.报价结算清单'!$F$2:$F$578,$A283,'[2]2.报价结算清单'!$N$2:$N$578)</f>
        <v>#VALUE!</v>
      </c>
      <c r="I283" s="20" t="e">
        <f>SUMIF('[2]2.报价结算清单'!$F$2:$F$578,A283,'[2]2.报价结算清单'!$P$2:$P$578)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SUMIF('[2]2.报价结算清单'!$F$2:$F$578,$A284,'[2]2.报价结算清单'!$L$2:$L$578)</f>
        <v>#VALUE!</v>
      </c>
      <c r="H284" s="17" t="e">
        <f>SUMIF('[2]2.报价结算清单'!$F$2:$F$578,$A284,'[2]2.报价结算清单'!$N$2:$N$578)</f>
        <v>#VALUE!</v>
      </c>
      <c r="I284" s="20" t="e">
        <f>SUMIF('[2]2.报价结算清单'!$F$2:$F$578,A284,'[2]2.报价结算清单'!$P$2:$P$578)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SUMIF('[2]2.报价结算清单'!$F$2:$F$578,$A285,'[2]2.报价结算清单'!$L$2:$L$578)</f>
        <v>#VALUE!</v>
      </c>
      <c r="H285" s="17" t="e">
        <f>SUMIF('[2]2.报价结算清单'!$F$2:$F$578,$A285,'[2]2.报价结算清单'!$N$2:$N$578)</f>
        <v>#VALUE!</v>
      </c>
      <c r="I285" s="20" t="e">
        <f>SUMIF('[2]2.报价结算清单'!$F$2:$F$578,A285,'[2]2.报价结算清单'!$P$2:$P$578)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SUMIF('[2]2.报价结算清单'!$F$2:$F$578,$A286,'[2]2.报价结算清单'!$L$2:$L$578)</f>
        <v>#VALUE!</v>
      </c>
      <c r="H286" s="17" t="e">
        <f>SUMIF('[2]2.报价结算清单'!$F$2:$F$578,$A286,'[2]2.报价结算清单'!$N$2:$N$578)</f>
        <v>#VALUE!</v>
      </c>
      <c r="I286" s="20" t="e">
        <f>SUMIF('[2]2.报价结算清单'!$F$2:$F$578,A286,'[2]2.报价结算清单'!$P$2:$P$578)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SUMIF('[2]2.报价结算清单'!$F$2:$F$578,$A287,'[2]2.报价结算清单'!$L$2:$L$578)</f>
        <v>#VALUE!</v>
      </c>
      <c r="H287" s="17" t="e">
        <f>SUMIF('[2]2.报价结算清单'!$F$2:$F$578,$A287,'[2]2.报价结算清单'!$N$2:$N$578)</f>
        <v>#VALUE!</v>
      </c>
      <c r="I287" s="20" t="e">
        <f>SUMIF('[2]2.报价结算清单'!$F$2:$F$578,A287,'[2]2.报价结算清单'!$P$2:$P$578)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SUMIF('[2]2.报价结算清单'!$F$2:$F$578,$A288,'[2]2.报价结算清单'!$L$2:$L$578)</f>
        <v>#VALUE!</v>
      </c>
      <c r="H288" s="17" t="e">
        <f>SUMIF('[2]2.报价结算清单'!$F$2:$F$578,$A288,'[2]2.报价结算清单'!$N$2:$N$578)</f>
        <v>#VALUE!</v>
      </c>
      <c r="I288" s="20" t="e">
        <f>SUMIF('[2]2.报价结算清单'!$F$2:$F$578,A288,'[2]2.报价结算清单'!$P$2:$P$578)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SUMIF('[2]2.报价结算清单'!$F$2:$F$578,$A289,'[2]2.报价结算清单'!$L$2:$L$578)</f>
        <v>#VALUE!</v>
      </c>
      <c r="H289" s="17" t="e">
        <f>SUMIF('[2]2.报价结算清单'!$F$2:$F$578,$A289,'[2]2.报价结算清单'!$N$2:$N$578)</f>
        <v>#VALUE!</v>
      </c>
      <c r="I289" s="20" t="e">
        <f>SUMIF('[2]2.报价结算清单'!$F$2:$F$578,A289,'[2]2.报价结算清单'!$P$2:$P$578)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SUMIF('[2]2.报价结算清单'!$F$2:$F$578,$A290,'[2]2.报价结算清单'!$L$2:$L$578)</f>
        <v>#VALUE!</v>
      </c>
      <c r="H290" s="17" t="e">
        <f>SUMIF('[2]2.报价结算清单'!$F$2:$F$578,$A290,'[2]2.报价结算清单'!$N$2:$N$578)</f>
        <v>#VALUE!</v>
      </c>
      <c r="I290" s="20" t="e">
        <f>SUMIF('[2]2.报价结算清单'!$F$2:$F$578,A290,'[2]2.报价结算清单'!$P$2:$P$578)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SUMIF('[2]2.报价结算清单'!$F$2:$F$578,$A291,'[2]2.报价结算清单'!$L$2:$L$578)</f>
        <v>#VALUE!</v>
      </c>
      <c r="H291" s="17" t="e">
        <f>SUMIF('[2]2.报价结算清单'!$F$2:$F$578,$A291,'[2]2.报价结算清单'!$N$2:$N$578)</f>
        <v>#VALUE!</v>
      </c>
      <c r="I291" s="20" t="e">
        <f>SUMIF('[2]2.报价结算清单'!$F$2:$F$578,A291,'[2]2.报价结算清单'!$P$2:$P$578)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SUMIF('[2]2.报价结算清单'!$F$2:$F$578,$A292,'[2]2.报价结算清单'!$L$2:$L$578)</f>
        <v>#VALUE!</v>
      </c>
      <c r="H292" s="17" t="e">
        <f>SUMIF('[2]2.报价结算清单'!$F$2:$F$578,$A292,'[2]2.报价结算清单'!$N$2:$N$578)</f>
        <v>#VALUE!</v>
      </c>
      <c r="I292" s="20" t="e">
        <f>SUMIF('[2]2.报价结算清单'!$F$2:$F$578,A292,'[2]2.报价结算清单'!$P$2:$P$578)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SUMIF('[2]2.报价结算清单'!$F$2:$F$578,$A293,'[2]2.报价结算清单'!$L$2:$L$578)</f>
        <v>#VALUE!</v>
      </c>
      <c r="H293" s="17" t="e">
        <f>SUMIF('[2]2.报价结算清单'!$F$2:$F$578,$A293,'[2]2.报价结算清单'!$N$2:$N$578)</f>
        <v>#VALUE!</v>
      </c>
      <c r="I293" s="20" t="e">
        <f>SUMIF('[2]2.报价结算清单'!$F$2:$F$578,A293,'[2]2.报价结算清单'!$P$2:$P$578)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SUMIF('[2]2.报价结算清单'!$F$2:$F$578,$A294,'[2]2.报价结算清单'!$L$2:$L$578)</f>
        <v>#VALUE!</v>
      </c>
      <c r="H294" s="17" t="e">
        <f>SUMIF('[2]2.报价结算清单'!$F$2:$F$578,$A294,'[2]2.报价结算清单'!$N$2:$N$578)</f>
        <v>#VALUE!</v>
      </c>
      <c r="I294" s="20" t="e">
        <f>SUMIF('[2]2.报价结算清单'!$F$2:$F$578,A294,'[2]2.报价结算清单'!$P$2:$P$578)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SUMIF('[2]2.报价结算清单'!$F$2:$F$578,$A295,'[2]2.报价结算清单'!$L$2:$L$578)</f>
        <v>#VALUE!</v>
      </c>
      <c r="H295" s="17" t="e">
        <f>SUMIF('[2]2.报价结算清单'!$F$2:$F$578,$A295,'[2]2.报价结算清单'!$N$2:$N$578)</f>
        <v>#VALUE!</v>
      </c>
      <c r="I295" s="20" t="e">
        <f>SUMIF('[2]2.报价结算清单'!$F$2:$F$578,A295,'[2]2.报价结算清单'!$P$2:$P$578)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SUMIF('[2]2.报价结算清单'!$F$2:$F$578,$A296,'[2]2.报价结算清单'!$L$2:$L$578)</f>
        <v>#VALUE!</v>
      </c>
      <c r="H296" s="17" t="e">
        <f>SUMIF('[2]2.报价结算清单'!$F$2:$F$578,$A296,'[2]2.报价结算清单'!$N$2:$N$578)</f>
        <v>#VALUE!</v>
      </c>
      <c r="I296" s="20" t="e">
        <f>SUMIF('[2]2.报价结算清单'!$F$2:$F$578,A296,'[2]2.报价结算清单'!$P$2:$P$578)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SUMIF('[2]2.报价结算清单'!$F$2:$F$578,$A297,'[2]2.报价结算清单'!$L$2:$L$578)</f>
        <v>#VALUE!</v>
      </c>
      <c r="H297" s="17" t="e">
        <f>SUMIF('[2]2.报价结算清单'!$F$2:$F$578,$A297,'[2]2.报价结算清单'!$N$2:$N$578)</f>
        <v>#VALUE!</v>
      </c>
      <c r="I297" s="20" t="e">
        <f>SUMIF('[2]2.报价结算清单'!$F$2:$F$578,A297,'[2]2.报价结算清单'!$P$2:$P$578)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SUMIF('[2]2.报价结算清单'!$F$2:$F$578,$A298,'[2]2.报价结算清单'!$L$2:$L$578)</f>
        <v>#VALUE!</v>
      </c>
      <c r="H298" s="17" t="e">
        <f>SUMIF('[2]2.报价结算清单'!$F$2:$F$578,$A298,'[2]2.报价结算清单'!$N$2:$N$578)</f>
        <v>#VALUE!</v>
      </c>
      <c r="I298" s="20" t="e">
        <f>SUMIF('[2]2.报价结算清单'!$F$2:$F$578,A298,'[2]2.报价结算清单'!$P$2:$P$578)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SUMIF('[2]2.报价结算清单'!$F$2:$F$578,$A299,'[2]2.报价结算清单'!$L$2:$L$578)</f>
        <v>#VALUE!</v>
      </c>
      <c r="H299" s="17" t="e">
        <f>SUMIF('[2]2.报价结算清单'!$F$2:$F$578,$A299,'[2]2.报价结算清单'!$N$2:$N$578)</f>
        <v>#VALUE!</v>
      </c>
      <c r="I299" s="20" t="e">
        <f>SUMIF('[2]2.报价结算清单'!$F$2:$F$578,A299,'[2]2.报价结算清单'!$P$2:$P$578)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SUMIF('[2]2.报价结算清单'!$F$2:$F$578,$A300,'[2]2.报价结算清单'!$L$2:$L$578)</f>
        <v>#VALUE!</v>
      </c>
      <c r="H300" s="17" t="e">
        <f>SUMIF('[2]2.报价结算清单'!$F$2:$F$578,$A300,'[2]2.报价结算清单'!$N$2:$N$578)</f>
        <v>#VALUE!</v>
      </c>
      <c r="I300" s="20" t="e">
        <f>SUMIF('[2]2.报价结算清单'!$F$2:$F$578,A300,'[2]2.报价结算清单'!$P$2:$P$578)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SUMIF('[2]2.报价结算清单'!$F$2:$F$578,$A301,'[2]2.报价结算清单'!$L$2:$L$578)</f>
        <v>#VALUE!</v>
      </c>
      <c r="H301" s="17" t="e">
        <f>SUMIF('[2]2.报价结算清单'!$F$2:$F$578,$A301,'[2]2.报价结算清单'!$N$2:$N$578)</f>
        <v>#VALUE!</v>
      </c>
      <c r="I301" s="20" t="e">
        <f>SUMIF('[2]2.报价结算清单'!$F$2:$F$578,A301,'[2]2.报价结算清单'!$P$2:$P$578)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SUMIF('[2]2.报价结算清单'!$F$2:$F$578,$A302,'[2]2.报价结算清单'!$L$2:$L$578)</f>
        <v>#VALUE!</v>
      </c>
      <c r="H302" s="17" t="e">
        <f>SUMIF('[2]2.报价结算清单'!$F$2:$F$578,$A302,'[2]2.报价结算清单'!$N$2:$N$578)</f>
        <v>#VALUE!</v>
      </c>
      <c r="I302" s="20" t="e">
        <f>SUMIF('[2]2.报价结算清单'!$F$2:$F$578,A302,'[2]2.报价结算清单'!$P$2:$P$578)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SUMIF('[2]2.报价结算清单'!$F$2:$F$578,$A303,'[2]2.报价结算清单'!$L$2:$L$578)</f>
        <v>#VALUE!</v>
      </c>
      <c r="H303" s="17" t="e">
        <f>SUMIF('[2]2.报价结算清单'!$F$2:$F$578,$A303,'[2]2.报价结算清单'!$N$2:$N$578)</f>
        <v>#VALUE!</v>
      </c>
      <c r="I303" s="20" t="e">
        <f>SUMIF('[2]2.报价结算清单'!$F$2:$F$578,A303,'[2]2.报价结算清单'!$P$2:$P$578)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SUMIF('[2]2.报价结算清单'!$F$2:$F$578,$A304,'[2]2.报价结算清单'!$L$2:$L$578)</f>
        <v>#VALUE!</v>
      </c>
      <c r="H304" s="17" t="e">
        <f>SUMIF('[2]2.报价结算清单'!$F$2:$F$578,$A304,'[2]2.报价结算清单'!$N$2:$N$578)</f>
        <v>#VALUE!</v>
      </c>
      <c r="I304" s="20" t="e">
        <f>SUMIF('[2]2.报价结算清单'!$F$2:$F$578,A304,'[2]2.报价结算清单'!$P$2:$P$578)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SUMIF('[2]2.报价结算清单'!$F$2:$F$578,$A305,'[2]2.报价结算清单'!$L$2:$L$578)</f>
        <v>#VALUE!</v>
      </c>
      <c r="H305" s="17" t="e">
        <f>SUMIF('[2]2.报价结算清单'!$F$2:$F$578,$A305,'[2]2.报价结算清单'!$N$2:$N$578)</f>
        <v>#VALUE!</v>
      </c>
      <c r="I305" s="20" t="e">
        <f>SUMIF('[2]2.报价结算清单'!$F$2:$F$578,A305,'[2]2.报价结算清单'!$P$2:$P$578)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SUMIF('[2]2.报价结算清单'!$F$2:$F$578,$A306,'[2]2.报价结算清单'!$L$2:$L$578)</f>
        <v>#VALUE!</v>
      </c>
      <c r="H306" s="17" t="e">
        <f>SUMIF('[2]2.报价结算清单'!$F$2:$F$578,$A306,'[2]2.报价结算清单'!$N$2:$N$578)</f>
        <v>#VALUE!</v>
      </c>
      <c r="I306" s="20" t="e">
        <f>SUMIF('[2]2.报价结算清单'!$F$2:$F$578,A306,'[2]2.报价结算清单'!$P$2:$P$578)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SUMIF('[2]2.报价结算清单'!$F$2:$F$578,$A307,'[2]2.报价结算清单'!$L$2:$L$578)</f>
        <v>#VALUE!</v>
      </c>
      <c r="H307" s="17" t="e">
        <f>SUMIF('[2]2.报价结算清单'!$F$2:$F$578,$A307,'[2]2.报价结算清单'!$N$2:$N$578)</f>
        <v>#VALUE!</v>
      </c>
      <c r="I307" s="20" t="e">
        <f>SUMIF('[2]2.报价结算清单'!$F$2:$F$578,A307,'[2]2.报价结算清单'!$P$2:$P$578)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SUMIF('[2]2.报价结算清单'!$F$2:$F$578,$A308,'[2]2.报价结算清单'!$L$2:$L$578)</f>
        <v>#VALUE!</v>
      </c>
      <c r="H308" s="17" t="e">
        <f>SUMIF('[2]2.报价结算清单'!$F$2:$F$578,$A308,'[2]2.报价结算清单'!$N$2:$N$578)</f>
        <v>#VALUE!</v>
      </c>
      <c r="I308" s="20" t="e">
        <f>SUMIF('[2]2.报价结算清单'!$F$2:$F$578,A308,'[2]2.报价结算清单'!$P$2:$P$578)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SUMIF('[2]2.报价结算清单'!$F$2:$F$578,$A309,'[2]2.报价结算清单'!$L$2:$L$578)</f>
        <v>#VALUE!</v>
      </c>
      <c r="H309" s="17" t="e">
        <f>SUMIF('[2]2.报价结算清单'!$F$2:$F$578,$A309,'[2]2.报价结算清单'!$N$2:$N$578)</f>
        <v>#VALUE!</v>
      </c>
      <c r="I309" s="20" t="e">
        <f>SUMIF('[2]2.报价结算清单'!$F$2:$F$578,A309,'[2]2.报价结算清单'!$P$2:$P$578)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SUMIF('[2]2.报价结算清单'!$F$2:$F$578,$A310,'[2]2.报价结算清单'!$L$2:$L$578)</f>
        <v>#VALUE!</v>
      </c>
      <c r="H310" s="17" t="e">
        <f>SUMIF('[2]2.报价结算清单'!$F$2:$F$578,$A310,'[2]2.报价结算清单'!$N$2:$N$578)</f>
        <v>#VALUE!</v>
      </c>
      <c r="I310" s="20" t="e">
        <f>SUMIF('[2]2.报价结算清单'!$F$2:$F$578,A310,'[2]2.报价结算清单'!$P$2:$P$578)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SUMIF('[2]2.报价结算清单'!$F$2:$F$578,$A311,'[2]2.报价结算清单'!$L$2:$L$578)</f>
        <v>#VALUE!</v>
      </c>
      <c r="H311" s="17" t="e">
        <f>SUMIF('[2]2.报价结算清单'!$F$2:$F$578,$A311,'[2]2.报价结算清单'!$N$2:$N$578)</f>
        <v>#VALUE!</v>
      </c>
      <c r="I311" s="20" t="e">
        <f>SUMIF('[2]2.报价结算清单'!$F$2:$F$578,A311,'[2]2.报价结算清单'!$P$2:$P$578)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SUMIF('[2]2.报价结算清单'!$F$2:$F$578,$A312,'[2]2.报价结算清单'!$L$2:$L$578)</f>
        <v>#VALUE!</v>
      </c>
      <c r="H312" s="17" t="e">
        <f>SUMIF('[2]2.报价结算清单'!$F$2:$F$578,$A312,'[2]2.报价结算清单'!$N$2:$N$578)</f>
        <v>#VALUE!</v>
      </c>
      <c r="I312" s="20" t="e">
        <f>SUMIF('[2]2.报价结算清单'!$F$2:$F$578,A312,'[2]2.报价结算清单'!$P$2:$P$578)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SUMIF('[2]2.报价结算清单'!$F$2:$F$578,$A313,'[2]2.报价结算清单'!$L$2:$L$578)</f>
        <v>#VALUE!</v>
      </c>
      <c r="H313" s="17" t="e">
        <f>SUMIF('[2]2.报价结算清单'!$F$2:$F$578,$A313,'[2]2.报价结算清单'!$N$2:$N$578)</f>
        <v>#VALUE!</v>
      </c>
      <c r="I313" s="20" t="e">
        <f>SUMIF('[2]2.报价结算清单'!$F$2:$F$578,A313,'[2]2.报价结算清单'!$P$2:$P$578)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SUMIF('[2]2.报价结算清单'!$F$2:$F$578,$A314,'[2]2.报价结算清单'!$L$2:$L$578)</f>
        <v>#VALUE!</v>
      </c>
      <c r="H314" s="17" t="e">
        <f>SUMIF('[2]2.报价结算清单'!$F$2:$F$578,$A314,'[2]2.报价结算清单'!$N$2:$N$578)</f>
        <v>#VALUE!</v>
      </c>
      <c r="I314" s="20" t="e">
        <f>SUMIF('[2]2.报价结算清单'!$F$2:$F$578,A314,'[2]2.报价结算清单'!$P$2:$P$578)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SUMIF('[2]2.报价结算清单'!$F$2:$F$578,$A315,'[2]2.报价结算清单'!$L$2:$L$578)</f>
        <v>#VALUE!</v>
      </c>
      <c r="H315" s="17" t="e">
        <f>SUMIF('[2]2.报价结算清单'!$F$2:$F$578,$A315,'[2]2.报价结算清单'!$N$2:$N$578)</f>
        <v>#VALUE!</v>
      </c>
      <c r="I315" s="20" t="e">
        <f>SUMIF('[2]2.报价结算清单'!$F$2:$F$578,A315,'[2]2.报价结算清单'!$P$2:$P$578)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SUMIF('[2]2.报价结算清单'!$F$2:$F$578,$A316,'[2]2.报价结算清单'!$L$2:$L$578)</f>
        <v>#VALUE!</v>
      </c>
      <c r="H316" s="17" t="e">
        <f>SUMIF('[2]2.报价结算清单'!$F$2:$F$578,$A316,'[2]2.报价结算清单'!$N$2:$N$578)</f>
        <v>#VALUE!</v>
      </c>
      <c r="I316" s="20" t="e">
        <f>SUMIF('[2]2.报价结算清单'!$F$2:$F$578,A316,'[2]2.报价结算清单'!$P$2:$P$578)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SUMIF('[2]2.报价结算清单'!$F$2:$F$578,$A317,'[2]2.报价结算清单'!$L$2:$L$578)</f>
        <v>#VALUE!</v>
      </c>
      <c r="H317" s="17" t="e">
        <f>SUMIF('[2]2.报价结算清单'!$F$2:$F$578,$A317,'[2]2.报价结算清单'!$N$2:$N$578)</f>
        <v>#VALUE!</v>
      </c>
      <c r="I317" s="20" t="e">
        <f>SUMIF('[2]2.报价结算清单'!$F$2:$F$578,A317,'[2]2.报价结算清单'!$P$2:$P$578)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SUMIF('[2]2.报价结算清单'!$F$2:$F$578,$A318,'[2]2.报价结算清单'!$L$2:$L$578)</f>
        <v>#VALUE!</v>
      </c>
      <c r="H318" s="17" t="e">
        <f>SUMIF('[2]2.报价结算清单'!$F$2:$F$578,$A318,'[2]2.报价结算清单'!$N$2:$N$578)</f>
        <v>#VALUE!</v>
      </c>
      <c r="I318" s="20" t="e">
        <f>SUMIF('[2]2.报价结算清单'!$F$2:$F$578,A318,'[2]2.报价结算清单'!$P$2:$P$578)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SUMIF('[2]2.报价结算清单'!$F$2:$F$578,$A319,'[2]2.报价结算清单'!$L$2:$L$578)</f>
        <v>#VALUE!</v>
      </c>
      <c r="H319" s="17" t="e">
        <f>SUMIF('[2]2.报价结算清单'!$F$2:$F$578,$A319,'[2]2.报价结算清单'!$N$2:$N$578)</f>
        <v>#VALUE!</v>
      </c>
      <c r="I319" s="20" t="e">
        <f>SUMIF('[2]2.报价结算清单'!$F$2:$F$578,A319,'[2]2.报价结算清单'!$P$2:$P$578)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SUMIF('[2]2.报价结算清单'!$F$2:$F$578,$A320,'[2]2.报价结算清单'!$L$2:$L$578)</f>
        <v>#VALUE!</v>
      </c>
      <c r="H320" s="17" t="e">
        <f>SUMIF('[2]2.报价结算清单'!$F$2:$F$578,$A320,'[2]2.报价结算清单'!$N$2:$N$578)</f>
        <v>#VALUE!</v>
      </c>
      <c r="I320" s="20" t="e">
        <f>SUMIF('[2]2.报价结算清单'!$F$2:$F$578,A320,'[2]2.报价结算清单'!$P$2:$P$578)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SUMIF('[2]2.报价结算清单'!$F$2:$F$578,$A321,'[2]2.报价结算清单'!$L$2:$L$578)</f>
        <v>#VALUE!</v>
      </c>
      <c r="H321" s="17" t="e">
        <f>SUMIF('[2]2.报价结算清单'!$F$2:$F$578,$A321,'[2]2.报价结算清单'!$N$2:$N$578)</f>
        <v>#VALUE!</v>
      </c>
      <c r="I321" s="20" t="e">
        <f>SUMIF('[2]2.报价结算清单'!$F$2:$F$578,A321,'[2]2.报价结算清单'!$P$2:$P$578)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SUMIF('[2]2.报价结算清单'!$F$2:$F$578,$A322,'[2]2.报价结算清单'!$L$2:$L$578)</f>
        <v>#VALUE!</v>
      </c>
      <c r="H322" s="17" t="e">
        <f>SUMIF('[2]2.报价结算清单'!$F$2:$F$578,$A322,'[2]2.报价结算清单'!$N$2:$N$578)</f>
        <v>#VALUE!</v>
      </c>
      <c r="I322" s="20" t="e">
        <f>SUMIF('[2]2.报价结算清单'!$F$2:$F$578,A322,'[2]2.报价结算清单'!$P$2:$P$578)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SUMIF('[2]2.报价结算清单'!$F$2:$F$578,$A323,'[2]2.报价结算清单'!$L$2:$L$578)</f>
        <v>#VALUE!</v>
      </c>
      <c r="H323" s="17" t="e">
        <f>SUMIF('[2]2.报价结算清单'!$F$2:$F$578,$A323,'[2]2.报价结算清单'!$N$2:$N$578)</f>
        <v>#VALUE!</v>
      </c>
      <c r="I323" s="20" t="e">
        <f>SUMIF('[2]2.报价结算清单'!$F$2:$F$578,A323,'[2]2.报价结算清单'!$P$2:$P$578)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SUMIF('[2]2.报价结算清单'!$F$2:$F$578,$A324,'[2]2.报价结算清单'!$L$2:$L$578)</f>
        <v>#VALUE!</v>
      </c>
      <c r="H324" s="17" t="e">
        <f>SUMIF('[2]2.报价结算清单'!$F$2:$F$578,$A324,'[2]2.报价结算清单'!$N$2:$N$578)</f>
        <v>#VALUE!</v>
      </c>
      <c r="I324" s="20" t="e">
        <f>SUMIF('[2]2.报价结算清单'!$F$2:$F$578,A324,'[2]2.报价结算清单'!$P$2:$P$578)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SUMIF('[2]2.报价结算清单'!$F$2:$F$578,$A325,'[2]2.报价结算清单'!$L$2:$L$578)</f>
        <v>#VALUE!</v>
      </c>
      <c r="H325" s="17" t="e">
        <f>SUMIF('[2]2.报价结算清单'!$F$2:$F$578,$A325,'[2]2.报价结算清单'!$N$2:$N$578)</f>
        <v>#VALUE!</v>
      </c>
      <c r="I325" s="20" t="e">
        <f>SUMIF('[2]2.报价结算清单'!$F$2:$F$578,A325,'[2]2.报价结算清单'!$P$2:$P$578)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SUMIF('[2]2.报价结算清单'!$F$2:$F$578,$A326,'[2]2.报价结算清单'!$L$2:$L$578)</f>
        <v>#VALUE!</v>
      </c>
      <c r="H326" s="17" t="e">
        <f>SUMIF('[2]2.报价结算清单'!$F$2:$F$578,$A326,'[2]2.报价结算清单'!$N$2:$N$578)</f>
        <v>#VALUE!</v>
      </c>
      <c r="I326" s="20" t="e">
        <f>SUMIF('[2]2.报价结算清单'!$F$2:$F$578,A326,'[2]2.报价结算清单'!$P$2:$P$578)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SUMIF('[2]2.报价结算清单'!$F$2:$F$578,$A327,'[2]2.报价结算清单'!$L$2:$L$578)</f>
        <v>#VALUE!</v>
      </c>
      <c r="H327" s="17" t="e">
        <f>SUMIF('[2]2.报价结算清单'!$F$2:$F$578,$A327,'[2]2.报价结算清单'!$N$2:$N$578)</f>
        <v>#VALUE!</v>
      </c>
      <c r="I327" s="20" t="e">
        <f>SUMIF('[2]2.报价结算清单'!$F$2:$F$578,A327,'[2]2.报价结算清单'!$P$2:$P$578)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SUMIF('[2]2.报价结算清单'!$F$2:$F$578,$A328,'[2]2.报价结算清单'!$L$2:$L$578)</f>
        <v>#VALUE!</v>
      </c>
      <c r="H328" s="17" t="e">
        <f>SUMIF('[2]2.报价结算清单'!$F$2:$F$578,$A328,'[2]2.报价结算清单'!$N$2:$N$578)</f>
        <v>#VALUE!</v>
      </c>
      <c r="I328" s="20" t="e">
        <f>SUMIF('[2]2.报价结算清单'!$F$2:$F$578,A328,'[2]2.报价结算清单'!$P$2:$P$578)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SUMIF('[2]2.报价结算清单'!$F$2:$F$578,$A329,'[2]2.报价结算清单'!$L$2:$L$578)</f>
        <v>#VALUE!</v>
      </c>
      <c r="H329" s="17" t="e">
        <f>SUMIF('[2]2.报价结算清单'!$F$2:$F$578,$A329,'[2]2.报价结算清单'!$N$2:$N$578)</f>
        <v>#VALUE!</v>
      </c>
      <c r="I329" s="20" t="e">
        <f>SUMIF('[2]2.报价结算清单'!$F$2:$F$578,A329,'[2]2.报价结算清单'!$P$2:$P$578)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SUMIF('[2]2.报价结算清单'!$F$2:$F$578,$A330,'[2]2.报价结算清单'!$L$2:$L$578)</f>
        <v>#VALUE!</v>
      </c>
      <c r="H330" s="17" t="e">
        <f>SUMIF('[2]2.报价结算清单'!$F$2:$F$578,$A330,'[2]2.报价结算清单'!$N$2:$N$578)</f>
        <v>#VALUE!</v>
      </c>
      <c r="I330" s="20" t="e">
        <f>SUMIF('[2]2.报价结算清单'!$F$2:$F$578,A330,'[2]2.报价结算清单'!$P$2:$P$578)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SUMIF('[2]2.报价结算清单'!$F$2:$F$578,$A331,'[2]2.报价结算清单'!$L$2:$L$578)</f>
        <v>#VALUE!</v>
      </c>
      <c r="H331" s="17" t="e">
        <f>SUMIF('[2]2.报价结算清单'!$F$2:$F$578,$A331,'[2]2.报价结算清单'!$N$2:$N$578)</f>
        <v>#VALUE!</v>
      </c>
      <c r="I331" s="20" t="e">
        <f>SUMIF('[2]2.报价结算清单'!$F$2:$F$578,A331,'[2]2.报价结算清单'!$P$2:$P$578)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SUMIF('[2]2.报价结算清单'!$F$2:$F$578,$A332,'[2]2.报价结算清单'!$L$2:$L$578)</f>
        <v>#VALUE!</v>
      </c>
      <c r="H332" s="17" t="e">
        <f>SUMIF('[2]2.报价结算清单'!$F$2:$F$578,$A332,'[2]2.报价结算清单'!$N$2:$N$578)</f>
        <v>#VALUE!</v>
      </c>
      <c r="I332" s="20" t="e">
        <f>SUMIF('[2]2.报价结算清单'!$F$2:$F$578,A332,'[2]2.报价结算清单'!$P$2:$P$578)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SUMIF('[2]2.报价结算清单'!$F$2:$F$578,$A333,'[2]2.报价结算清单'!$L$2:$L$578)</f>
        <v>#VALUE!</v>
      </c>
      <c r="H333" s="17" t="e">
        <f>SUMIF('[2]2.报价结算清单'!$F$2:$F$578,$A333,'[2]2.报价结算清单'!$N$2:$N$578)</f>
        <v>#VALUE!</v>
      </c>
      <c r="I333" s="20" t="e">
        <f>SUMIF('[2]2.报价结算清单'!$F$2:$F$578,A333,'[2]2.报价结算清单'!$P$2:$P$578)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SUMIF('[2]2.报价结算清单'!$F$2:$F$578,$A334,'[2]2.报价结算清单'!$L$2:$L$578)</f>
        <v>#VALUE!</v>
      </c>
      <c r="H334" s="17" t="e">
        <f>SUMIF('[2]2.报价结算清单'!$F$2:$F$578,$A334,'[2]2.报价结算清单'!$N$2:$N$578)</f>
        <v>#VALUE!</v>
      </c>
      <c r="I334" s="20" t="e">
        <f>SUMIF('[2]2.报价结算清单'!$F$2:$F$578,A334,'[2]2.报价结算清单'!$P$2:$P$578)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SUMIF('[2]2.报价结算清单'!$F$2:$F$578,$A335,'[2]2.报价结算清单'!$L$2:$L$578)</f>
        <v>#VALUE!</v>
      </c>
      <c r="H335" s="17" t="e">
        <f>SUMIF('[2]2.报价结算清单'!$F$2:$F$578,$A335,'[2]2.报价结算清单'!$N$2:$N$578)</f>
        <v>#VALUE!</v>
      </c>
      <c r="I335" s="20" t="e">
        <f>SUMIF('[2]2.报价结算清单'!$F$2:$F$578,A335,'[2]2.报价结算清单'!$P$2:$P$578)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SUMIF('[2]2.报价结算清单'!$F$2:$F$578,$A336,'[2]2.报价结算清单'!$L$2:$L$578)</f>
        <v>#VALUE!</v>
      </c>
      <c r="H336" s="17" t="e">
        <f>SUMIF('[2]2.报价结算清单'!$F$2:$F$578,$A336,'[2]2.报价结算清单'!$N$2:$N$578)</f>
        <v>#VALUE!</v>
      </c>
      <c r="I336" s="20" t="e">
        <f>SUMIF('[2]2.报价结算清单'!$F$2:$F$578,A336,'[2]2.报价结算清单'!$P$2:$P$578)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SUMIF('[2]2.报价结算清单'!$F$2:$F$578,$A337,'[2]2.报价结算清单'!$L$2:$L$578)</f>
        <v>#VALUE!</v>
      </c>
      <c r="H337" s="17" t="e">
        <f>SUMIF('[2]2.报价结算清单'!$F$2:$F$578,$A337,'[2]2.报价结算清单'!$N$2:$N$578)</f>
        <v>#VALUE!</v>
      </c>
      <c r="I337" s="20" t="e">
        <f>SUMIF('[2]2.报价结算清单'!$F$2:$F$578,A337,'[2]2.报价结算清单'!$P$2:$P$578)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SUMIF('[2]2.报价结算清单'!$F$2:$F$578,$A338,'[2]2.报价结算清单'!$L$2:$L$578)</f>
        <v>#VALUE!</v>
      </c>
      <c r="H338" s="17" t="e">
        <f>SUMIF('[2]2.报价结算清单'!$F$2:$F$578,$A338,'[2]2.报价结算清单'!$N$2:$N$578)</f>
        <v>#VALUE!</v>
      </c>
      <c r="I338" s="20" t="e">
        <f>SUMIF('[2]2.报价结算清单'!$F$2:$F$578,A338,'[2]2.报价结算清单'!$P$2:$P$578)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SUMIF('[2]2.报价结算清单'!$F$2:$F$578,$A339,'[2]2.报价结算清单'!$L$2:$L$578)</f>
        <v>#VALUE!</v>
      </c>
      <c r="H339" s="17" t="e">
        <f>SUMIF('[2]2.报价结算清单'!$F$2:$F$578,$A339,'[2]2.报价结算清单'!$N$2:$N$578)</f>
        <v>#VALUE!</v>
      </c>
      <c r="I339" s="20" t="e">
        <f>SUMIF('[2]2.报价结算清单'!$F$2:$F$578,A339,'[2]2.报价结算清单'!$P$2:$P$578)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SUMIF('[2]2.报价结算清单'!$F$2:$F$578,$A340,'[2]2.报价结算清单'!$L$2:$L$578)</f>
        <v>#VALUE!</v>
      </c>
      <c r="H340" s="17" t="e">
        <f>SUMIF('[2]2.报价结算清单'!$F$2:$F$578,$A340,'[2]2.报价结算清单'!$N$2:$N$578)</f>
        <v>#VALUE!</v>
      </c>
      <c r="I340" s="20" t="e">
        <f>SUMIF('[2]2.报价结算清单'!$F$2:$F$578,A340,'[2]2.报价结算清单'!$P$2:$P$578)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SUMIF('[2]2.报价结算清单'!$F$2:$F$578,$A341,'[2]2.报价结算清单'!$L$2:$L$578)</f>
        <v>#VALUE!</v>
      </c>
      <c r="H341" s="17" t="e">
        <f>SUMIF('[2]2.报价结算清单'!$F$2:$F$578,$A341,'[2]2.报价结算清单'!$N$2:$N$578)</f>
        <v>#VALUE!</v>
      </c>
      <c r="I341" s="20" t="e">
        <f>SUMIF('[2]2.报价结算清单'!$F$2:$F$578,A341,'[2]2.报价结算清单'!$P$2:$P$578)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SUMIF('[2]2.报价结算清单'!$F$2:$F$578,$A342,'[2]2.报价结算清单'!$L$2:$L$578)</f>
        <v>#VALUE!</v>
      </c>
      <c r="H342" s="17" t="e">
        <f>SUMIF('[2]2.报价结算清单'!$F$2:$F$578,$A342,'[2]2.报价结算清单'!$N$2:$N$578)</f>
        <v>#VALUE!</v>
      </c>
      <c r="I342" s="20" t="e">
        <f>SUMIF('[2]2.报价结算清单'!$F$2:$F$578,A342,'[2]2.报价结算清单'!$P$2:$P$578)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SUMIF('[2]2.报价结算清单'!$F$2:$F$578,$A343,'[2]2.报价结算清单'!$L$2:$L$578)</f>
        <v>#VALUE!</v>
      </c>
      <c r="H343" s="17" t="e">
        <f>SUMIF('[2]2.报价结算清单'!$F$2:$F$578,$A343,'[2]2.报价结算清单'!$N$2:$N$578)</f>
        <v>#VALUE!</v>
      </c>
      <c r="I343" s="20" t="e">
        <f>SUMIF('[2]2.报价结算清单'!$F$2:$F$578,A343,'[2]2.报价结算清单'!$P$2:$P$578)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SUMIF('[2]2.报价结算清单'!$F$2:$F$578,$A344,'[2]2.报价结算清单'!$L$2:$L$578)</f>
        <v>#VALUE!</v>
      </c>
      <c r="H344" s="17" t="e">
        <f>SUMIF('[2]2.报价结算清单'!$F$2:$F$578,$A344,'[2]2.报价结算清单'!$N$2:$N$578)</f>
        <v>#VALUE!</v>
      </c>
      <c r="I344" s="20" t="e">
        <f>SUMIF('[2]2.报价结算清单'!$F$2:$F$578,A344,'[2]2.报价结算清单'!$P$2:$P$578)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SUMIF('[2]2.报价结算清单'!$F$2:$F$578,$A345,'[2]2.报价结算清单'!$L$2:$L$578)</f>
        <v>#VALUE!</v>
      </c>
      <c r="H345" s="17" t="e">
        <f>SUMIF('[2]2.报价结算清单'!$F$2:$F$578,$A345,'[2]2.报价结算清单'!$N$2:$N$578)</f>
        <v>#VALUE!</v>
      </c>
      <c r="I345" s="20" t="e">
        <f>SUMIF('[2]2.报价结算清单'!$F$2:$F$578,A345,'[2]2.报价结算清单'!$P$2:$P$578)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SUMIF('[2]2.报价结算清单'!$F$2:$F$578,$A346,'[2]2.报价结算清单'!$L$2:$L$578)</f>
        <v>#VALUE!</v>
      </c>
      <c r="H346" s="17" t="e">
        <f>SUMIF('[2]2.报价结算清单'!$F$2:$F$578,$A346,'[2]2.报价结算清单'!$N$2:$N$578)</f>
        <v>#VALUE!</v>
      </c>
      <c r="I346" s="20" t="e">
        <f>SUMIF('[2]2.报价结算清单'!$F$2:$F$578,A346,'[2]2.报价结算清单'!$P$2:$P$578)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SUMIF('[2]2.报价结算清单'!$F$2:$F$578,$A347,'[2]2.报价结算清单'!$L$2:$L$578)</f>
        <v>#VALUE!</v>
      </c>
      <c r="H347" s="17" t="e">
        <f>SUMIF('[2]2.报价结算清单'!$F$2:$F$578,$A347,'[2]2.报价结算清单'!$N$2:$N$578)</f>
        <v>#VALUE!</v>
      </c>
      <c r="I347" s="20" t="e">
        <f>SUMIF('[2]2.报价结算清单'!$F$2:$F$578,A347,'[2]2.报价结算清单'!$P$2:$P$578)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SUMIF('[2]2.报价结算清单'!$F$2:$F$578,$A348,'[2]2.报价结算清单'!$L$2:$L$578)</f>
        <v>#VALUE!</v>
      </c>
      <c r="H348" s="17" t="e">
        <f>SUMIF('[2]2.报价结算清单'!$F$2:$F$578,$A348,'[2]2.报价结算清单'!$N$2:$N$578)</f>
        <v>#VALUE!</v>
      </c>
      <c r="I348" s="20" t="e">
        <f>SUMIF('[2]2.报价结算清单'!$F$2:$F$578,A348,'[2]2.报价结算清单'!$P$2:$P$578)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SUMIF('[2]2.报价结算清单'!$F$2:$F$578,$A349,'[2]2.报价结算清单'!$L$2:$L$578)</f>
        <v>#VALUE!</v>
      </c>
      <c r="H349" s="17" t="e">
        <f>SUMIF('[2]2.报价结算清单'!$F$2:$F$578,$A349,'[2]2.报价结算清单'!$N$2:$N$578)</f>
        <v>#VALUE!</v>
      </c>
      <c r="I349" s="20" t="e">
        <f>SUMIF('[2]2.报价结算清单'!$F$2:$F$578,A349,'[2]2.报价结算清单'!$P$2:$P$578)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SUMIF('[2]2.报价结算清单'!$F$2:$F$578,$A350,'[2]2.报价结算清单'!$L$2:$L$578)</f>
        <v>#VALUE!</v>
      </c>
      <c r="H350" s="17" t="e">
        <f>SUMIF('[2]2.报价结算清单'!$F$2:$F$578,$A350,'[2]2.报价结算清单'!$N$2:$N$578)</f>
        <v>#VALUE!</v>
      </c>
      <c r="I350" s="20" t="e">
        <f>SUMIF('[2]2.报价结算清单'!$F$2:$F$578,A350,'[2]2.报价结算清单'!$P$2:$P$578)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SUMIF('[2]2.报价结算清单'!$F$2:$F$578,$A351,'[2]2.报价结算清单'!$L$2:$L$578)</f>
        <v>#VALUE!</v>
      </c>
      <c r="H351" s="17" t="e">
        <f>SUMIF('[2]2.报价结算清单'!$F$2:$F$578,$A351,'[2]2.报价结算清单'!$N$2:$N$578)</f>
        <v>#VALUE!</v>
      </c>
      <c r="I351" s="20" t="e">
        <f>SUMIF('[2]2.报价结算清单'!$F$2:$F$578,A351,'[2]2.报价结算清单'!$P$2:$P$578)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SUMIF('[2]2.报价结算清单'!$F$2:$F$578,$A352,'[2]2.报价结算清单'!$L$2:$L$578)</f>
        <v>#VALUE!</v>
      </c>
      <c r="H352" s="17" t="e">
        <f>SUMIF('[2]2.报价结算清单'!$F$2:$F$578,$A352,'[2]2.报价结算清单'!$N$2:$N$578)</f>
        <v>#VALUE!</v>
      </c>
      <c r="I352" s="20" t="e">
        <f>SUMIF('[2]2.报价结算清单'!$F$2:$F$578,A352,'[2]2.报价结算清单'!$P$2:$P$578)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SUMIF('[2]2.报价结算清单'!$F$2:$F$578,$A353,'[2]2.报价结算清单'!$L$2:$L$578)</f>
        <v>#VALUE!</v>
      </c>
      <c r="H353" s="17" t="e">
        <f>SUMIF('[2]2.报价结算清单'!$F$2:$F$578,$A353,'[2]2.报价结算清单'!$N$2:$N$578)</f>
        <v>#VALUE!</v>
      </c>
      <c r="I353" s="20" t="e">
        <f>SUMIF('[2]2.报价结算清单'!$F$2:$F$578,A353,'[2]2.报价结算清单'!$P$2:$P$578)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SUMIF('[2]2.报价结算清单'!$F$2:$F$578,$A354,'[2]2.报价结算清单'!$L$2:$L$578)</f>
        <v>#VALUE!</v>
      </c>
      <c r="H354" s="17" t="e">
        <f>SUMIF('[2]2.报价结算清单'!$F$2:$F$578,$A354,'[2]2.报价结算清单'!$N$2:$N$578)</f>
        <v>#VALUE!</v>
      </c>
      <c r="I354" s="20" t="e">
        <f>SUMIF('[2]2.报价结算清单'!$F$2:$F$578,A354,'[2]2.报价结算清单'!$P$2:$P$578)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SUMIF('[2]2.报价结算清单'!$F$2:$F$578,$A355,'[2]2.报价结算清单'!$L$2:$L$578)</f>
        <v>#VALUE!</v>
      </c>
      <c r="H355" s="17" t="e">
        <f>SUMIF('[2]2.报价结算清单'!$F$2:$F$578,$A355,'[2]2.报价结算清单'!$N$2:$N$578)</f>
        <v>#VALUE!</v>
      </c>
      <c r="I355" s="20" t="e">
        <f>SUMIF('[2]2.报价结算清单'!$F$2:$F$578,A355,'[2]2.报价结算清单'!$P$2:$P$578)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SUMIF('[2]2.报价结算清单'!$F$2:$F$578,$A356,'[2]2.报价结算清单'!$L$2:$L$578)</f>
        <v>#VALUE!</v>
      </c>
      <c r="H356" s="17" t="e">
        <f>SUMIF('[2]2.报价结算清单'!$F$2:$F$578,$A356,'[2]2.报价结算清单'!$N$2:$N$578)</f>
        <v>#VALUE!</v>
      </c>
      <c r="I356" s="20" t="e">
        <f>SUMIF('[2]2.报价结算清单'!$F$2:$F$578,A356,'[2]2.报价结算清单'!$P$2:$P$578)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SUMIF('[2]2.报价结算清单'!$F$2:$F$578,$A357,'[2]2.报价结算清单'!$L$2:$L$578)</f>
        <v>#VALUE!</v>
      </c>
      <c r="H357" s="17" t="e">
        <f>SUMIF('[2]2.报价结算清单'!$F$2:$F$578,$A357,'[2]2.报价结算清单'!$N$2:$N$578)</f>
        <v>#VALUE!</v>
      </c>
      <c r="I357" s="20" t="e">
        <f>SUMIF('[2]2.报价结算清单'!$F$2:$F$578,A357,'[2]2.报价结算清单'!$P$2:$P$578)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SUMIF('[2]2.报价结算清单'!$F$2:$F$578,$A358,'[2]2.报价结算清单'!$L$2:$L$578)</f>
        <v>#VALUE!</v>
      </c>
      <c r="H358" s="17" t="e">
        <f>SUMIF('[2]2.报价结算清单'!$F$2:$F$578,$A358,'[2]2.报价结算清单'!$N$2:$N$578)</f>
        <v>#VALUE!</v>
      </c>
      <c r="I358" s="20" t="e">
        <f>SUMIF('[2]2.报价结算清单'!$F$2:$F$578,A358,'[2]2.报价结算清单'!$P$2:$P$578)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SUMIF('[2]2.报价结算清单'!$F$2:$F$578,$A359,'[2]2.报价结算清单'!$L$2:$L$578)</f>
        <v>#VALUE!</v>
      </c>
      <c r="H359" s="17" t="e">
        <f>SUMIF('[2]2.报价结算清单'!$F$2:$F$578,$A359,'[2]2.报价结算清单'!$N$2:$N$578)</f>
        <v>#VALUE!</v>
      </c>
      <c r="I359" s="20" t="e">
        <f>SUMIF('[2]2.报价结算清单'!$F$2:$F$578,A359,'[2]2.报价结算清单'!$P$2:$P$578)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SUMIF('[2]2.报价结算清单'!$F$2:$F$578,$A360,'[2]2.报价结算清单'!$L$2:$L$578)</f>
        <v>#VALUE!</v>
      </c>
      <c r="H360" s="17" t="e">
        <f>SUMIF('[2]2.报价结算清单'!$F$2:$F$578,$A360,'[2]2.报价结算清单'!$N$2:$N$578)</f>
        <v>#VALUE!</v>
      </c>
      <c r="I360" s="20" t="e">
        <f>SUMIF('[2]2.报价结算清单'!$F$2:$F$578,A360,'[2]2.报价结算清单'!$P$2:$P$578)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SUMIF('[2]2.报价结算清单'!$F$2:$F$578,$A361,'[2]2.报价结算清单'!$L$2:$L$578)</f>
        <v>#VALUE!</v>
      </c>
      <c r="H361" s="17" t="e">
        <f>SUMIF('[2]2.报价结算清单'!$F$2:$F$578,$A361,'[2]2.报价结算清单'!$N$2:$N$578)</f>
        <v>#VALUE!</v>
      </c>
      <c r="I361" s="20" t="e">
        <f>SUMIF('[2]2.报价结算清单'!$F$2:$F$578,A361,'[2]2.报价结算清单'!$P$2:$P$578)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SUMIF('[2]2.报价结算清单'!$F$2:$F$578,$A362,'[2]2.报价结算清单'!$L$2:$L$578)</f>
        <v>#VALUE!</v>
      </c>
      <c r="H362" s="17" t="e">
        <f>SUMIF('[2]2.报价结算清单'!$F$2:$F$578,$A362,'[2]2.报价结算清单'!$N$2:$N$578)</f>
        <v>#VALUE!</v>
      </c>
      <c r="I362" s="20" t="e">
        <f>SUMIF('[2]2.报价结算清单'!$F$2:$F$578,A362,'[2]2.报价结算清单'!$P$2:$P$578)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SUMIF('[2]2.报价结算清单'!$F$2:$F$578,$A363,'[2]2.报价结算清单'!$L$2:$L$578)</f>
        <v>#VALUE!</v>
      </c>
      <c r="H363" s="17" t="e">
        <f>SUMIF('[2]2.报价结算清单'!$F$2:$F$578,$A363,'[2]2.报价结算清单'!$N$2:$N$578)</f>
        <v>#VALUE!</v>
      </c>
      <c r="I363" s="20" t="e">
        <f>SUMIF('[2]2.报价结算清单'!$F$2:$F$578,A363,'[2]2.报价结算清单'!$P$2:$P$578)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SUMIF('[2]2.报价结算清单'!$F$2:$F$578,$A364,'[2]2.报价结算清单'!$L$2:$L$578)</f>
        <v>#VALUE!</v>
      </c>
      <c r="H364" s="17" t="e">
        <f>SUMIF('[2]2.报价结算清单'!$F$2:$F$578,$A364,'[2]2.报价结算清单'!$N$2:$N$578)</f>
        <v>#VALUE!</v>
      </c>
      <c r="I364" s="20" t="e">
        <f>SUMIF('[2]2.报价结算清单'!$F$2:$F$578,A364,'[2]2.报价结算清单'!$P$2:$P$578)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SUMIF('[2]2.报价结算清单'!$F$2:$F$578,$A365,'[2]2.报价结算清单'!$L$2:$L$578)</f>
        <v>#VALUE!</v>
      </c>
      <c r="H365" s="17" t="e">
        <f>SUMIF('[2]2.报价结算清单'!$F$2:$F$578,$A365,'[2]2.报价结算清单'!$N$2:$N$578)</f>
        <v>#VALUE!</v>
      </c>
      <c r="I365" s="20" t="e">
        <f>SUMIF('[2]2.报价结算清单'!$F$2:$F$578,A365,'[2]2.报价结算清单'!$P$2:$P$578)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SUMIF('[2]2.报价结算清单'!$F$2:$F$578,$A366,'[2]2.报价结算清单'!$L$2:$L$578)</f>
        <v>#VALUE!</v>
      </c>
      <c r="H366" s="17" t="e">
        <f>SUMIF('[2]2.报价结算清单'!$F$2:$F$578,$A366,'[2]2.报价结算清单'!$N$2:$N$578)</f>
        <v>#VALUE!</v>
      </c>
      <c r="I366" s="20" t="e">
        <f>SUMIF('[2]2.报价结算清单'!$F$2:$F$578,A366,'[2]2.报价结算清单'!$P$2:$P$578)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SUMIF('[2]2.报价结算清单'!$F$2:$F$578,$A367,'[2]2.报价结算清单'!$L$2:$L$578)</f>
        <v>#VALUE!</v>
      </c>
      <c r="H367" s="17" t="e">
        <f>SUMIF('[2]2.报价结算清单'!$F$2:$F$578,$A367,'[2]2.报价结算清单'!$N$2:$N$578)</f>
        <v>#VALUE!</v>
      </c>
      <c r="I367" s="20" t="e">
        <f>SUMIF('[2]2.报价结算清单'!$F$2:$F$578,A367,'[2]2.报价结算清单'!$P$2:$P$578)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SUMIF('[2]2.报价结算清单'!$F$2:$F$578,$A368,'[2]2.报价结算清单'!$L$2:$L$578)</f>
        <v>#VALUE!</v>
      </c>
      <c r="H368" s="17" t="e">
        <f>SUMIF('[2]2.报价结算清单'!$F$2:$F$578,$A368,'[2]2.报价结算清单'!$N$2:$N$578)</f>
        <v>#VALUE!</v>
      </c>
      <c r="I368" s="20" t="e">
        <f>SUMIF('[2]2.报价结算清单'!$F$2:$F$578,A368,'[2]2.报价结算清单'!$P$2:$P$578)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SUMIF('[2]2.报价结算清单'!$F$2:$F$578,$A369,'[2]2.报价结算清单'!$L$2:$L$578)</f>
        <v>#VALUE!</v>
      </c>
      <c r="H369" s="17" t="e">
        <f>SUMIF('[2]2.报价结算清单'!$F$2:$F$578,$A369,'[2]2.报价结算清单'!$N$2:$N$578)</f>
        <v>#VALUE!</v>
      </c>
      <c r="I369" s="20" t="e">
        <f>SUMIF('[2]2.报价结算清单'!$F$2:$F$578,A369,'[2]2.报价结算清单'!$P$2:$P$578)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SUMIF('[2]2.报价结算清单'!$F$2:$F$578,$A370,'[2]2.报价结算清单'!$L$2:$L$578)</f>
        <v>#VALUE!</v>
      </c>
      <c r="H370" s="17" t="e">
        <f>SUMIF('[2]2.报价结算清单'!$F$2:$F$578,$A370,'[2]2.报价结算清单'!$N$2:$N$578)</f>
        <v>#VALUE!</v>
      </c>
      <c r="I370" s="20" t="e">
        <f>SUMIF('[2]2.报价结算清单'!$F$2:$F$578,A370,'[2]2.报价结算清单'!$P$2:$P$578)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SUMIF('[2]2.报价结算清单'!$F$2:$F$578,$A371,'[2]2.报价结算清单'!$L$2:$L$578)</f>
        <v>#VALUE!</v>
      </c>
      <c r="H371" s="17" t="e">
        <f>SUMIF('[2]2.报价结算清单'!$F$2:$F$578,$A371,'[2]2.报价结算清单'!$N$2:$N$578)</f>
        <v>#VALUE!</v>
      </c>
      <c r="I371" s="20" t="e">
        <f>SUMIF('[2]2.报价结算清单'!$F$2:$F$578,A371,'[2]2.报价结算清单'!$P$2:$P$578)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SUMIF('[2]2.报价结算清单'!$F$2:$F$578,$A372,'[2]2.报价结算清单'!$L$2:$L$578)</f>
        <v>#VALUE!</v>
      </c>
      <c r="H372" s="17" t="e">
        <f>SUMIF('[2]2.报价结算清单'!$F$2:$F$578,$A372,'[2]2.报价结算清单'!$N$2:$N$578)</f>
        <v>#VALUE!</v>
      </c>
      <c r="I372" s="20" t="e">
        <f>SUMIF('[2]2.报价结算清单'!$F$2:$F$578,A372,'[2]2.报价结算清单'!$P$2:$P$578)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SUMIF('[2]2.报价结算清单'!$F$2:$F$578,$A373,'[2]2.报价结算清单'!$L$2:$L$578)</f>
        <v>#VALUE!</v>
      </c>
      <c r="H373" s="17" t="e">
        <f>SUMIF('[2]2.报价结算清单'!$F$2:$F$578,$A373,'[2]2.报价结算清单'!$N$2:$N$578)</f>
        <v>#VALUE!</v>
      </c>
      <c r="I373" s="20" t="e">
        <f>SUMIF('[2]2.报价结算清单'!$F$2:$F$578,A373,'[2]2.报价结算清单'!$P$2:$P$578)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SUMIF('[2]2.报价结算清单'!$F$2:$F$578,$A374,'[2]2.报价结算清单'!$L$2:$L$578)</f>
        <v>#VALUE!</v>
      </c>
      <c r="H374" s="17" t="e">
        <f>SUMIF('[2]2.报价结算清单'!$F$2:$F$578,$A374,'[2]2.报价结算清单'!$N$2:$N$578)</f>
        <v>#VALUE!</v>
      </c>
      <c r="I374" s="20" t="e">
        <f>SUMIF('[2]2.报价结算清单'!$F$2:$F$578,A374,'[2]2.报价结算清单'!$P$2:$P$578)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SUMIF('[2]2.报价结算清单'!$F$2:$F$578,$A375,'[2]2.报价结算清单'!$L$2:$L$578)</f>
        <v>#VALUE!</v>
      </c>
      <c r="H375" s="17" t="e">
        <f>SUMIF('[2]2.报价结算清单'!$F$2:$F$578,$A375,'[2]2.报价结算清单'!$N$2:$N$578)</f>
        <v>#VALUE!</v>
      </c>
      <c r="I375" s="20" t="e">
        <f>SUMIF('[2]2.报价结算清单'!$F$2:$F$578,A375,'[2]2.报价结算清单'!$P$2:$P$578)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SUMIF('[2]2.报价结算清单'!$F$2:$F$578,$A376,'[2]2.报价结算清单'!$L$2:$L$578)</f>
        <v>#VALUE!</v>
      </c>
      <c r="H376" s="17" t="e">
        <f>SUMIF('[2]2.报价结算清单'!$F$2:$F$578,$A376,'[2]2.报价结算清单'!$N$2:$N$578)</f>
        <v>#VALUE!</v>
      </c>
      <c r="I376" s="20" t="e">
        <f>SUMIF('[2]2.报价结算清单'!$F$2:$F$578,A376,'[2]2.报价结算清单'!$P$2:$P$578)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SUMIF('[2]2.报价结算清单'!$F$2:$F$578,$A377,'[2]2.报价结算清单'!$L$2:$L$578)</f>
        <v>#VALUE!</v>
      </c>
      <c r="H377" s="17" t="e">
        <f>SUMIF('[2]2.报价结算清单'!$F$2:$F$578,$A377,'[2]2.报价结算清单'!$N$2:$N$578)</f>
        <v>#VALUE!</v>
      </c>
      <c r="I377" s="20" t="e">
        <f>SUMIF('[2]2.报价结算清单'!$F$2:$F$578,A377,'[2]2.报价结算清单'!$P$2:$P$578)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SUMIF('[2]2.报价结算清单'!$F$2:$F$578,$A378,'[2]2.报价结算清单'!$L$2:$L$578)</f>
        <v>#VALUE!</v>
      </c>
      <c r="H378" s="17" t="e">
        <f>SUMIF('[2]2.报价结算清单'!$F$2:$F$578,$A378,'[2]2.报价结算清单'!$N$2:$N$578)</f>
        <v>#VALUE!</v>
      </c>
      <c r="I378" s="20" t="e">
        <f>SUMIF('[2]2.报价结算清单'!$F$2:$F$578,A378,'[2]2.报价结算清单'!$P$2:$P$578)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SUMIF('[2]2.报价结算清单'!$F$2:$F$578,$A379,'[2]2.报价结算清单'!$L$2:$L$578)</f>
        <v>#VALUE!</v>
      </c>
      <c r="H379" s="17" t="e">
        <f>SUMIF('[2]2.报价结算清单'!$F$2:$F$578,$A379,'[2]2.报价结算清单'!$N$2:$N$578)</f>
        <v>#VALUE!</v>
      </c>
      <c r="I379" s="20" t="e">
        <f>SUMIF('[2]2.报价结算清单'!$F$2:$F$578,A379,'[2]2.报价结算清单'!$P$2:$P$578)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SUMIF('[2]2.报价结算清单'!$F$2:$F$578,$A380,'[2]2.报价结算清单'!$L$2:$L$578)</f>
        <v>#VALUE!</v>
      </c>
      <c r="H380" s="17" t="e">
        <f>SUMIF('[2]2.报价结算清单'!$F$2:$F$578,$A380,'[2]2.报价结算清单'!$N$2:$N$578)</f>
        <v>#VALUE!</v>
      </c>
      <c r="I380" s="20" t="e">
        <f>SUMIF('[2]2.报价结算清单'!$F$2:$F$578,A380,'[2]2.报价结算清单'!$P$2:$P$578)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SUMIF('[2]2.报价结算清单'!$F$2:$F$578,$A381,'[2]2.报价结算清单'!$L$2:$L$578)</f>
        <v>#VALUE!</v>
      </c>
      <c r="H381" s="17" t="e">
        <f>SUMIF('[2]2.报价结算清单'!$F$2:$F$578,$A381,'[2]2.报价结算清单'!$N$2:$N$578)</f>
        <v>#VALUE!</v>
      </c>
      <c r="I381" s="20" t="e">
        <f>SUMIF('[2]2.报价结算清单'!$F$2:$F$578,A381,'[2]2.报价结算清单'!$P$2:$P$578)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SUMIF('[2]2.报价结算清单'!$F$2:$F$578,$A382,'[2]2.报价结算清单'!$L$2:$L$578)</f>
        <v>#VALUE!</v>
      </c>
      <c r="H382" s="17" t="e">
        <f>SUMIF('[2]2.报价结算清单'!$F$2:$F$578,$A382,'[2]2.报价结算清单'!$N$2:$N$578)</f>
        <v>#VALUE!</v>
      </c>
      <c r="I382" s="20" t="e">
        <f>SUMIF('[2]2.报价结算清单'!$F$2:$F$578,A382,'[2]2.报价结算清单'!$P$2:$P$578)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SUMIF('[2]2.报价结算清单'!$F$2:$F$578,$A383,'[2]2.报价结算清单'!$L$2:$L$578)</f>
        <v>#VALUE!</v>
      </c>
      <c r="H383" s="17" t="e">
        <f>SUMIF('[2]2.报价结算清单'!$F$2:$F$578,$A383,'[2]2.报价结算清单'!$N$2:$N$578)</f>
        <v>#VALUE!</v>
      </c>
      <c r="I383" s="20" t="e">
        <f>SUMIF('[2]2.报价结算清单'!$F$2:$F$578,A383,'[2]2.报价结算清单'!$P$2:$P$578)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SUMIF('[2]2.报价结算清单'!$F$2:$F$578,$A384,'[2]2.报价结算清单'!$L$2:$L$578)</f>
        <v>#VALUE!</v>
      </c>
      <c r="H384" s="17" t="e">
        <f>SUMIF('[2]2.报价结算清单'!$F$2:$F$578,$A384,'[2]2.报价结算清单'!$N$2:$N$578)</f>
        <v>#VALUE!</v>
      </c>
      <c r="I384" s="20" t="e">
        <f>SUMIF('[2]2.报价结算清单'!$F$2:$F$578,A384,'[2]2.报价结算清单'!$P$2:$P$578)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SUMIF('[2]2.报价结算清单'!$F$2:$F$578,$A385,'[2]2.报价结算清单'!$L$2:$L$578)</f>
        <v>#VALUE!</v>
      </c>
      <c r="H385" s="17" t="e">
        <f>SUMIF('[2]2.报价结算清单'!$F$2:$F$578,$A385,'[2]2.报价结算清单'!$N$2:$N$578)</f>
        <v>#VALUE!</v>
      </c>
      <c r="I385" s="20" t="e">
        <f>SUMIF('[2]2.报价结算清单'!$F$2:$F$578,A385,'[2]2.报价结算清单'!$P$2:$P$578)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SUMIF('[2]2.报价结算清单'!$F$2:$F$578,$A386,'[2]2.报价结算清单'!$L$2:$L$578)</f>
        <v>#VALUE!</v>
      </c>
      <c r="H386" s="17" t="e">
        <f>SUMIF('[2]2.报价结算清单'!$F$2:$F$578,$A386,'[2]2.报价结算清单'!$N$2:$N$578)</f>
        <v>#VALUE!</v>
      </c>
      <c r="I386" s="20" t="e">
        <f>SUMIF('[2]2.报价结算清单'!$F$2:$F$578,A386,'[2]2.报价结算清单'!$P$2:$P$578)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SUMIF('[2]2.报价结算清单'!$F$2:$F$578,$A387,'[2]2.报价结算清单'!$L$2:$L$578)</f>
        <v>#VALUE!</v>
      </c>
      <c r="H387" s="17" t="e">
        <f>SUMIF('[2]2.报价结算清单'!$F$2:$F$578,$A387,'[2]2.报价结算清单'!$N$2:$N$578)</f>
        <v>#VALUE!</v>
      </c>
      <c r="I387" s="20" t="e">
        <f>SUMIF('[2]2.报价结算清单'!$F$2:$F$578,A387,'[2]2.报价结算清单'!$P$2:$P$578)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SUMIF('[2]2.报价结算清单'!$F$2:$F$578,$A388,'[2]2.报价结算清单'!$L$2:$L$578)</f>
        <v>#VALUE!</v>
      </c>
      <c r="H388" s="17" t="e">
        <f>SUMIF('[2]2.报价结算清单'!$F$2:$F$578,$A388,'[2]2.报价结算清单'!$N$2:$N$578)</f>
        <v>#VALUE!</v>
      </c>
      <c r="I388" s="20" t="e">
        <f>SUMIF('[2]2.报价结算清单'!$F$2:$F$578,A388,'[2]2.报价结算清单'!$P$2:$P$578)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SUMIF('[2]2.报价结算清单'!$F$2:$F$578,$A389,'[2]2.报价结算清单'!$L$2:$L$578)</f>
        <v>#VALUE!</v>
      </c>
      <c r="H389" s="17" t="e">
        <f>SUMIF('[2]2.报价结算清单'!$F$2:$F$578,$A389,'[2]2.报价结算清单'!$N$2:$N$578)</f>
        <v>#VALUE!</v>
      </c>
      <c r="I389" s="20" t="e">
        <f>SUMIF('[2]2.报价结算清单'!$F$2:$F$578,A389,'[2]2.报价结算清单'!$P$2:$P$578)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SUMIF('[2]2.报价结算清单'!$F$2:$F$578,$A390,'[2]2.报价结算清单'!$L$2:$L$578)</f>
        <v>#VALUE!</v>
      </c>
      <c r="H390" s="17" t="e">
        <f>SUMIF('[2]2.报价结算清单'!$F$2:$F$578,$A390,'[2]2.报价结算清单'!$N$2:$N$578)</f>
        <v>#VALUE!</v>
      </c>
      <c r="I390" s="20" t="e">
        <f>SUMIF('[2]2.报价结算清单'!$F$2:$F$578,A390,'[2]2.报价结算清单'!$P$2:$P$578)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SUMIF('[2]2.报价结算清单'!$F$2:$F$578,$A391,'[2]2.报价结算清单'!$L$2:$L$578)</f>
        <v>#VALUE!</v>
      </c>
      <c r="H391" s="17" t="e">
        <f>SUMIF('[2]2.报价结算清单'!$F$2:$F$578,$A391,'[2]2.报价结算清单'!$N$2:$N$578)</f>
        <v>#VALUE!</v>
      </c>
      <c r="I391" s="20" t="e">
        <f>SUMIF('[2]2.报价结算清单'!$F$2:$F$578,A391,'[2]2.报价结算清单'!$P$2:$P$578)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SUMIF('[2]2.报价结算清单'!$F$2:$F$578,$A392,'[2]2.报价结算清单'!$L$2:$L$578)</f>
        <v>#VALUE!</v>
      </c>
      <c r="H392" s="17" t="e">
        <f>SUMIF('[2]2.报价结算清单'!$F$2:$F$578,$A392,'[2]2.报价结算清单'!$N$2:$N$578)</f>
        <v>#VALUE!</v>
      </c>
      <c r="I392" s="20" t="e">
        <f>SUMIF('[2]2.报价结算清单'!$F$2:$F$578,A392,'[2]2.报价结算清单'!$P$2:$P$578)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SUMIF('[2]2.报价结算清单'!$F$2:$F$578,$A393,'[2]2.报价结算清单'!$L$2:$L$578)</f>
        <v>#VALUE!</v>
      </c>
      <c r="H393" s="17" t="e">
        <f>SUMIF('[2]2.报价结算清单'!$F$2:$F$578,$A393,'[2]2.报价结算清单'!$N$2:$N$578)</f>
        <v>#VALUE!</v>
      </c>
      <c r="I393" s="20" t="e">
        <f>SUMIF('[2]2.报价结算清单'!$F$2:$F$578,A393,'[2]2.报价结算清单'!$P$2:$P$578)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SUMIF('[2]2.报价结算清单'!$F$2:$F$578,$A394,'[2]2.报价结算清单'!$L$2:$L$578)</f>
        <v>#VALUE!</v>
      </c>
      <c r="H394" s="17" t="e">
        <f>SUMIF('[2]2.报价结算清单'!$F$2:$F$578,$A394,'[2]2.报价结算清单'!$N$2:$N$578)</f>
        <v>#VALUE!</v>
      </c>
      <c r="I394" s="20" t="e">
        <f>SUMIF('[2]2.报价结算清单'!$F$2:$F$578,A394,'[2]2.报价结算清单'!$P$2:$P$578)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SUMIF('[2]2.报价结算清单'!$F$2:$F$578,$A395,'[2]2.报价结算清单'!$L$2:$L$578)</f>
        <v>#VALUE!</v>
      </c>
      <c r="H395" s="17" t="e">
        <f>SUMIF('[2]2.报价结算清单'!$F$2:$F$578,$A395,'[2]2.报价结算清单'!$N$2:$N$578)</f>
        <v>#VALUE!</v>
      </c>
      <c r="I395" s="20" t="e">
        <f>SUMIF('[2]2.报价结算清单'!$F$2:$F$578,A395,'[2]2.报价结算清单'!$P$2:$P$578)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SUMIF('[2]2.报价结算清单'!$F$2:$F$578,$A396,'[2]2.报价结算清单'!$L$2:$L$578)</f>
        <v>#VALUE!</v>
      </c>
      <c r="H396" s="17" t="e">
        <f>SUMIF('[2]2.报价结算清单'!$F$2:$F$578,$A396,'[2]2.报价结算清单'!$N$2:$N$578)</f>
        <v>#VALUE!</v>
      </c>
      <c r="I396" s="20" t="e">
        <f>SUMIF('[2]2.报价结算清单'!$F$2:$F$578,A396,'[2]2.报价结算清单'!$P$2:$P$578)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SUMIF('[2]2.报价结算清单'!$F$2:$F$578,$A397,'[2]2.报价结算清单'!$L$2:$L$578)</f>
        <v>#VALUE!</v>
      </c>
      <c r="H397" s="17" t="e">
        <f>SUMIF('[2]2.报价结算清单'!$F$2:$F$578,$A397,'[2]2.报价结算清单'!$N$2:$N$578)</f>
        <v>#VALUE!</v>
      </c>
      <c r="I397" s="20" t="e">
        <f>SUMIF('[2]2.报价结算清单'!$F$2:$F$578,A397,'[2]2.报价结算清单'!$P$2:$P$578)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SUMIF('[2]2.报价结算清单'!$F$2:$F$578,$A398,'[2]2.报价结算清单'!$L$2:$L$578)</f>
        <v>#VALUE!</v>
      </c>
      <c r="H398" s="17" t="e">
        <f>SUMIF('[2]2.报价结算清单'!$F$2:$F$578,$A398,'[2]2.报价结算清单'!$N$2:$N$578)</f>
        <v>#VALUE!</v>
      </c>
      <c r="I398" s="20" t="e">
        <f>SUMIF('[2]2.报价结算清单'!$F$2:$F$578,A398,'[2]2.报价结算清单'!$P$2:$P$578)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SUMIF('[2]2.报价结算清单'!$F$2:$F$578,$A399,'[2]2.报价结算清单'!$L$2:$L$578)</f>
        <v>#VALUE!</v>
      </c>
      <c r="H399" s="17" t="e">
        <f>SUMIF('[2]2.报价结算清单'!$F$2:$F$578,$A399,'[2]2.报价结算清单'!$N$2:$N$578)</f>
        <v>#VALUE!</v>
      </c>
      <c r="I399" s="20" t="e">
        <f>SUMIF('[2]2.报价结算清单'!$F$2:$F$578,A399,'[2]2.报价结算清单'!$P$2:$P$578)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SUMIF('[2]2.报价结算清单'!$F$2:$F$578,$A400,'[2]2.报价结算清单'!$L$2:$L$578)</f>
        <v>#VALUE!</v>
      </c>
      <c r="H400" s="17" t="e">
        <f>SUMIF('[2]2.报价结算清单'!$F$2:$F$578,$A400,'[2]2.报价结算清单'!$N$2:$N$578)</f>
        <v>#VALUE!</v>
      </c>
      <c r="I400" s="20" t="e">
        <f>SUMIF('[2]2.报价结算清单'!$F$2:$F$578,A400,'[2]2.报价结算清单'!$P$2:$P$578)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SUMIF('[2]2.报价结算清单'!$F$2:$F$578,$A401,'[2]2.报价结算清单'!$L$2:$L$578)</f>
        <v>#VALUE!</v>
      </c>
      <c r="H401" s="17" t="e">
        <f>SUMIF('[2]2.报价结算清单'!$F$2:$F$578,$A401,'[2]2.报价结算清单'!$N$2:$N$578)</f>
        <v>#VALUE!</v>
      </c>
      <c r="I401" s="20" t="e">
        <f>SUMIF('[2]2.报价结算清单'!$F$2:$F$578,A401,'[2]2.报价结算清单'!$P$2:$P$578)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SUMIF('[2]2.报价结算清单'!$F$2:$F$578,$A402,'[2]2.报价结算清单'!$L$2:$L$578)</f>
        <v>#VALUE!</v>
      </c>
      <c r="H402" s="17" t="e">
        <f>SUMIF('[2]2.报价结算清单'!$F$2:$F$578,$A402,'[2]2.报价结算清单'!$N$2:$N$578)</f>
        <v>#VALUE!</v>
      </c>
      <c r="I402" s="20" t="e">
        <f>SUMIF('[2]2.报价结算清单'!$F$2:$F$578,A402,'[2]2.报价结算清单'!$P$2:$P$578)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SUMIF('[2]2.报价结算清单'!$F$2:$F$578,$A403,'[2]2.报价结算清单'!$L$2:$L$578)</f>
        <v>#VALUE!</v>
      </c>
      <c r="H403" s="17" t="e">
        <f>SUMIF('[2]2.报价结算清单'!$F$2:$F$578,$A403,'[2]2.报价结算清单'!$N$2:$N$578)</f>
        <v>#VALUE!</v>
      </c>
      <c r="I403" s="20" t="e">
        <f>SUMIF('[2]2.报价结算清单'!$F$2:$F$578,A403,'[2]2.报价结算清单'!$P$2:$P$578)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SUMIF('[2]2.报价结算清单'!$F$2:$F$578,$A404,'[2]2.报价结算清单'!$L$2:$L$578)</f>
        <v>#VALUE!</v>
      </c>
      <c r="H404" s="17" t="e">
        <f>SUMIF('[2]2.报价结算清单'!$F$2:$F$578,$A404,'[2]2.报价结算清单'!$N$2:$N$578)</f>
        <v>#VALUE!</v>
      </c>
      <c r="I404" s="20" t="e">
        <f>SUMIF('[2]2.报价结算清单'!$F$2:$F$578,A404,'[2]2.报价结算清单'!$P$2:$P$578)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SUMIF('[2]2.报价结算清单'!$F$2:$F$578,$A405,'[2]2.报价结算清单'!$L$2:$L$578)</f>
        <v>#VALUE!</v>
      </c>
      <c r="H405" s="17" t="e">
        <f>SUMIF('[2]2.报价结算清单'!$F$2:$F$578,$A405,'[2]2.报价结算清单'!$N$2:$N$578)</f>
        <v>#VALUE!</v>
      </c>
      <c r="I405" s="20" t="e">
        <f>SUMIF('[2]2.报价结算清单'!$F$2:$F$578,A405,'[2]2.报价结算清单'!$P$2:$P$578)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SUMIF('[2]2.报价结算清单'!$F$2:$F$578,$A406,'[2]2.报价结算清单'!$L$2:$L$578)</f>
        <v>#VALUE!</v>
      </c>
      <c r="H406" s="17" t="e">
        <f>SUMIF('[2]2.报价结算清单'!$F$2:$F$578,$A406,'[2]2.报价结算清单'!$N$2:$N$578)</f>
        <v>#VALUE!</v>
      </c>
      <c r="I406" s="20" t="e">
        <f>SUMIF('[2]2.报价结算清单'!$F$2:$F$578,A406,'[2]2.报价结算清单'!$P$2:$P$578)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SUMIF('[2]2.报价结算清单'!$F$2:$F$578,$A407,'[2]2.报价结算清单'!$L$2:$L$578)</f>
        <v>#VALUE!</v>
      </c>
      <c r="H407" s="17" t="e">
        <f>SUMIF('[2]2.报价结算清单'!$F$2:$F$578,$A407,'[2]2.报价结算清单'!$N$2:$N$578)</f>
        <v>#VALUE!</v>
      </c>
      <c r="I407" s="20" t="e">
        <f>SUMIF('[2]2.报价结算清单'!$F$2:$F$578,A407,'[2]2.报价结算清单'!$P$2:$P$578)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SUMIF('[2]2.报价结算清单'!$F$2:$F$578,$A408,'[2]2.报价结算清单'!$L$2:$L$578)</f>
        <v>#VALUE!</v>
      </c>
      <c r="H408" s="17" t="e">
        <f>SUMIF('[2]2.报价结算清单'!$F$2:$F$578,$A408,'[2]2.报价结算清单'!$N$2:$N$578)</f>
        <v>#VALUE!</v>
      </c>
      <c r="I408" s="20" t="e">
        <f>SUMIF('[2]2.报价结算清单'!$F$2:$F$578,A408,'[2]2.报价结算清单'!$P$2:$P$578)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SUMIF('[2]2.报价结算清单'!$F$2:$F$578,$A409,'[2]2.报价结算清单'!$L$2:$L$578)</f>
        <v>#VALUE!</v>
      </c>
      <c r="H409" s="17" t="e">
        <f>SUMIF('[2]2.报价结算清单'!$F$2:$F$578,$A409,'[2]2.报价结算清单'!$N$2:$N$578)</f>
        <v>#VALUE!</v>
      </c>
      <c r="I409" s="20" t="e">
        <f>SUMIF('[2]2.报价结算清单'!$F$2:$F$578,A409,'[2]2.报价结算清单'!$P$2:$P$578)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SUMIF('[2]2.报价结算清单'!$F$2:$F$578,$A410,'[2]2.报价结算清单'!$L$2:$L$578)</f>
        <v>#VALUE!</v>
      </c>
      <c r="H410" s="17" t="e">
        <f>SUMIF('[2]2.报价结算清单'!$F$2:$F$578,$A410,'[2]2.报价结算清单'!$N$2:$N$578)</f>
        <v>#VALUE!</v>
      </c>
      <c r="I410" s="20" t="e">
        <f>SUMIF('[2]2.报价结算清单'!$F$2:$F$578,A410,'[2]2.报价结算清单'!$P$2:$P$578)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SUMIF('[2]2.报价结算清单'!$F$2:$F$578,$A411,'[2]2.报价结算清单'!$L$2:$L$578)</f>
        <v>#VALUE!</v>
      </c>
      <c r="H411" s="17" t="e">
        <f>SUMIF('[2]2.报价结算清单'!$F$2:$F$578,$A411,'[2]2.报价结算清单'!$N$2:$N$578)</f>
        <v>#VALUE!</v>
      </c>
      <c r="I411" s="20" t="e">
        <f>SUMIF('[2]2.报价结算清单'!$F$2:$F$578,A411,'[2]2.报价结算清单'!$P$2:$P$578)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SUMIF('[2]2.报价结算清单'!$F$2:$F$578,$A412,'[2]2.报价结算清单'!$L$2:$L$578)</f>
        <v>#VALUE!</v>
      </c>
      <c r="H412" s="17" t="e">
        <f>SUMIF('[2]2.报价结算清单'!$F$2:$F$578,$A412,'[2]2.报价结算清单'!$N$2:$N$578)</f>
        <v>#VALUE!</v>
      </c>
      <c r="I412" s="20" t="e">
        <f>SUMIF('[2]2.报价结算清单'!$F$2:$F$578,A412,'[2]2.报价结算清单'!$P$2:$P$578)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SUMIF('[2]2.报价结算清单'!$F$2:$F$578,$A413,'[2]2.报价结算清单'!$L$2:$L$578)</f>
        <v>#VALUE!</v>
      </c>
      <c r="H413" s="17" t="e">
        <f>SUMIF('[2]2.报价结算清单'!$F$2:$F$578,$A413,'[2]2.报价结算清单'!$N$2:$N$578)</f>
        <v>#VALUE!</v>
      </c>
      <c r="I413" s="20" t="e">
        <f>SUMIF('[2]2.报价结算清单'!$F$2:$F$578,A413,'[2]2.报价结算清单'!$P$2:$P$578)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SUMIF('[2]2.报价结算清单'!$F$2:$F$578,$A414,'[2]2.报价结算清单'!$L$2:$L$578)</f>
        <v>#VALUE!</v>
      </c>
      <c r="H414" s="17" t="e">
        <f>SUMIF('[2]2.报价结算清单'!$F$2:$F$578,$A414,'[2]2.报价结算清单'!$N$2:$N$578)</f>
        <v>#VALUE!</v>
      </c>
      <c r="I414" s="20" t="e">
        <f>SUMIF('[2]2.报价结算清单'!$F$2:$F$578,A414,'[2]2.报价结算清单'!$P$2:$P$578)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SUMIF('[2]2.报价结算清单'!$F$2:$F$578,$A415,'[2]2.报价结算清单'!$L$2:$L$578)</f>
        <v>#VALUE!</v>
      </c>
      <c r="H415" s="17" t="e">
        <f>SUMIF('[2]2.报价结算清单'!$F$2:$F$578,$A415,'[2]2.报价结算清单'!$N$2:$N$578)</f>
        <v>#VALUE!</v>
      </c>
      <c r="I415" s="20" t="e">
        <f>SUMIF('[2]2.报价结算清单'!$F$2:$F$578,A415,'[2]2.报价结算清单'!$P$2:$P$578)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SUMIF('[2]2.报价结算清单'!$F$2:$F$578,$A416,'[2]2.报价结算清单'!$L$2:$L$578)</f>
        <v>#VALUE!</v>
      </c>
      <c r="H416" s="17" t="e">
        <f>SUMIF('[2]2.报价结算清单'!$F$2:$F$578,$A416,'[2]2.报价结算清单'!$N$2:$N$578)</f>
        <v>#VALUE!</v>
      </c>
      <c r="I416" s="20" t="e">
        <f>SUMIF('[2]2.报价结算清单'!$F$2:$F$578,A416,'[2]2.报价结算清单'!$P$2:$P$578)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SUMIF('[2]2.报价结算清单'!$F$2:$F$578,$A417,'[2]2.报价结算清单'!$L$2:$L$578)</f>
        <v>#VALUE!</v>
      </c>
      <c r="H417" s="17" t="e">
        <f>SUMIF('[2]2.报价结算清单'!$F$2:$F$578,$A417,'[2]2.报价结算清单'!$N$2:$N$578)</f>
        <v>#VALUE!</v>
      </c>
      <c r="I417" s="20" t="e">
        <f>SUMIF('[2]2.报价结算清单'!$F$2:$F$578,A417,'[2]2.报价结算清单'!$P$2:$P$578)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SUMIF('[2]2.报价结算清单'!$F$2:$F$578,$A418,'[2]2.报价结算清单'!$L$2:$L$578)</f>
        <v>#VALUE!</v>
      </c>
      <c r="H418" s="17" t="e">
        <f>SUMIF('[2]2.报价结算清单'!$F$2:$F$578,$A418,'[2]2.报价结算清单'!$N$2:$N$578)</f>
        <v>#VALUE!</v>
      </c>
      <c r="I418" s="20" t="e">
        <f>SUMIF('[2]2.报价结算清单'!$F$2:$F$578,A418,'[2]2.报价结算清单'!$P$2:$P$578)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SUMIF('[2]2.报价结算清单'!$F$2:$F$578,$A419,'[2]2.报价结算清单'!$L$2:$L$578)</f>
        <v>#VALUE!</v>
      </c>
      <c r="H419" s="17" t="e">
        <f>SUMIF('[2]2.报价结算清单'!$F$2:$F$578,$A419,'[2]2.报价结算清单'!$N$2:$N$578)</f>
        <v>#VALUE!</v>
      </c>
      <c r="I419" s="20" t="e">
        <f>SUMIF('[2]2.报价结算清单'!$F$2:$F$578,A419,'[2]2.报价结算清单'!$P$2:$P$578)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SUMIF('[2]2.报价结算清单'!$F$2:$F$578,$A420,'[2]2.报价结算清单'!$L$2:$L$578)</f>
        <v>#VALUE!</v>
      </c>
      <c r="H420" s="17" t="e">
        <f>SUMIF('[2]2.报价结算清单'!$F$2:$F$578,$A420,'[2]2.报价结算清单'!$N$2:$N$578)</f>
        <v>#VALUE!</v>
      </c>
      <c r="I420" s="20" t="e">
        <f>SUMIF('[2]2.报价结算清单'!$F$2:$F$578,A420,'[2]2.报价结算清单'!$P$2:$P$578)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SUMIF('[2]2.报价结算清单'!$F$2:$F$578,$A421,'[2]2.报价结算清单'!$L$2:$L$578)</f>
        <v>#VALUE!</v>
      </c>
      <c r="H421" s="17" t="e">
        <f>SUMIF('[2]2.报价结算清单'!$F$2:$F$578,$A421,'[2]2.报价结算清单'!$N$2:$N$578)</f>
        <v>#VALUE!</v>
      </c>
      <c r="I421" s="20" t="e">
        <f>SUMIF('[2]2.报价结算清单'!$F$2:$F$578,A421,'[2]2.报价结算清单'!$P$2:$P$578)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SUMIF('[2]2.报价结算清单'!$F$2:$F$578,$A422,'[2]2.报价结算清单'!$L$2:$L$578)</f>
        <v>#VALUE!</v>
      </c>
      <c r="H422" s="17" t="e">
        <f>SUMIF('[2]2.报价结算清单'!$F$2:$F$578,$A422,'[2]2.报价结算清单'!$N$2:$N$578)</f>
        <v>#VALUE!</v>
      </c>
      <c r="I422" s="20" t="e">
        <f>SUMIF('[2]2.报价结算清单'!$F$2:$F$578,A422,'[2]2.报价结算清单'!$P$2:$P$578)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SUMIF('[2]2.报价结算清单'!$F$2:$F$578,$A423,'[2]2.报价结算清单'!$L$2:$L$578)</f>
        <v>#VALUE!</v>
      </c>
      <c r="H423" s="17" t="e">
        <f>SUMIF('[2]2.报价结算清单'!$F$2:$F$578,$A423,'[2]2.报价结算清单'!$N$2:$N$578)</f>
        <v>#VALUE!</v>
      </c>
      <c r="I423" s="20" t="e">
        <f>SUMIF('[2]2.报价结算清单'!$F$2:$F$578,A423,'[2]2.报价结算清单'!$P$2:$P$578)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SUMIF('[2]2.报价结算清单'!$F$2:$F$578,$A424,'[2]2.报价结算清单'!$L$2:$L$578)</f>
        <v>#VALUE!</v>
      </c>
      <c r="H424" s="17" t="e">
        <f>SUMIF('[2]2.报价结算清单'!$F$2:$F$578,$A424,'[2]2.报价结算清单'!$N$2:$N$578)</f>
        <v>#VALUE!</v>
      </c>
      <c r="I424" s="20" t="e">
        <f>SUMIF('[2]2.报价结算清单'!$F$2:$F$578,A424,'[2]2.报价结算清单'!$P$2:$P$578)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SUMIF('[2]2.报价结算清单'!$F$2:$F$578,$A425,'[2]2.报价结算清单'!$L$2:$L$578)</f>
        <v>#VALUE!</v>
      </c>
      <c r="H425" s="17" t="e">
        <f>SUMIF('[2]2.报价结算清单'!$F$2:$F$578,$A425,'[2]2.报价结算清单'!$N$2:$N$578)</f>
        <v>#VALUE!</v>
      </c>
      <c r="I425" s="20" t="e">
        <f>SUMIF('[2]2.报价结算清单'!$F$2:$F$578,A425,'[2]2.报价结算清单'!$P$2:$P$578)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SUMIF('[2]2.报价结算清单'!$F$2:$F$578,$A426,'[2]2.报价结算清单'!$L$2:$L$578)</f>
        <v>#VALUE!</v>
      </c>
      <c r="H426" s="17" t="e">
        <f>SUMIF('[2]2.报价结算清单'!$F$2:$F$578,$A426,'[2]2.报价结算清单'!$N$2:$N$578)</f>
        <v>#VALUE!</v>
      </c>
      <c r="I426" s="20" t="e">
        <f>SUMIF('[2]2.报价结算清单'!$F$2:$F$578,A426,'[2]2.报价结算清单'!$P$2:$P$578)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SUMIF('[2]2.报价结算清单'!$F$2:$F$578,$A427,'[2]2.报价结算清单'!$L$2:$L$578)</f>
        <v>#VALUE!</v>
      </c>
      <c r="H427" s="17" t="e">
        <f>SUMIF('[2]2.报价结算清单'!$F$2:$F$578,$A427,'[2]2.报价结算清单'!$N$2:$N$578)</f>
        <v>#VALUE!</v>
      </c>
      <c r="I427" s="20" t="e">
        <f>SUMIF('[2]2.报价结算清单'!$F$2:$F$578,A427,'[2]2.报价结算清单'!$P$2:$P$578)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SUMIF('[2]2.报价结算清单'!$F$2:$F$578,$A428,'[2]2.报价结算清单'!$L$2:$L$578)</f>
        <v>#VALUE!</v>
      </c>
      <c r="H428" s="17" t="e">
        <f>SUMIF('[2]2.报价结算清单'!$F$2:$F$578,$A428,'[2]2.报价结算清单'!$N$2:$N$578)</f>
        <v>#VALUE!</v>
      </c>
      <c r="I428" s="20" t="e">
        <f>SUMIF('[2]2.报价结算清单'!$F$2:$F$578,A428,'[2]2.报价结算清单'!$P$2:$P$578)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SUMIF('[2]2.报价结算清单'!$F$2:$F$578,$A429,'[2]2.报价结算清单'!$L$2:$L$578)</f>
        <v>#VALUE!</v>
      </c>
      <c r="H429" s="17" t="e">
        <f>SUMIF('[2]2.报价结算清单'!$F$2:$F$578,$A429,'[2]2.报价结算清单'!$N$2:$N$578)</f>
        <v>#VALUE!</v>
      </c>
      <c r="I429" s="20" t="e">
        <f>SUMIF('[2]2.报价结算清单'!$F$2:$F$578,A429,'[2]2.报价结算清单'!$P$2:$P$578)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SUMIF('[2]2.报价结算清单'!$F$2:$F$578,$A430,'[2]2.报价结算清单'!$L$2:$L$578)</f>
        <v>#VALUE!</v>
      </c>
      <c r="H430" s="17" t="e">
        <f>SUMIF('[2]2.报价结算清单'!$F$2:$F$578,$A430,'[2]2.报价结算清单'!$N$2:$N$578)</f>
        <v>#VALUE!</v>
      </c>
      <c r="I430" s="20" t="e">
        <f>SUMIF('[2]2.报价结算清单'!$F$2:$F$578,A430,'[2]2.报价结算清单'!$P$2:$P$578)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SUMIF('[2]2.报价结算清单'!$F$2:$F$578,$A431,'[2]2.报价结算清单'!$L$2:$L$578)</f>
        <v>#VALUE!</v>
      </c>
      <c r="H431" s="17" t="e">
        <f>SUMIF('[2]2.报价结算清单'!$F$2:$F$578,$A431,'[2]2.报价结算清单'!$N$2:$N$578)</f>
        <v>#VALUE!</v>
      </c>
      <c r="I431" s="20" t="e">
        <f>SUMIF('[2]2.报价结算清单'!$F$2:$F$578,A431,'[2]2.报价结算清单'!$P$2:$P$578)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SUMIF('[2]2.报价结算清单'!$F$2:$F$578,$A432,'[2]2.报价结算清单'!$L$2:$L$578)</f>
        <v>#VALUE!</v>
      </c>
      <c r="H432" s="17" t="e">
        <f>SUMIF('[2]2.报价结算清单'!$F$2:$F$578,$A432,'[2]2.报价结算清单'!$N$2:$N$578)</f>
        <v>#VALUE!</v>
      </c>
      <c r="I432" s="20" t="e">
        <f>SUMIF('[2]2.报价结算清单'!$F$2:$F$578,A432,'[2]2.报价结算清单'!$P$2:$P$578)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SUMIF('[2]2.报价结算清单'!$F$2:$F$578,$A433,'[2]2.报价结算清单'!$L$2:$L$578)</f>
        <v>#VALUE!</v>
      </c>
      <c r="H433" s="17" t="e">
        <f>SUMIF('[2]2.报价结算清单'!$F$2:$F$578,$A433,'[2]2.报价结算清单'!$N$2:$N$578)</f>
        <v>#VALUE!</v>
      </c>
      <c r="I433" s="20" t="e">
        <f>SUMIF('[2]2.报价结算清单'!$F$2:$F$578,A433,'[2]2.报价结算清单'!$P$2:$P$578)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SUMIF('[2]2.报价结算清单'!$F$2:$F$578,$A434,'[2]2.报价结算清单'!$L$2:$L$578)</f>
        <v>#VALUE!</v>
      </c>
      <c r="H434" s="17" t="e">
        <f>SUMIF('[2]2.报价结算清单'!$F$2:$F$578,$A434,'[2]2.报价结算清单'!$N$2:$N$578)</f>
        <v>#VALUE!</v>
      </c>
      <c r="I434" s="20" t="e">
        <f>SUMIF('[2]2.报价结算清单'!$F$2:$F$578,A434,'[2]2.报价结算清单'!$P$2:$P$578)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SUMIF('[2]2.报价结算清单'!$F$2:$F$578,$A435,'[2]2.报价结算清单'!$L$2:$L$578)</f>
        <v>#VALUE!</v>
      </c>
      <c r="H435" s="17" t="e">
        <f>SUMIF('[2]2.报价结算清单'!$F$2:$F$578,$A435,'[2]2.报价结算清单'!$N$2:$N$578)</f>
        <v>#VALUE!</v>
      </c>
      <c r="I435" s="20" t="e">
        <f>SUMIF('[2]2.报价结算清单'!$F$2:$F$578,A435,'[2]2.报价结算清单'!$P$2:$P$578)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SUMIF('[2]2.报价结算清单'!$F$2:$F$578,$A436,'[2]2.报价结算清单'!$L$2:$L$578)</f>
        <v>#VALUE!</v>
      </c>
      <c r="H436" s="17" t="e">
        <f>SUMIF('[2]2.报价结算清单'!$F$2:$F$578,$A436,'[2]2.报价结算清单'!$N$2:$N$578)</f>
        <v>#VALUE!</v>
      </c>
      <c r="I436" s="20" t="e">
        <f>SUMIF('[2]2.报价结算清单'!$F$2:$F$578,A436,'[2]2.报价结算清单'!$P$2:$P$578)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SUMIF('[2]2.报价结算清单'!$F$2:$F$578,$A437,'[2]2.报价结算清单'!$L$2:$L$578)</f>
        <v>#VALUE!</v>
      </c>
      <c r="H437" s="17" t="e">
        <f>SUMIF('[2]2.报价结算清单'!$F$2:$F$578,$A437,'[2]2.报价结算清单'!$N$2:$N$578)</f>
        <v>#VALUE!</v>
      </c>
      <c r="I437" s="20" t="e">
        <f>SUMIF('[2]2.报价结算清单'!$F$2:$F$578,A437,'[2]2.报价结算清单'!$P$2:$P$578)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SUMIF('[2]2.报价结算清单'!$F$2:$F$578,$A438,'[2]2.报价结算清单'!$L$2:$L$578)</f>
        <v>#VALUE!</v>
      </c>
      <c r="H438" s="17" t="e">
        <f>SUMIF('[2]2.报价结算清单'!$F$2:$F$578,$A438,'[2]2.报价结算清单'!$N$2:$N$578)</f>
        <v>#VALUE!</v>
      </c>
      <c r="I438" s="20" t="e">
        <f>SUMIF('[2]2.报价结算清单'!$F$2:$F$578,A438,'[2]2.报价结算清单'!$P$2:$P$578)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SUMIF('[2]2.报价结算清单'!$F$2:$F$578,$A439,'[2]2.报价结算清单'!$L$2:$L$578)</f>
        <v>#VALUE!</v>
      </c>
      <c r="H439" s="17" t="e">
        <f>SUMIF('[2]2.报价结算清单'!$F$2:$F$578,$A439,'[2]2.报价结算清单'!$N$2:$N$578)</f>
        <v>#VALUE!</v>
      </c>
      <c r="I439" s="20" t="e">
        <f>SUMIF('[2]2.报价结算清单'!$F$2:$F$578,A439,'[2]2.报价结算清单'!$P$2:$P$578)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SUMIF('[2]2.报价结算清单'!$F$2:$F$578,$A440,'[2]2.报价结算清单'!$L$2:$L$578)</f>
        <v>#VALUE!</v>
      </c>
      <c r="H440" s="17" t="e">
        <f>SUMIF('[2]2.报价结算清单'!$F$2:$F$578,$A440,'[2]2.报价结算清单'!$N$2:$N$578)</f>
        <v>#VALUE!</v>
      </c>
      <c r="I440" s="20" t="e">
        <f>SUMIF('[2]2.报价结算清单'!$F$2:$F$578,A440,'[2]2.报价结算清单'!$P$2:$P$578)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SUMIF('[2]2.报价结算清单'!$F$2:$F$578,$A441,'[2]2.报价结算清单'!$L$2:$L$578)</f>
        <v>#VALUE!</v>
      </c>
      <c r="H441" s="17" t="e">
        <f>SUMIF('[2]2.报价结算清单'!$F$2:$F$578,$A441,'[2]2.报价结算清单'!$N$2:$N$578)</f>
        <v>#VALUE!</v>
      </c>
      <c r="I441" s="20" t="e">
        <f>SUMIF('[2]2.报价结算清单'!$F$2:$F$578,A441,'[2]2.报价结算清单'!$P$2:$P$578)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SUMIF('[2]2.报价结算清单'!$F$2:$F$578,$A442,'[2]2.报价结算清单'!$L$2:$L$578)</f>
        <v>#VALUE!</v>
      </c>
      <c r="H442" s="17" t="e">
        <f>SUMIF('[2]2.报价结算清单'!$F$2:$F$578,$A442,'[2]2.报价结算清单'!$N$2:$N$578)</f>
        <v>#VALUE!</v>
      </c>
      <c r="I442" s="20" t="e">
        <f>SUMIF('[2]2.报价结算清单'!$F$2:$F$578,A442,'[2]2.报价结算清单'!$P$2:$P$578)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SUMIF('[2]2.报价结算清单'!$F$2:$F$578,$A443,'[2]2.报价结算清单'!$L$2:$L$578)</f>
        <v>#VALUE!</v>
      </c>
      <c r="H443" s="17" t="e">
        <f>SUMIF('[2]2.报价结算清单'!$F$2:$F$578,$A443,'[2]2.报价结算清单'!$N$2:$N$578)</f>
        <v>#VALUE!</v>
      </c>
      <c r="I443" s="20" t="e">
        <f>SUMIF('[2]2.报价结算清单'!$F$2:$F$578,A443,'[2]2.报价结算清单'!$P$2:$P$578)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SUMIF('[2]2.报价结算清单'!$F$2:$F$578,$A444,'[2]2.报价结算清单'!$L$2:$L$578)</f>
        <v>#VALUE!</v>
      </c>
      <c r="H444" s="17" t="e">
        <f>SUMIF('[2]2.报价结算清单'!$F$2:$F$578,$A444,'[2]2.报价结算清单'!$N$2:$N$578)</f>
        <v>#VALUE!</v>
      </c>
      <c r="I444" s="20" t="e">
        <f>SUMIF('[2]2.报价结算清单'!$F$2:$F$578,A444,'[2]2.报价结算清单'!$P$2:$P$578)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SUMIF('[2]2.报价结算清单'!$F$2:$F$578,$A445,'[2]2.报价结算清单'!$L$2:$L$578)</f>
        <v>#VALUE!</v>
      </c>
      <c r="H445" s="17" t="e">
        <f>SUMIF('[2]2.报价结算清单'!$F$2:$F$578,$A445,'[2]2.报价结算清单'!$N$2:$N$578)</f>
        <v>#VALUE!</v>
      </c>
      <c r="I445" s="20" t="e">
        <f>SUMIF('[2]2.报价结算清单'!$F$2:$F$578,A445,'[2]2.报价结算清单'!$P$2:$P$578)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SUMIF('[2]2.报价结算清单'!$F$2:$F$578,$A446,'[2]2.报价结算清单'!$L$2:$L$578)</f>
        <v>#VALUE!</v>
      </c>
      <c r="H446" s="17" t="e">
        <f>SUMIF('[2]2.报价结算清单'!$F$2:$F$578,$A446,'[2]2.报价结算清单'!$N$2:$N$578)</f>
        <v>#VALUE!</v>
      </c>
      <c r="I446" s="20" t="e">
        <f>SUMIF('[2]2.报价结算清单'!$F$2:$F$578,A446,'[2]2.报价结算清单'!$P$2:$P$578)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SUMIF('[2]2.报价结算清单'!$F$2:$F$578,$A447,'[2]2.报价结算清单'!$L$2:$L$578)</f>
        <v>#VALUE!</v>
      </c>
      <c r="H447" s="17" t="e">
        <f>SUMIF('[2]2.报价结算清单'!$F$2:$F$578,$A447,'[2]2.报价结算清单'!$N$2:$N$578)</f>
        <v>#VALUE!</v>
      </c>
      <c r="I447" s="20" t="e">
        <f>SUMIF('[2]2.报价结算清单'!$F$2:$F$578,A447,'[2]2.报价结算清单'!$P$2:$P$578)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SUMIF('[2]2.报价结算清单'!$F$2:$F$578,$A448,'[2]2.报价结算清单'!$L$2:$L$578)</f>
        <v>#VALUE!</v>
      </c>
      <c r="H448" s="17" t="e">
        <f>SUMIF('[2]2.报价结算清单'!$F$2:$F$578,$A448,'[2]2.报价结算清单'!$N$2:$N$578)</f>
        <v>#VALUE!</v>
      </c>
      <c r="I448" s="20" t="e">
        <f>SUMIF('[2]2.报价结算清单'!$F$2:$F$578,A448,'[2]2.报价结算清单'!$P$2:$P$578)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SUMIF('[2]2.报价结算清单'!$F$2:$F$578,$A449,'[2]2.报价结算清单'!$L$2:$L$578)</f>
        <v>#VALUE!</v>
      </c>
      <c r="H449" s="17" t="e">
        <f>SUMIF('[2]2.报价结算清单'!$F$2:$F$578,$A449,'[2]2.报价结算清单'!$N$2:$N$578)</f>
        <v>#VALUE!</v>
      </c>
      <c r="I449" s="20" t="e">
        <f>SUMIF('[2]2.报价结算清单'!$F$2:$F$578,A449,'[2]2.报价结算清单'!$P$2:$P$578)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SUMIF('[2]2.报价结算清单'!$F$2:$F$578,$A450,'[2]2.报价结算清单'!$L$2:$L$578)</f>
        <v>#VALUE!</v>
      </c>
      <c r="H450" s="17" t="e">
        <f>SUMIF('[2]2.报价结算清单'!$F$2:$F$578,$A450,'[2]2.报价结算清单'!$N$2:$N$578)</f>
        <v>#VALUE!</v>
      </c>
      <c r="I450" s="20" t="e">
        <f>SUMIF('[2]2.报价结算清单'!$F$2:$F$578,A450,'[2]2.报价结算清单'!$P$2:$P$578)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SUMIF('[2]2.报价结算清单'!$F$2:$F$578,$A451,'[2]2.报价结算清单'!$L$2:$L$578)</f>
        <v>#VALUE!</v>
      </c>
      <c r="H451" s="17" t="e">
        <f>SUMIF('[2]2.报价结算清单'!$F$2:$F$578,$A451,'[2]2.报价结算清单'!$N$2:$N$578)</f>
        <v>#VALUE!</v>
      </c>
      <c r="I451" s="20" t="e">
        <f>SUMIF('[2]2.报价结算清单'!$F$2:$F$578,A451,'[2]2.报价结算清单'!$P$2:$P$578)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SUMIF('[2]2.报价结算清单'!$F$2:$F$578,$A452,'[2]2.报价结算清单'!$L$2:$L$578)</f>
        <v>#VALUE!</v>
      </c>
      <c r="H452" s="17" t="e">
        <f>SUMIF('[2]2.报价结算清单'!$F$2:$F$578,$A452,'[2]2.报价结算清单'!$N$2:$N$578)</f>
        <v>#VALUE!</v>
      </c>
      <c r="I452" s="20" t="e">
        <f>SUMIF('[2]2.报价结算清单'!$F$2:$F$578,A452,'[2]2.报价结算清单'!$P$2:$P$578)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SUMIF('[2]2.报价结算清单'!$F$2:$F$578,$A453,'[2]2.报价结算清单'!$L$2:$L$578)</f>
        <v>#VALUE!</v>
      </c>
      <c r="H453" s="17" t="e">
        <f>SUMIF('[2]2.报价结算清单'!$F$2:$F$578,$A453,'[2]2.报价结算清单'!$N$2:$N$578)</f>
        <v>#VALUE!</v>
      </c>
      <c r="I453" s="20" t="e">
        <f>SUMIF('[2]2.报价结算清单'!$F$2:$F$578,A453,'[2]2.报价结算清单'!$P$2:$P$578)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SUMIF('[2]2.报价结算清单'!$F$2:$F$578,$A454,'[2]2.报价结算清单'!$L$2:$L$578)</f>
        <v>#VALUE!</v>
      </c>
      <c r="H454" s="17" t="e">
        <f>SUMIF('[2]2.报价结算清单'!$F$2:$F$578,$A454,'[2]2.报价结算清单'!$N$2:$N$578)</f>
        <v>#VALUE!</v>
      </c>
      <c r="I454" s="20" t="e">
        <f>SUMIF('[2]2.报价结算清单'!$F$2:$F$578,A454,'[2]2.报价结算清单'!$P$2:$P$578)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SUMIF('[2]2.报价结算清单'!$F$2:$F$578,$A455,'[2]2.报价结算清单'!$L$2:$L$578)</f>
        <v>#VALUE!</v>
      </c>
      <c r="H455" s="17" t="e">
        <f>SUMIF('[2]2.报价结算清单'!$F$2:$F$578,$A455,'[2]2.报价结算清单'!$N$2:$N$578)</f>
        <v>#VALUE!</v>
      </c>
      <c r="I455" s="20" t="e">
        <f>SUMIF('[2]2.报价结算清单'!$F$2:$F$578,A455,'[2]2.报价结算清单'!$P$2:$P$578)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SUMIF('[2]2.报价结算清单'!$F$2:$F$578,$A456,'[2]2.报价结算清单'!$L$2:$L$578)</f>
        <v>#VALUE!</v>
      </c>
      <c r="H456" s="17" t="e">
        <f>SUMIF('[2]2.报价结算清单'!$F$2:$F$578,$A456,'[2]2.报价结算清单'!$N$2:$N$578)</f>
        <v>#VALUE!</v>
      </c>
      <c r="I456" s="20" t="e">
        <f>SUMIF('[2]2.报价结算清单'!$F$2:$F$578,A456,'[2]2.报价结算清单'!$P$2:$P$578)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SUMIF('[2]2.报价结算清单'!$F$2:$F$578,$A457,'[2]2.报价结算清单'!$L$2:$L$578)</f>
        <v>#VALUE!</v>
      </c>
      <c r="H457" s="17" t="e">
        <f>SUMIF('[2]2.报价结算清单'!$F$2:$F$578,$A457,'[2]2.报价结算清单'!$N$2:$N$578)</f>
        <v>#VALUE!</v>
      </c>
      <c r="I457" s="20" t="e">
        <f>SUMIF('[2]2.报价结算清单'!$F$2:$F$578,A457,'[2]2.报价结算清单'!$P$2:$P$578)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SUMIF('[2]2.报价结算清单'!$F$2:$F$578,$A458,'[2]2.报价结算清单'!$L$2:$L$578)</f>
        <v>#VALUE!</v>
      </c>
      <c r="H458" s="17" t="e">
        <f>SUMIF('[2]2.报价结算清单'!$F$2:$F$578,$A458,'[2]2.报价结算清单'!$N$2:$N$578)</f>
        <v>#VALUE!</v>
      </c>
      <c r="I458" s="20" t="e">
        <f>SUMIF('[2]2.报价结算清单'!$F$2:$F$578,A458,'[2]2.报价结算清单'!$P$2:$P$578)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SUMIF('[2]2.报价结算清单'!$F$2:$F$578,$A459,'[2]2.报价结算清单'!$L$2:$L$578)</f>
        <v>#VALUE!</v>
      </c>
      <c r="H459" s="17" t="e">
        <f>SUMIF('[2]2.报价结算清单'!$F$2:$F$578,$A459,'[2]2.报价结算清单'!$N$2:$N$578)</f>
        <v>#VALUE!</v>
      </c>
      <c r="I459" s="20" t="e">
        <f>SUMIF('[2]2.报价结算清单'!$F$2:$F$578,A459,'[2]2.报价结算清单'!$P$2:$P$578)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SUMIF('[2]2.报价结算清单'!$F$2:$F$578,$A460,'[2]2.报价结算清单'!$L$2:$L$578)</f>
        <v>#VALUE!</v>
      </c>
      <c r="H460" s="17" t="e">
        <f>SUMIF('[2]2.报价结算清单'!$F$2:$F$578,$A460,'[2]2.报价结算清单'!$N$2:$N$578)</f>
        <v>#VALUE!</v>
      </c>
      <c r="I460" s="20" t="e">
        <f>SUMIF('[2]2.报价结算清单'!$F$2:$F$578,A460,'[2]2.报价结算清单'!$P$2:$P$578)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SUMIF('[2]2.报价结算清单'!$F$2:$F$578,$A461,'[2]2.报价结算清单'!$L$2:$L$578)</f>
        <v>#VALUE!</v>
      </c>
      <c r="H461" s="17" t="e">
        <f>SUMIF('[2]2.报价结算清单'!$F$2:$F$578,$A461,'[2]2.报价结算清单'!$N$2:$N$578)</f>
        <v>#VALUE!</v>
      </c>
      <c r="I461" s="20" t="e">
        <f>SUMIF('[2]2.报价结算清单'!$F$2:$F$578,A461,'[2]2.报价结算清单'!$P$2:$P$578)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SUMIF('[2]2.报价结算清单'!$F$2:$F$578,$A462,'[2]2.报价结算清单'!$L$2:$L$578)</f>
        <v>#VALUE!</v>
      </c>
      <c r="H462" s="17" t="e">
        <f>SUMIF('[2]2.报价结算清单'!$F$2:$F$578,$A462,'[2]2.报价结算清单'!$N$2:$N$578)</f>
        <v>#VALUE!</v>
      </c>
      <c r="I462" s="20" t="e">
        <f>SUMIF('[2]2.报价结算清单'!$F$2:$F$578,A462,'[2]2.报价结算清单'!$P$2:$P$578)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SUMIF('[2]2.报价结算清单'!$F$2:$F$578,$A463,'[2]2.报价结算清单'!$L$2:$L$578)</f>
        <v>#VALUE!</v>
      </c>
      <c r="H463" s="17" t="e">
        <f>SUMIF('[2]2.报价结算清单'!$F$2:$F$578,$A463,'[2]2.报价结算清单'!$N$2:$N$578)</f>
        <v>#VALUE!</v>
      </c>
      <c r="I463" s="20" t="e">
        <f>SUMIF('[2]2.报价结算清单'!$F$2:$F$578,A463,'[2]2.报价结算清单'!$P$2:$P$578)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SUMIF('[2]2.报价结算清单'!$F$2:$F$578,$A464,'[2]2.报价结算清单'!$L$2:$L$578)</f>
        <v>#VALUE!</v>
      </c>
      <c r="H464" s="17" t="e">
        <f>SUMIF('[2]2.报价结算清单'!$F$2:$F$578,$A464,'[2]2.报价结算清单'!$N$2:$N$578)</f>
        <v>#VALUE!</v>
      </c>
      <c r="I464" s="20" t="e">
        <f>SUMIF('[2]2.报价结算清单'!$F$2:$F$578,A464,'[2]2.报价结算清单'!$P$2:$P$578)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SUMIF('[2]2.报价结算清单'!$F$2:$F$578,$A465,'[2]2.报价结算清单'!$L$2:$L$578)</f>
        <v>#VALUE!</v>
      </c>
      <c r="H465" s="17" t="e">
        <f>SUMIF('[2]2.报价结算清单'!$F$2:$F$578,$A465,'[2]2.报价结算清单'!$N$2:$N$578)</f>
        <v>#VALUE!</v>
      </c>
      <c r="I465" s="20" t="e">
        <f>SUMIF('[2]2.报价结算清单'!$F$2:$F$578,A465,'[2]2.报价结算清单'!$P$2:$P$578)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SUMIF('[2]2.报价结算清单'!$F$2:$F$578,$A466,'[2]2.报价结算清单'!$L$2:$L$578)</f>
        <v>#VALUE!</v>
      </c>
      <c r="H466" s="17" t="e">
        <f>SUMIF('[2]2.报价结算清单'!$F$2:$F$578,$A466,'[2]2.报价结算清单'!$N$2:$N$578)</f>
        <v>#VALUE!</v>
      </c>
      <c r="I466" s="20" t="e">
        <f>SUMIF('[2]2.报价结算清单'!$F$2:$F$578,A466,'[2]2.报价结算清单'!$P$2:$P$578)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SUMIF('[2]2.报价结算清单'!$F$2:$F$578,$A467,'[2]2.报价结算清单'!$L$2:$L$578)</f>
        <v>#VALUE!</v>
      </c>
      <c r="H467" s="17" t="e">
        <f>SUMIF('[2]2.报价结算清单'!$F$2:$F$578,$A467,'[2]2.报价结算清单'!$N$2:$N$578)</f>
        <v>#VALUE!</v>
      </c>
      <c r="I467" s="20" t="e">
        <f>SUMIF('[2]2.报价结算清单'!$F$2:$F$578,A467,'[2]2.报价结算清单'!$P$2:$P$578)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SUMIF('[2]2.报价结算清单'!$F$2:$F$578,$A468,'[2]2.报价结算清单'!$L$2:$L$578)</f>
        <v>#VALUE!</v>
      </c>
      <c r="H468" s="17" t="e">
        <f>SUMIF('[2]2.报价结算清单'!$F$2:$F$578,$A468,'[2]2.报价结算清单'!$N$2:$N$578)</f>
        <v>#VALUE!</v>
      </c>
      <c r="I468" s="20" t="e">
        <f>SUMIF('[2]2.报价结算清单'!$F$2:$F$578,A468,'[2]2.报价结算清单'!$P$2:$P$578)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SUMIF('[2]2.报价结算清单'!$F$2:$F$578,$A469,'[2]2.报价结算清单'!$L$2:$L$578)</f>
        <v>#VALUE!</v>
      </c>
      <c r="H469" s="17" t="e">
        <f>SUMIF('[2]2.报价结算清单'!$F$2:$F$578,$A469,'[2]2.报价结算清单'!$N$2:$N$578)</f>
        <v>#VALUE!</v>
      </c>
      <c r="I469" s="20" t="e">
        <f>SUMIF('[2]2.报价结算清单'!$F$2:$F$578,A469,'[2]2.报价结算清单'!$P$2:$P$578)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SUMIF('[2]2.报价结算清单'!$F$2:$F$578,$A470,'[2]2.报价结算清单'!$L$2:$L$578)</f>
        <v>#VALUE!</v>
      </c>
      <c r="H470" s="17" t="e">
        <f>SUMIF('[2]2.报价结算清单'!$F$2:$F$578,$A470,'[2]2.报价结算清单'!$N$2:$N$578)</f>
        <v>#VALUE!</v>
      </c>
      <c r="I470" s="20" t="e">
        <f>SUMIF('[2]2.报价结算清单'!$F$2:$F$578,A470,'[2]2.报价结算清单'!$P$2:$P$578)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SUMIF('[2]2.报价结算清单'!$F$2:$F$578,$A471,'[2]2.报价结算清单'!$L$2:$L$578)</f>
        <v>#VALUE!</v>
      </c>
      <c r="H471" s="17" t="e">
        <f>SUMIF('[2]2.报价结算清单'!$F$2:$F$578,$A471,'[2]2.报价结算清单'!$N$2:$N$578)</f>
        <v>#VALUE!</v>
      </c>
      <c r="I471" s="20" t="e">
        <f>SUMIF('[2]2.报价结算清单'!$F$2:$F$578,A471,'[2]2.报价结算清单'!$P$2:$P$578)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SUMIF('[2]2.报价结算清单'!$F$2:$F$578,$A472,'[2]2.报价结算清单'!$L$2:$L$578)</f>
        <v>#VALUE!</v>
      </c>
      <c r="H472" s="17" t="e">
        <f>SUMIF('[2]2.报价结算清单'!$F$2:$F$578,$A472,'[2]2.报价结算清单'!$N$2:$N$578)</f>
        <v>#VALUE!</v>
      </c>
      <c r="I472" s="20" t="e">
        <f>SUMIF('[2]2.报价结算清单'!$F$2:$F$578,A472,'[2]2.报价结算清单'!$P$2:$P$578)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SUMIF('[2]2.报价结算清单'!$F$2:$F$578,$A473,'[2]2.报价结算清单'!$L$2:$L$578)</f>
        <v>#VALUE!</v>
      </c>
      <c r="H473" s="17" t="e">
        <f>SUMIF('[2]2.报价结算清单'!$F$2:$F$578,$A473,'[2]2.报价结算清单'!$N$2:$N$578)</f>
        <v>#VALUE!</v>
      </c>
      <c r="I473" s="20" t="e">
        <f>SUMIF('[2]2.报价结算清单'!$F$2:$F$578,A473,'[2]2.报价结算清单'!$P$2:$P$578)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SUMIF('[2]2.报价结算清单'!$F$2:$F$578,$A474,'[2]2.报价结算清单'!$L$2:$L$578)</f>
        <v>#VALUE!</v>
      </c>
      <c r="H474" s="17" t="e">
        <f>SUMIF('[2]2.报价结算清单'!$F$2:$F$578,$A474,'[2]2.报价结算清单'!$N$2:$N$578)</f>
        <v>#VALUE!</v>
      </c>
      <c r="I474" s="20" t="e">
        <f>SUMIF('[2]2.报价结算清单'!$F$2:$F$578,A474,'[2]2.报价结算清单'!$P$2:$P$578)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SUMIF('[2]2.报价结算清单'!$F$2:$F$578,$A475,'[2]2.报价结算清单'!$L$2:$L$578)</f>
        <v>#VALUE!</v>
      </c>
      <c r="H475" s="17" t="e">
        <f>SUMIF('[2]2.报价结算清单'!$F$2:$F$578,$A475,'[2]2.报价结算清单'!$N$2:$N$578)</f>
        <v>#VALUE!</v>
      </c>
      <c r="I475" s="20" t="e">
        <f>SUMIF('[2]2.报价结算清单'!$F$2:$F$578,A475,'[2]2.报价结算清单'!$P$2:$P$578)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SUMIF('[2]2.报价结算清单'!$F$2:$F$578,$A476,'[2]2.报价结算清单'!$L$2:$L$578)</f>
        <v>#VALUE!</v>
      </c>
      <c r="H476" s="17" t="e">
        <f>SUMIF('[2]2.报价结算清单'!$F$2:$F$578,$A476,'[2]2.报价结算清单'!$N$2:$N$578)</f>
        <v>#VALUE!</v>
      </c>
      <c r="I476" s="20" t="e">
        <f>SUMIF('[2]2.报价结算清单'!$F$2:$F$578,A476,'[2]2.报价结算清单'!$P$2:$P$578)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SUMIF('[2]2.报价结算清单'!$F$2:$F$578,$A477,'[2]2.报价结算清单'!$L$2:$L$578)</f>
        <v>#VALUE!</v>
      </c>
      <c r="H477" s="17" t="e">
        <f>SUMIF('[2]2.报价结算清单'!$F$2:$F$578,$A477,'[2]2.报价结算清单'!$N$2:$N$578)</f>
        <v>#VALUE!</v>
      </c>
      <c r="I477" s="20" t="e">
        <f>SUMIF('[2]2.报价结算清单'!$F$2:$F$578,A477,'[2]2.报价结算清单'!$P$2:$P$578)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SUMIF('[2]2.报价结算清单'!$F$2:$F$578,$A478,'[2]2.报价结算清单'!$L$2:$L$578)</f>
        <v>#VALUE!</v>
      </c>
      <c r="H478" s="17" t="e">
        <f>SUMIF('[2]2.报价结算清单'!$F$2:$F$578,$A478,'[2]2.报价结算清单'!$N$2:$N$578)</f>
        <v>#VALUE!</v>
      </c>
      <c r="I478" s="20" t="e">
        <f>SUMIF('[2]2.报价结算清单'!$F$2:$F$578,A478,'[2]2.报价结算清单'!$P$2:$P$578)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SUMIF('[2]2.报价结算清单'!$F$2:$F$578,$A479,'[2]2.报价结算清单'!$L$2:$L$578)</f>
        <v>#VALUE!</v>
      </c>
      <c r="H479" s="17" t="e">
        <f>SUMIF('[2]2.报价结算清单'!$F$2:$F$578,$A479,'[2]2.报价结算清单'!$N$2:$N$578)</f>
        <v>#VALUE!</v>
      </c>
      <c r="I479" s="20" t="e">
        <f>SUMIF('[2]2.报价结算清单'!$F$2:$F$578,A479,'[2]2.报价结算清单'!$P$2:$P$578)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SUMIF('[2]2.报价结算清单'!$F$2:$F$578,$A480,'[2]2.报价结算清单'!$L$2:$L$578)</f>
        <v>#VALUE!</v>
      </c>
      <c r="H480" s="17" t="e">
        <f>SUMIF('[2]2.报价结算清单'!$F$2:$F$578,$A480,'[2]2.报价结算清单'!$N$2:$N$578)</f>
        <v>#VALUE!</v>
      </c>
      <c r="I480" s="20" t="e">
        <f>SUMIF('[2]2.报价结算清单'!$F$2:$F$578,A480,'[2]2.报价结算清单'!$P$2:$P$578)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SUMIF('[2]2.报价结算清单'!$F$2:$F$578,$A481,'[2]2.报价结算清单'!$L$2:$L$578)</f>
        <v>#VALUE!</v>
      </c>
      <c r="H481" s="17" t="e">
        <f>SUMIF('[2]2.报价结算清单'!$F$2:$F$578,$A481,'[2]2.报价结算清单'!$N$2:$N$578)</f>
        <v>#VALUE!</v>
      </c>
      <c r="I481" s="20" t="e">
        <f>SUMIF('[2]2.报价结算清单'!$F$2:$F$578,A481,'[2]2.报价结算清单'!$P$2:$P$578)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SUMIF('[2]2.报价结算清单'!$F$2:$F$578,$A482,'[2]2.报价结算清单'!$L$2:$L$578)</f>
        <v>#VALUE!</v>
      </c>
      <c r="H482" s="17" t="e">
        <f>SUMIF('[2]2.报价结算清单'!$F$2:$F$578,$A482,'[2]2.报价结算清单'!$N$2:$N$578)</f>
        <v>#VALUE!</v>
      </c>
      <c r="I482" s="20" t="e">
        <f>SUMIF('[2]2.报价结算清单'!$F$2:$F$578,A482,'[2]2.报价结算清单'!$P$2:$P$578)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SUMIF('[2]2.报价结算清单'!$F$2:$F$578,$A483,'[2]2.报价结算清单'!$L$2:$L$578)</f>
        <v>#VALUE!</v>
      </c>
      <c r="H483" s="17" t="e">
        <f>SUMIF('[2]2.报价结算清单'!$F$2:$F$578,$A483,'[2]2.报价结算清单'!$N$2:$N$578)</f>
        <v>#VALUE!</v>
      </c>
      <c r="I483" s="20" t="e">
        <f>SUMIF('[2]2.报价结算清单'!$F$2:$F$578,A483,'[2]2.报价结算清单'!$P$2:$P$578)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SUMIF('[2]2.报价结算清单'!$F$2:$F$578,$A484,'[2]2.报价结算清单'!$L$2:$L$578)</f>
        <v>#VALUE!</v>
      </c>
      <c r="H484" s="17" t="e">
        <f>SUMIF('[2]2.报价结算清单'!$F$2:$F$578,$A484,'[2]2.报价结算清单'!$N$2:$N$578)</f>
        <v>#VALUE!</v>
      </c>
      <c r="I484" s="20" t="e">
        <f>SUMIF('[2]2.报价结算清单'!$F$2:$F$578,A484,'[2]2.报价结算清单'!$P$2:$P$578)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SUMIF('[2]2.报价结算清单'!$F$2:$F$578,$A485,'[2]2.报价结算清单'!$L$2:$L$578)</f>
        <v>#VALUE!</v>
      </c>
      <c r="H485" s="17" t="e">
        <f>SUMIF('[2]2.报价结算清单'!$F$2:$F$578,$A485,'[2]2.报价结算清单'!$N$2:$N$578)</f>
        <v>#VALUE!</v>
      </c>
      <c r="I485" s="20" t="e">
        <f>SUMIF('[2]2.报价结算清单'!$F$2:$F$578,A485,'[2]2.报价结算清单'!$P$2:$P$578)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SUMIF('[2]2.报价结算清单'!$F$2:$F$578,$A486,'[2]2.报价结算清单'!$L$2:$L$578)</f>
        <v>#VALUE!</v>
      </c>
      <c r="H486" s="17" t="e">
        <f>SUMIF('[2]2.报价结算清单'!$F$2:$F$578,$A486,'[2]2.报价结算清单'!$N$2:$N$578)</f>
        <v>#VALUE!</v>
      </c>
      <c r="I486" s="20" t="e">
        <f>SUMIF('[2]2.报价结算清单'!$F$2:$F$578,A486,'[2]2.报价结算清单'!$P$2:$P$578)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SUMIF('[2]2.报价结算清单'!$F$2:$F$578,$A487,'[2]2.报价结算清单'!$L$2:$L$578)</f>
        <v>#VALUE!</v>
      </c>
      <c r="H487" s="17" t="e">
        <f>SUMIF('[2]2.报价结算清单'!$F$2:$F$578,$A487,'[2]2.报价结算清单'!$N$2:$N$578)</f>
        <v>#VALUE!</v>
      </c>
      <c r="I487" s="20" t="e">
        <f>SUMIF('[2]2.报价结算清单'!$F$2:$F$578,A487,'[2]2.报价结算清单'!$P$2:$P$578)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SUMIF('[2]2.报价结算清单'!$F$2:$F$578,$A488,'[2]2.报价结算清单'!$L$2:$L$578)</f>
        <v>#VALUE!</v>
      </c>
      <c r="H488" s="17" t="e">
        <f>SUMIF('[2]2.报价结算清单'!$F$2:$F$578,$A488,'[2]2.报价结算清单'!$N$2:$N$578)</f>
        <v>#VALUE!</v>
      </c>
      <c r="I488" s="20" t="e">
        <f>SUMIF('[2]2.报价结算清单'!$F$2:$F$578,A488,'[2]2.报价结算清单'!$P$2:$P$578)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SUMIF('[2]2.报价结算清单'!$F$2:$F$578,$A489,'[2]2.报价结算清单'!$L$2:$L$578)</f>
        <v>#VALUE!</v>
      </c>
      <c r="H489" s="17" t="e">
        <f>SUMIF('[2]2.报价结算清单'!$F$2:$F$578,$A489,'[2]2.报价结算清单'!$N$2:$N$578)</f>
        <v>#VALUE!</v>
      </c>
      <c r="I489" s="20" t="e">
        <f>SUMIF('[2]2.报价结算清单'!$F$2:$F$578,A489,'[2]2.报价结算清单'!$P$2:$P$578)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SUMIF('[2]2.报价结算清单'!$F$2:$F$578,$A490,'[2]2.报价结算清单'!$L$2:$L$578)</f>
        <v>#VALUE!</v>
      </c>
      <c r="H490" s="17" t="e">
        <f>SUMIF('[2]2.报价结算清单'!$F$2:$F$578,$A490,'[2]2.报价结算清单'!$N$2:$N$578)</f>
        <v>#VALUE!</v>
      </c>
      <c r="I490" s="20" t="e">
        <f>SUMIF('[2]2.报价结算清单'!$F$2:$F$578,A490,'[2]2.报价结算清单'!$P$2:$P$578)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SUMIF('[2]2.报价结算清单'!$F$2:$F$578,$A491,'[2]2.报价结算清单'!$L$2:$L$578)</f>
        <v>#VALUE!</v>
      </c>
      <c r="H491" s="17" t="e">
        <f>SUMIF('[2]2.报价结算清单'!$F$2:$F$578,$A491,'[2]2.报价结算清单'!$N$2:$N$578)</f>
        <v>#VALUE!</v>
      </c>
      <c r="I491" s="20" t="e">
        <f>SUMIF('[2]2.报价结算清单'!$F$2:$F$578,A491,'[2]2.报价结算清单'!$P$2:$P$578)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SUMIF('[2]2.报价结算清单'!$F$2:$F$578,$A492,'[2]2.报价结算清单'!$L$2:$L$578)</f>
        <v>#VALUE!</v>
      </c>
      <c r="H492" s="17" t="e">
        <f>SUMIF('[2]2.报价结算清单'!$F$2:$F$578,$A492,'[2]2.报价结算清单'!$N$2:$N$578)</f>
        <v>#VALUE!</v>
      </c>
      <c r="I492" s="20" t="e">
        <f>SUMIF('[2]2.报价结算清单'!$F$2:$F$578,A492,'[2]2.报价结算清单'!$P$2:$P$578)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SUMIF('[2]2.报价结算清单'!$F$2:$F$578,$A493,'[2]2.报价结算清单'!$L$2:$L$578)</f>
        <v>#VALUE!</v>
      </c>
      <c r="H493" s="17" t="e">
        <f>SUMIF('[2]2.报价结算清单'!$F$2:$F$578,$A493,'[2]2.报价结算清单'!$N$2:$N$578)</f>
        <v>#VALUE!</v>
      </c>
      <c r="I493" s="20" t="e">
        <f>SUMIF('[2]2.报价结算清单'!$F$2:$F$578,A493,'[2]2.报价结算清单'!$P$2:$P$578)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SUMIF('[2]2.报价结算清单'!$F$2:$F$578,$A494,'[2]2.报价结算清单'!$L$2:$L$578)</f>
        <v>#VALUE!</v>
      </c>
      <c r="H494" s="17" t="e">
        <f>SUMIF('[2]2.报价结算清单'!$F$2:$F$578,$A494,'[2]2.报价结算清单'!$N$2:$N$578)</f>
        <v>#VALUE!</v>
      </c>
      <c r="I494" s="20" t="e">
        <f>SUMIF('[2]2.报价结算清单'!$F$2:$F$578,A494,'[2]2.报价结算清单'!$P$2:$P$578)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SUMIF('[2]2.报价结算清单'!$F$2:$F$578,$A495,'[2]2.报价结算清单'!$L$2:$L$578)</f>
        <v>#VALUE!</v>
      </c>
      <c r="H495" s="17" t="e">
        <f>SUMIF('[2]2.报价结算清单'!$F$2:$F$578,$A495,'[2]2.报价结算清单'!$N$2:$N$578)</f>
        <v>#VALUE!</v>
      </c>
      <c r="I495" s="20" t="e">
        <f>SUMIF('[2]2.报价结算清单'!$F$2:$F$578,A495,'[2]2.报价结算清单'!$P$2:$P$578)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SUMIF('[2]2.报价结算清单'!$F$2:$F$578,$A496,'[2]2.报价结算清单'!$L$2:$L$578)</f>
        <v>#VALUE!</v>
      </c>
      <c r="H496" s="17" t="e">
        <f>SUMIF('[2]2.报价结算清单'!$F$2:$F$578,$A496,'[2]2.报价结算清单'!$N$2:$N$578)</f>
        <v>#VALUE!</v>
      </c>
      <c r="I496" s="20" t="e">
        <f>SUMIF('[2]2.报价结算清单'!$F$2:$F$578,A496,'[2]2.报价结算清单'!$P$2:$P$578)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SUMIF('[2]2.报价结算清单'!$F$2:$F$578,$A497,'[2]2.报价结算清单'!$L$2:$L$578)</f>
        <v>#VALUE!</v>
      </c>
      <c r="H497" s="17" t="e">
        <f>SUMIF('[2]2.报价结算清单'!$F$2:$F$578,$A497,'[2]2.报价结算清单'!$N$2:$N$578)</f>
        <v>#VALUE!</v>
      </c>
      <c r="I497" s="20" t="e">
        <f>SUMIF('[2]2.报价结算清单'!$F$2:$F$578,A497,'[2]2.报价结算清单'!$P$2:$P$578)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SUMIF('[2]2.报价结算清单'!$F$2:$F$578,$A498,'[2]2.报价结算清单'!$L$2:$L$578)</f>
        <v>#VALUE!</v>
      </c>
      <c r="H498" s="17" t="e">
        <f>SUMIF('[2]2.报价结算清单'!$F$2:$F$578,$A498,'[2]2.报价结算清单'!$N$2:$N$578)</f>
        <v>#VALUE!</v>
      </c>
      <c r="I498" s="20" t="e">
        <f>SUMIF('[2]2.报价结算清单'!$F$2:$F$578,A498,'[2]2.报价结算清单'!$P$2:$P$578)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SUMIF('[2]2.报价结算清单'!$F$2:$F$578,$A499,'[2]2.报价结算清单'!$L$2:$L$578)</f>
        <v>#VALUE!</v>
      </c>
      <c r="H499" s="17" t="e">
        <f>SUMIF('[2]2.报价结算清单'!$F$2:$F$578,$A499,'[2]2.报价结算清单'!$N$2:$N$578)</f>
        <v>#VALUE!</v>
      </c>
      <c r="I499" s="20" t="e">
        <f>SUMIF('[2]2.报价结算清单'!$F$2:$F$578,A499,'[2]2.报价结算清单'!$P$2:$P$578)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SUMIF('[2]2.报价结算清单'!$F$2:$F$578,$A500,'[2]2.报价结算清单'!$L$2:$L$578)</f>
        <v>#VALUE!</v>
      </c>
      <c r="H500" s="17" t="e">
        <f>SUMIF('[2]2.报价结算清单'!$F$2:$F$578,$A500,'[2]2.报价结算清单'!$N$2:$N$578)</f>
        <v>#VALUE!</v>
      </c>
      <c r="I500" s="20" t="e">
        <f>SUMIF('[2]2.报价结算清单'!$F$2:$F$578,A500,'[2]2.报价结算清单'!$P$2:$P$578)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SUMIF('[2]2.报价结算清单'!$F$2:$F$578,$A501,'[2]2.报价结算清单'!$L$2:$L$578)</f>
        <v>#VALUE!</v>
      </c>
      <c r="H501" s="17" t="e">
        <f>SUMIF('[2]2.报价结算清单'!$F$2:$F$578,$A501,'[2]2.报价结算清单'!$N$2:$N$578)</f>
        <v>#VALUE!</v>
      </c>
      <c r="I501" s="20" t="e">
        <f>SUMIF('[2]2.报价结算清单'!$F$2:$F$578,A501,'[2]2.报价结算清单'!$P$2:$P$578)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SUMIF('[2]2.报价结算清单'!$F$2:$F$578,$A502,'[2]2.报价结算清单'!$L$2:$L$578)</f>
        <v>#VALUE!</v>
      </c>
      <c r="H502" s="17" t="e">
        <f>SUMIF('[2]2.报价结算清单'!$F$2:$F$578,$A502,'[2]2.报价结算清单'!$N$2:$N$578)</f>
        <v>#VALUE!</v>
      </c>
      <c r="I502" s="20" t="e">
        <f>SUMIF('[2]2.报价结算清单'!$F$2:$F$578,A502,'[2]2.报价结算清单'!$P$2:$P$578)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SUMIF('[2]2.报价结算清单'!$F$2:$F$578,$A503,'[2]2.报价结算清单'!$L$2:$L$578)</f>
        <v>#VALUE!</v>
      </c>
      <c r="H503" s="17" t="e">
        <f>SUMIF('[2]2.报价结算清单'!$F$2:$F$578,$A503,'[2]2.报价结算清单'!$N$2:$N$578)</f>
        <v>#VALUE!</v>
      </c>
      <c r="I503" s="20" t="e">
        <f>SUMIF('[2]2.报价结算清单'!$F$2:$F$578,A503,'[2]2.报价结算清单'!$P$2:$P$578)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SUMIF('[2]2.报价结算清单'!$F$2:$F$578,$A504,'[2]2.报价结算清单'!$L$2:$L$578)</f>
        <v>#VALUE!</v>
      </c>
      <c r="H504" s="17" t="e">
        <f>SUMIF('[2]2.报价结算清单'!$F$2:$F$578,$A504,'[2]2.报价结算清单'!$N$2:$N$578)</f>
        <v>#VALUE!</v>
      </c>
      <c r="I504" s="20" t="e">
        <f>SUMIF('[2]2.报价结算清单'!$F$2:$F$578,A504,'[2]2.报价结算清单'!$P$2:$P$578)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SUMIF('[2]2.报价结算清单'!$F$2:$F$578,$A505,'[2]2.报价结算清单'!$L$2:$L$578)</f>
        <v>#VALUE!</v>
      </c>
      <c r="H505" s="17" t="e">
        <f>SUMIF('[2]2.报价结算清单'!$F$2:$F$578,$A505,'[2]2.报价结算清单'!$N$2:$N$578)</f>
        <v>#VALUE!</v>
      </c>
      <c r="I505" s="20" t="e">
        <f>SUMIF('[2]2.报价结算清单'!$F$2:$F$578,A505,'[2]2.报价结算清单'!$P$2:$P$578)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SUMIF('[2]2.报价结算清单'!$F$2:$F$578,$A506,'[2]2.报价结算清单'!$L$2:$L$578)</f>
        <v>#VALUE!</v>
      </c>
      <c r="H506" s="17" t="e">
        <f>SUMIF('[2]2.报价结算清单'!$F$2:$F$578,$A506,'[2]2.报价结算清单'!$N$2:$N$578)</f>
        <v>#VALUE!</v>
      </c>
      <c r="I506" s="20" t="e">
        <f>SUMIF('[2]2.报价结算清单'!$F$2:$F$578,A506,'[2]2.报价结算清单'!$P$2:$P$578)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SUMIF('[2]2.报价结算清单'!$F$2:$F$578,$A507,'[2]2.报价结算清单'!$L$2:$L$578)</f>
        <v>#VALUE!</v>
      </c>
      <c r="H507" s="17" t="e">
        <f>SUMIF('[2]2.报价结算清单'!$F$2:$F$578,$A507,'[2]2.报价结算清单'!$N$2:$N$578)</f>
        <v>#VALUE!</v>
      </c>
      <c r="I507" s="20" t="e">
        <f>SUMIF('[2]2.报价结算清单'!$F$2:$F$578,A507,'[2]2.报价结算清单'!$P$2:$P$578)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SUMIF('[2]2.报价结算清单'!$F$2:$F$578,$A508,'[2]2.报价结算清单'!$L$2:$L$578)</f>
        <v>#VALUE!</v>
      </c>
      <c r="H508" s="17" t="e">
        <f>SUMIF('[2]2.报价结算清单'!$F$2:$F$578,$A508,'[2]2.报价结算清单'!$N$2:$N$578)</f>
        <v>#VALUE!</v>
      </c>
      <c r="I508" s="20" t="e">
        <f>SUMIF('[2]2.报价结算清单'!$F$2:$F$578,A508,'[2]2.报价结算清单'!$P$2:$P$578)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SUMIF('[2]2.报价结算清单'!$F$2:$F$578,$A509,'[2]2.报价结算清单'!$L$2:$L$578)</f>
        <v>#VALUE!</v>
      </c>
      <c r="H509" s="17" t="e">
        <f>SUMIF('[2]2.报价结算清单'!$F$2:$F$578,$A509,'[2]2.报价结算清单'!$N$2:$N$578)</f>
        <v>#VALUE!</v>
      </c>
      <c r="I509" s="20" t="e">
        <f>SUMIF('[2]2.报价结算清单'!$F$2:$F$578,A509,'[2]2.报价结算清单'!$P$2:$P$578)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SUMIF('[2]2.报价结算清单'!$F$2:$F$578,$A510,'[2]2.报价结算清单'!$L$2:$L$578)</f>
        <v>#VALUE!</v>
      </c>
      <c r="H510" s="17" t="e">
        <f>SUMIF('[2]2.报价结算清单'!$F$2:$F$578,$A510,'[2]2.报价结算清单'!$N$2:$N$578)</f>
        <v>#VALUE!</v>
      </c>
      <c r="I510" s="20" t="e">
        <f>SUMIF('[2]2.报价结算清单'!$F$2:$F$578,A510,'[2]2.报价结算清单'!$P$2:$P$578)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SUMIF('[2]2.报价结算清单'!$F$2:$F$578,$A511,'[2]2.报价结算清单'!$L$2:$L$578)</f>
        <v>#VALUE!</v>
      </c>
      <c r="H511" s="17" t="e">
        <f>SUMIF('[2]2.报价结算清单'!$F$2:$F$578,$A511,'[2]2.报价结算清单'!$N$2:$N$578)</f>
        <v>#VALUE!</v>
      </c>
      <c r="I511" s="20" t="e">
        <f>SUMIF('[2]2.报价结算清单'!$F$2:$F$578,A511,'[2]2.报价结算清单'!$P$2:$P$578)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SUMIF('[2]2.报价结算清单'!$F$2:$F$578,$A512,'[2]2.报价结算清单'!$L$2:$L$578)</f>
        <v>#VALUE!</v>
      </c>
      <c r="H512" s="17" t="e">
        <f>SUMIF('[2]2.报价结算清单'!$F$2:$F$578,$A512,'[2]2.报价结算清单'!$N$2:$N$578)</f>
        <v>#VALUE!</v>
      </c>
      <c r="I512" s="20" t="e">
        <f>SUMIF('[2]2.报价结算清单'!$F$2:$F$578,A512,'[2]2.报价结算清单'!$P$2:$P$578)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SUMIF('[2]2.报价结算清单'!$F$2:$F$578,$A513,'[2]2.报价结算清单'!$L$2:$L$578)</f>
        <v>#VALUE!</v>
      </c>
      <c r="H513" s="17" t="e">
        <f>SUMIF('[2]2.报价结算清单'!$F$2:$F$578,$A513,'[2]2.报价结算清单'!$N$2:$N$578)</f>
        <v>#VALUE!</v>
      </c>
      <c r="I513" s="20" t="e">
        <f>SUMIF('[2]2.报价结算清单'!$F$2:$F$578,A513,'[2]2.报价结算清单'!$P$2:$P$578)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SUMIF('[2]2.报价结算清单'!$F$2:$F$578,$A514,'[2]2.报价结算清单'!$L$2:$L$578)</f>
        <v>#VALUE!</v>
      </c>
      <c r="H514" s="17" t="e">
        <f>SUMIF('[2]2.报价结算清单'!$F$2:$F$578,$A514,'[2]2.报价结算清单'!$N$2:$N$578)</f>
        <v>#VALUE!</v>
      </c>
      <c r="I514" s="20" t="e">
        <f>SUMIF('[2]2.报价结算清单'!$F$2:$F$578,A514,'[2]2.报价结算清单'!$P$2:$P$578)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SUMIF('[2]2.报价结算清单'!$F$2:$F$578,$A515,'[2]2.报价结算清单'!$L$2:$L$578)</f>
        <v>#VALUE!</v>
      </c>
      <c r="H515" s="17" t="e">
        <f>SUMIF('[2]2.报价结算清单'!$F$2:$F$578,$A515,'[2]2.报价结算清单'!$N$2:$N$578)</f>
        <v>#VALUE!</v>
      </c>
      <c r="I515" s="20" t="e">
        <f>SUMIF('[2]2.报价结算清单'!$F$2:$F$578,A515,'[2]2.报价结算清单'!$P$2:$P$578)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SUMIF('[2]2.报价结算清单'!$F$2:$F$578,$A516,'[2]2.报价结算清单'!$L$2:$L$578)</f>
        <v>#VALUE!</v>
      </c>
      <c r="H516" s="17" t="e">
        <f>SUMIF('[2]2.报价结算清单'!$F$2:$F$578,$A516,'[2]2.报价结算清单'!$N$2:$N$578)</f>
        <v>#VALUE!</v>
      </c>
      <c r="I516" s="20" t="e">
        <f>SUMIF('[2]2.报价结算清单'!$F$2:$F$578,A516,'[2]2.报价结算清单'!$P$2:$P$578)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SUMIF('[2]2.报价结算清单'!$F$2:$F$578,$A517,'[2]2.报价结算清单'!$L$2:$L$578)</f>
        <v>#VALUE!</v>
      </c>
      <c r="H517" s="17" t="e">
        <f>SUMIF('[2]2.报价结算清单'!$F$2:$F$578,$A517,'[2]2.报价结算清单'!$N$2:$N$578)</f>
        <v>#VALUE!</v>
      </c>
      <c r="I517" s="20" t="e">
        <f>SUMIF('[2]2.报价结算清单'!$F$2:$F$578,A517,'[2]2.报价结算清单'!$P$2:$P$578)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SUMIF('[2]2.报价结算清单'!$F$2:$F$578,$A518,'[2]2.报价结算清单'!$L$2:$L$578)</f>
        <v>#VALUE!</v>
      </c>
      <c r="H518" s="17" t="e">
        <f>SUMIF('[2]2.报价结算清单'!$F$2:$F$578,$A518,'[2]2.报价结算清单'!$N$2:$N$578)</f>
        <v>#VALUE!</v>
      </c>
      <c r="I518" s="20" t="e">
        <f>SUMIF('[2]2.报价结算清单'!$F$2:$F$578,A518,'[2]2.报价结算清单'!$P$2:$P$578)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3003</v>
      </c>
      <c r="E519" s="23" t="s">
        <v>635</v>
      </c>
      <c r="F519" s="47">
        <v>848</v>
      </c>
      <c r="G519" s="17" t="e">
        <f>SUMIF('[2]2.报价结算清单'!$F$2:$F$578,$A519,'[2]2.报价结算清单'!$L$2:$L$578)</f>
        <v>#VALUE!</v>
      </c>
      <c r="H519" s="17" t="e">
        <f>SUMIF('[2]2.报价结算清单'!$F$2:$F$578,$A519,'[2]2.报价结算清单'!$N$2:$N$578)</f>
        <v>#VALUE!</v>
      </c>
      <c r="I519" s="20" t="e">
        <f>SUMIF('[2]2.报价结算清单'!$F$2:$F$578,A519,'[2]2.报价结算清单'!$P$2:$P$578)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3004</v>
      </c>
      <c r="E520" s="23" t="s">
        <v>635</v>
      </c>
      <c r="F520" s="47">
        <v>1272</v>
      </c>
      <c r="G520" s="17" t="e">
        <f>SUMIF('[2]2.报价结算清单'!$F$2:$F$578,$A520,'[2]2.报价结算清单'!$L$2:$L$578)</f>
        <v>#VALUE!</v>
      </c>
      <c r="H520" s="17" t="e">
        <f>SUMIF('[2]2.报价结算清单'!$F$2:$F$578,$A520,'[2]2.报价结算清单'!$N$2:$N$578)</f>
        <v>#VALUE!</v>
      </c>
      <c r="I520" s="20" t="e">
        <f>SUMIF('[2]2.报价结算清单'!$F$2:$F$578,A520,'[2]2.报价结算清单'!$P$2:$P$578)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SUMIF('[2]2.报价结算清单'!$F$2:$F$578,$A521,'[2]2.报价结算清单'!$L$2:$L$578)</f>
        <v>#VALUE!</v>
      </c>
      <c r="H521" s="17" t="e">
        <f>SUMIF('[2]2.报价结算清单'!$F$2:$F$578,$A521,'[2]2.报价结算清单'!$N$2:$N$578)</f>
        <v>#VALUE!</v>
      </c>
      <c r="I521" s="20" t="e">
        <f>SUMIF('[2]2.报价结算清单'!$F$2:$F$578,A521,'[2]2.报价结算清单'!$P$2:$P$578)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SUMIF('[2]2.报价结算清单'!$F$2:$F$578,$A522,'[2]2.报价结算清单'!$L$2:$L$578)</f>
        <v>#VALUE!</v>
      </c>
      <c r="H522" s="17" t="e">
        <f>SUMIF('[2]2.报价结算清单'!$F$2:$F$578,$A522,'[2]2.报价结算清单'!$N$2:$N$578)</f>
        <v>#VALUE!</v>
      </c>
      <c r="I522" s="20" t="e">
        <f>SUMIF('[2]2.报价结算清单'!$F$2:$F$578,A522,'[2]2.报价结算清单'!$P$2:$P$578)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SUMIF('[2]2.报价结算清单'!$F$2:$F$578,$A523,'[2]2.报价结算清单'!$L$2:$L$578)</f>
        <v>#VALUE!</v>
      </c>
      <c r="H523" s="17" t="e">
        <f>SUMIF('[2]2.报价结算清单'!$F$2:$F$578,$A523,'[2]2.报价结算清单'!$N$2:$N$578)</f>
        <v>#VALUE!</v>
      </c>
      <c r="I523" s="20" t="e">
        <f>SUMIF('[2]2.报价结算清单'!$F$2:$F$578,A523,'[2]2.报价结算清单'!$P$2:$P$578)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SUMIF('[2]2.报价结算清单'!$F$2:$F$578,$A524,'[2]2.报价结算清单'!$L$2:$L$578)</f>
        <v>#VALUE!</v>
      </c>
      <c r="H524" s="17" t="e">
        <f>SUMIF('[2]2.报价结算清单'!$F$2:$F$578,$A524,'[2]2.报价结算清单'!$N$2:$N$578)</f>
        <v>#VALUE!</v>
      </c>
      <c r="I524" s="20" t="e">
        <f>SUMIF('[2]2.报价结算清单'!$F$2:$F$578,A524,'[2]2.报价结算清单'!$P$2:$P$578)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SUMIF('[2]2.报价结算清单'!$F$2:$F$578,$A525,'[2]2.报价结算清单'!$L$2:$L$578)</f>
        <v>#VALUE!</v>
      </c>
      <c r="H525" s="17" t="e">
        <f>SUMIF('[2]2.报价结算清单'!$F$2:$F$578,$A525,'[2]2.报价结算清单'!$N$2:$N$578)</f>
        <v>#VALUE!</v>
      </c>
      <c r="I525" s="20" t="e">
        <f>SUMIF('[2]2.报价结算清单'!$F$2:$F$578,A525,'[2]2.报价结算清单'!$P$2:$P$578)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SUMIF('[2]2.报价结算清单'!$F$2:$F$578,$A526,'[2]2.报价结算清单'!$L$2:$L$578)</f>
        <v>#VALUE!</v>
      </c>
      <c r="H526" s="17" t="e">
        <f>SUMIF('[2]2.报价结算清单'!$F$2:$F$578,$A526,'[2]2.报价结算清单'!$N$2:$N$578)</f>
        <v>#VALUE!</v>
      </c>
      <c r="I526" s="20" t="e">
        <f>SUMIF('[2]2.报价结算清单'!$F$2:$F$578,A526,'[2]2.报价结算清单'!$P$2:$P$578)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SUMIF('[2]2.报价结算清单'!$F$2:$F$578,$A527,'[2]2.报价结算清单'!$L$2:$L$578)</f>
        <v>#VALUE!</v>
      </c>
      <c r="H527" s="17" t="e">
        <f>SUMIF('[2]2.报价结算清单'!$F$2:$F$578,$A527,'[2]2.报价结算清单'!$N$2:$N$578)</f>
        <v>#VALUE!</v>
      </c>
      <c r="I527" s="20" t="e">
        <f>SUMIF('[2]2.报价结算清单'!$F$2:$F$578,A527,'[2]2.报价结算清单'!$P$2:$P$578)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SUMIF('[2]2.报价结算清单'!$F$2:$F$578,$A528,'[2]2.报价结算清单'!$L$2:$L$578)</f>
        <v>#VALUE!</v>
      </c>
      <c r="H528" s="17" t="e">
        <f>SUMIF('[2]2.报价结算清单'!$F$2:$F$578,$A528,'[2]2.报价结算清单'!$N$2:$N$578)</f>
        <v>#VALUE!</v>
      </c>
      <c r="I528" s="20" t="e">
        <f>SUMIF('[2]2.报价结算清单'!$F$2:$F$578,A528,'[2]2.报价结算清单'!$P$2:$P$578)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SUMIF('[2]2.报价结算清单'!$F$2:$F$578,$A529,'[2]2.报价结算清单'!$L$2:$L$578)</f>
        <v>#VALUE!</v>
      </c>
      <c r="H529" s="17" t="e">
        <f>SUMIF('[2]2.报价结算清单'!$F$2:$F$578,$A529,'[2]2.报价结算清单'!$N$2:$N$578)</f>
        <v>#VALUE!</v>
      </c>
      <c r="I529" s="20" t="e">
        <f>SUMIF('[2]2.报价结算清单'!$F$2:$F$578,A529,'[2]2.报价结算清单'!$P$2:$P$578)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SUMIF('[2]2.报价结算清单'!$F$2:$F$578,$A530,'[2]2.报价结算清单'!$L$2:$L$578)</f>
        <v>#VALUE!</v>
      </c>
      <c r="H530" s="17" t="e">
        <f>SUMIF('[2]2.报价结算清单'!$F$2:$F$578,$A530,'[2]2.报价结算清单'!$N$2:$N$578)</f>
        <v>#VALUE!</v>
      </c>
      <c r="I530" s="20" t="e">
        <f>SUMIF('[2]2.报价结算清单'!$F$2:$F$578,A530,'[2]2.报价结算清单'!$P$2:$P$578)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SUMIF('[2]2.报价结算清单'!$F$2:$F$578,$A531,'[2]2.报价结算清单'!$L$2:$L$578)</f>
        <v>#VALUE!</v>
      </c>
      <c r="H531" s="17" t="e">
        <f>SUMIF('[2]2.报价结算清单'!$F$2:$F$578,$A531,'[2]2.报价结算清单'!$N$2:$N$578)</f>
        <v>#VALUE!</v>
      </c>
      <c r="I531" s="20" t="e">
        <f>SUMIF('[2]2.报价结算清单'!$F$2:$F$578,A531,'[2]2.报价结算清单'!$P$2:$P$578)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SUMIF('[2]2.报价结算清单'!$F$2:$F$578,$A532,'[2]2.报价结算清单'!$L$2:$L$578)</f>
        <v>#VALUE!</v>
      </c>
      <c r="H532" s="17" t="e">
        <f>SUMIF('[2]2.报价结算清单'!$F$2:$F$578,$A532,'[2]2.报价结算清单'!$N$2:$N$578)</f>
        <v>#VALUE!</v>
      </c>
      <c r="I532" s="20" t="e">
        <f>SUMIF('[2]2.报价结算清单'!$F$2:$F$578,A532,'[2]2.报价结算清单'!$P$2:$P$578)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SUMIF('[2]2.报价结算清单'!$F$2:$F$578,$A533,'[2]2.报价结算清单'!$L$2:$L$578)</f>
        <v>#VALUE!</v>
      </c>
      <c r="H533" s="17" t="e">
        <f>SUMIF('[2]2.报价结算清单'!$F$2:$F$578,$A533,'[2]2.报价结算清单'!$N$2:$N$578)</f>
        <v>#VALUE!</v>
      </c>
      <c r="I533" s="20" t="e">
        <f>SUMIF('[2]2.报价结算清单'!$F$2:$F$578,A533,'[2]2.报价结算清单'!$P$2:$P$578)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SUMIF('[2]2.报价结算清单'!$F$2:$F$578,$A534,'[2]2.报价结算清单'!$L$2:$L$578)</f>
        <v>#VALUE!</v>
      </c>
      <c r="H534" s="17" t="e">
        <f>SUMIF('[2]2.报价结算清单'!$F$2:$F$578,$A534,'[2]2.报价结算清单'!$N$2:$N$578)</f>
        <v>#VALUE!</v>
      </c>
      <c r="I534" s="20" t="e">
        <f>SUMIF('[2]2.报价结算清单'!$F$2:$F$578,A534,'[2]2.报价结算清单'!$P$2:$P$578)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SUMIF('[2]2.报价结算清单'!$F$2:$F$578,$A535,'[2]2.报价结算清单'!$L$2:$L$578)</f>
        <v>#VALUE!</v>
      </c>
      <c r="H535" s="17" t="e">
        <f>SUMIF('[2]2.报价结算清单'!$F$2:$F$578,$A535,'[2]2.报价结算清单'!$N$2:$N$578)</f>
        <v>#VALUE!</v>
      </c>
      <c r="I535" s="20" t="e">
        <f>SUMIF('[2]2.报价结算清单'!$F$2:$F$578,A535,'[2]2.报价结算清单'!$P$2:$P$578)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SUMIF('[2]2.报价结算清单'!$F$2:$F$578,$A536,'[2]2.报价结算清单'!$L$2:$L$578)</f>
        <v>#VALUE!</v>
      </c>
      <c r="H536" s="17" t="e">
        <f>SUMIF('[2]2.报价结算清单'!$F$2:$F$578,$A536,'[2]2.报价结算清单'!$N$2:$N$578)</f>
        <v>#VALUE!</v>
      </c>
      <c r="I536" s="20" t="e">
        <f>SUMIF('[2]2.报价结算清单'!$F$2:$F$578,A536,'[2]2.报价结算清单'!$P$2:$P$578)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SUMIF('[2]2.报价结算清单'!$F$2:$F$578,$A537,'[2]2.报价结算清单'!$L$2:$L$578)</f>
        <v>#VALUE!</v>
      </c>
      <c r="H537" s="17" t="e">
        <f>SUMIF('[2]2.报价结算清单'!$F$2:$F$578,$A537,'[2]2.报价结算清单'!$N$2:$N$578)</f>
        <v>#VALUE!</v>
      </c>
      <c r="I537" s="20" t="e">
        <f>SUMIF('[2]2.报价结算清单'!$F$2:$F$578,A537,'[2]2.报价结算清单'!$P$2:$P$578)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SUMIF('[2]2.报价结算清单'!$F$2:$F$578,$A538,'[2]2.报价结算清单'!$L$2:$L$578)</f>
        <v>#VALUE!</v>
      </c>
      <c r="H538" s="17" t="e">
        <f>SUMIF('[2]2.报价结算清单'!$F$2:$F$578,$A538,'[2]2.报价结算清单'!$N$2:$N$578)</f>
        <v>#VALUE!</v>
      </c>
      <c r="I538" s="20" t="e">
        <f>SUMIF('[2]2.报价结算清单'!$F$2:$F$578,A538,'[2]2.报价结算清单'!$P$2:$P$578)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SUMIF('[2]2.报价结算清单'!$F$2:$F$578,$A539,'[2]2.报价结算清单'!$L$2:$L$578)</f>
        <v>#VALUE!</v>
      </c>
      <c r="H539" s="17" t="e">
        <f>SUMIF('[2]2.报价结算清单'!$F$2:$F$578,$A539,'[2]2.报价结算清单'!$N$2:$N$578)</f>
        <v>#VALUE!</v>
      </c>
      <c r="I539" s="20" t="e">
        <f>SUMIF('[2]2.报价结算清单'!$F$2:$F$578,A539,'[2]2.报价结算清单'!$P$2:$P$578)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SUMIF('[2]2.报价结算清单'!$F$2:$F$578,$A540,'[2]2.报价结算清单'!$L$2:$L$578)</f>
        <v>#VALUE!</v>
      </c>
      <c r="H540" s="17" t="e">
        <f>SUMIF('[2]2.报价结算清单'!$F$2:$F$578,$A540,'[2]2.报价结算清单'!$N$2:$N$578)</f>
        <v>#VALUE!</v>
      </c>
      <c r="I540" s="20" t="e">
        <f>SUMIF('[2]2.报价结算清单'!$F$2:$F$578,A540,'[2]2.报价结算清单'!$P$2:$P$578)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SUMIF('[2]2.报价结算清单'!$F$2:$F$578,$A541,'[2]2.报价结算清单'!$L$2:$L$578)</f>
        <v>#VALUE!</v>
      </c>
      <c r="H541" s="17" t="e">
        <f>SUMIF('[2]2.报价结算清单'!$F$2:$F$578,$A541,'[2]2.报价结算清单'!$N$2:$N$578)</f>
        <v>#VALUE!</v>
      </c>
      <c r="I541" s="20" t="e">
        <f>SUMIF('[2]2.报价结算清单'!$F$2:$F$578,A541,'[2]2.报价结算清单'!$P$2:$P$578)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SUMIF('[2]2.报价结算清单'!$F$2:$F$578,$A542,'[2]2.报价结算清单'!$L$2:$L$578)</f>
        <v>#VALUE!</v>
      </c>
      <c r="H542" s="17" t="e">
        <f>SUMIF('[2]2.报价结算清单'!$F$2:$F$578,$A542,'[2]2.报价结算清单'!$N$2:$N$578)</f>
        <v>#VALUE!</v>
      </c>
      <c r="I542" s="20" t="e">
        <f>SUMIF('[2]2.报价结算清单'!$F$2:$F$578,A542,'[2]2.报价结算清单'!$P$2:$P$578)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SUMIF('[2]2.报价结算清单'!$F$2:$F$578,$A543,'[2]2.报价结算清单'!$L$2:$L$578)</f>
        <v>#VALUE!</v>
      </c>
      <c r="H543" s="17" t="e">
        <f>SUMIF('[2]2.报价结算清单'!$F$2:$F$578,$A543,'[2]2.报价结算清单'!$N$2:$N$578)</f>
        <v>#VALUE!</v>
      </c>
      <c r="I543" s="20" t="e">
        <f>SUMIF('[2]2.报价结算清单'!$F$2:$F$578,A543,'[2]2.报价结算清单'!$P$2:$P$578)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SUMIF('[2]2.报价结算清单'!$F$2:$F$578,$A544,'[2]2.报价结算清单'!$L$2:$L$578)</f>
        <v>#VALUE!</v>
      </c>
      <c r="H544" s="17" t="e">
        <f>SUMIF('[2]2.报价结算清单'!$F$2:$F$578,$A544,'[2]2.报价结算清单'!$N$2:$N$578)</f>
        <v>#VALUE!</v>
      </c>
      <c r="I544" s="20" t="e">
        <f>SUMIF('[2]2.报价结算清单'!$F$2:$F$578,A544,'[2]2.报价结算清单'!$P$2:$P$578)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SUMIF('[2]2.报价结算清单'!$F$2:$F$578,$A545,'[2]2.报价结算清单'!$L$2:$L$578)</f>
        <v>#VALUE!</v>
      </c>
      <c r="H545" s="17" t="e">
        <f>SUMIF('[2]2.报价结算清单'!$F$2:$F$578,$A545,'[2]2.报价结算清单'!$N$2:$N$578)</f>
        <v>#VALUE!</v>
      </c>
      <c r="I545" s="20" t="e">
        <f>SUMIF('[2]2.报价结算清单'!$F$2:$F$578,A545,'[2]2.报价结算清单'!$P$2:$P$578)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SUMIF('[2]2.报价结算清单'!$F$2:$F$578,$A546,'[2]2.报价结算清单'!$L$2:$L$578)</f>
        <v>#VALUE!</v>
      </c>
      <c r="H546" s="17" t="e">
        <f>SUMIF('[2]2.报价结算清单'!$F$2:$F$578,$A546,'[2]2.报价结算清单'!$N$2:$N$578)</f>
        <v>#VALUE!</v>
      </c>
      <c r="I546" s="20" t="e">
        <f>SUMIF('[2]2.报价结算清单'!$F$2:$F$578,A546,'[2]2.报价结算清单'!$P$2:$P$578)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SUMIF('[2]2.报价结算清单'!$F$2:$F$578,$A547,'[2]2.报价结算清单'!$L$2:$L$578)</f>
        <v>#VALUE!</v>
      </c>
      <c r="H547" s="17" t="e">
        <f>SUMIF('[2]2.报价结算清单'!$F$2:$F$578,$A547,'[2]2.报价结算清单'!$N$2:$N$578)</f>
        <v>#VALUE!</v>
      </c>
      <c r="I547" s="20" t="e">
        <f>SUMIF('[2]2.报价结算清单'!$F$2:$F$578,A547,'[2]2.报价结算清单'!$P$2:$P$578)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SUMIF('[2]2.报价结算清单'!$F$2:$F$578,$A548,'[2]2.报价结算清单'!$L$2:$L$578)</f>
        <v>#VALUE!</v>
      </c>
      <c r="H548" s="17" t="e">
        <f>SUMIF('[2]2.报价结算清单'!$F$2:$F$578,$A548,'[2]2.报价结算清单'!$N$2:$N$578)</f>
        <v>#VALUE!</v>
      </c>
      <c r="I548" s="20" t="e">
        <f>SUMIF('[2]2.报价结算清单'!$F$2:$F$578,A548,'[2]2.报价结算清单'!$P$2:$P$578)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SUMIF('[2]2.报价结算清单'!$F$2:$F$578,$A549,'[2]2.报价结算清单'!$L$2:$L$578)</f>
        <v>#VALUE!</v>
      </c>
      <c r="H549" s="17" t="e">
        <f>SUMIF('[2]2.报价结算清单'!$F$2:$F$578,$A549,'[2]2.报价结算清单'!$N$2:$N$578)</f>
        <v>#VALUE!</v>
      </c>
      <c r="I549" s="20" t="e">
        <f>SUMIF('[2]2.报价结算清单'!$F$2:$F$578,A549,'[2]2.报价结算清单'!$P$2:$P$578)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2025-08-18T12:37:08Z</dcterms:modified>
</cp:coreProperties>
</file>