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1A报销\"/>
    </mc:Choice>
  </mc:AlternateContent>
  <xr:revisionPtr revIDLastSave="0" documentId="8_{B32B0A8F-77E8-4D0B-BBC1-8E496F0F38D0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差旅明细" sheetId="4" r:id="rId1"/>
    <sheet name="员工报销明细(借款)" sheetId="5" r:id="rId2"/>
    <sheet name="Sheet1" sheetId="6" r:id="rId3"/>
  </sheets>
  <definedNames>
    <definedName name="_xlnm.Print_Area" localSheetId="0">员工差旅明细!#REF!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H16" i="4"/>
  <c r="J15" i="4"/>
  <c r="H14" i="4"/>
  <c r="H13" i="4"/>
  <c r="H12" i="4"/>
  <c r="H11" i="4"/>
  <c r="H32" i="5"/>
  <c r="H33" i="5"/>
  <c r="H34" i="5" s="1"/>
  <c r="G34" i="5"/>
  <c r="F34" i="5"/>
  <c r="F28" i="5"/>
  <c r="H27" i="5"/>
  <c r="G18" i="4"/>
  <c r="G53" i="5"/>
  <c r="F53" i="5"/>
  <c r="E53" i="5"/>
  <c r="D53" i="5"/>
  <c r="C53" i="5"/>
  <c r="H52" i="5"/>
  <c r="H51" i="5"/>
  <c r="G50" i="5"/>
  <c r="F50" i="5"/>
  <c r="D50" i="5"/>
  <c r="C50" i="5"/>
  <c r="H49" i="5"/>
  <c r="H48" i="5"/>
  <c r="H47" i="5"/>
  <c r="E47" i="5"/>
  <c r="E50" i="5" s="1"/>
  <c r="G46" i="5"/>
  <c r="F46" i="5"/>
  <c r="D46" i="5"/>
  <c r="C46" i="5"/>
  <c r="H45" i="5"/>
  <c r="H44" i="5"/>
  <c r="E44" i="5"/>
  <c r="E46" i="5" s="1"/>
  <c r="G43" i="5"/>
  <c r="F43" i="5"/>
  <c r="D43" i="5"/>
  <c r="C43" i="5"/>
  <c r="H42" i="5"/>
  <c r="H41" i="5"/>
  <c r="H40" i="5"/>
  <c r="H39" i="5"/>
  <c r="E39" i="5"/>
  <c r="E43" i="5" s="1"/>
  <c r="G38" i="5"/>
  <c r="F38" i="5"/>
  <c r="D38" i="5"/>
  <c r="C38" i="5"/>
  <c r="H37" i="5"/>
  <c r="H36" i="5"/>
  <c r="H35" i="5"/>
  <c r="E35" i="5"/>
  <c r="E38" i="5" s="1"/>
  <c r="D34" i="5"/>
  <c r="C34" i="5"/>
  <c r="H31" i="5"/>
  <c r="H30" i="5"/>
  <c r="H29" i="5"/>
  <c r="E29" i="5"/>
  <c r="E34" i="5" s="1"/>
  <c r="G28" i="5"/>
  <c r="D28" i="5"/>
  <c r="C28" i="5"/>
  <c r="H23" i="5"/>
  <c r="H25" i="5"/>
  <c r="H26" i="5"/>
  <c r="H24" i="5"/>
  <c r="H22" i="5"/>
  <c r="E22" i="5"/>
  <c r="E28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E16" i="5"/>
  <c r="D16" i="5"/>
  <c r="C16" i="5"/>
  <c r="H15" i="5"/>
  <c r="H14" i="5"/>
  <c r="E14" i="5"/>
  <c r="G13" i="5"/>
  <c r="F13" i="5"/>
  <c r="D13" i="5"/>
  <c r="C13" i="5"/>
  <c r="H12" i="5"/>
  <c r="H11" i="5"/>
  <c r="H10" i="5"/>
  <c r="H9" i="5"/>
  <c r="H8" i="5"/>
  <c r="E8" i="5"/>
  <c r="E13" i="5" s="1"/>
  <c r="H18" i="4" l="1"/>
  <c r="B21" i="4" s="1"/>
  <c r="I18" i="4"/>
  <c r="G21" i="4" s="1"/>
  <c r="H46" i="5"/>
  <c r="H28" i="5"/>
  <c r="H50" i="5"/>
  <c r="H16" i="5"/>
  <c r="D54" i="5"/>
  <c r="H13" i="5"/>
  <c r="H43" i="5"/>
  <c r="H21" i="5"/>
  <c r="C54" i="5"/>
  <c r="G54" i="5"/>
  <c r="G59" i="5" s="1"/>
  <c r="F54" i="5"/>
  <c r="E59" i="5" s="1"/>
  <c r="H38" i="5"/>
  <c r="E54" i="5"/>
  <c r="A59" i="5" s="1"/>
  <c r="H53" i="5"/>
  <c r="K21" i="4" l="1"/>
  <c r="H54" i="5"/>
  <c r="C59" i="5" s="1"/>
  <c r="I59" i="5" l="1"/>
</calcChain>
</file>

<file path=xl/sharedStrings.xml><?xml version="1.0" encoding="utf-8"?>
<sst xmlns="http://schemas.openxmlformats.org/spreadsheetml/2006/main" count="103" uniqueCount="96">
  <si>
    <t>项目</t>
  </si>
  <si>
    <t>金额</t>
  </si>
  <si>
    <t>备注</t>
  </si>
  <si>
    <t>合计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</si>
  <si>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</si>
  <si>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</si>
  <si>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</si>
  <si>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</si>
  <si>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</si>
  <si>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</si>
  <si>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</si>
  <si>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</si>
  <si>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</si>
  <si>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</si>
  <si>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</si>
  <si>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</si>
  <si>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</si>
  <si>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</si>
  <si>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交通费</t>
  </si>
  <si>
    <t>补票金额</t>
  </si>
  <si>
    <t>报销总金额</t>
  </si>
  <si>
    <t>报销人:</t>
  </si>
  <si>
    <t>总监：</t>
  </si>
  <si>
    <t>合规:</t>
  </si>
  <si>
    <t>财务：</t>
  </si>
  <si>
    <t>【借款报销单】</t>
  </si>
  <si>
    <t>借款</t>
  </si>
  <si>
    <t>还款</t>
  </si>
  <si>
    <t>还发票要求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</si>
  <si>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</si>
  <si>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</si>
  <si>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</si>
  <si>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</si>
  <si>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</si>
  <si>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</si>
  <si>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</si>
  <si>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</si>
  <si>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</si>
  <si>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</si>
  <si>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</si>
  <si>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</si>
  <si>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</si>
  <si>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</si>
  <si>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</si>
  <si>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</si>
  <si>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</si>
  <si>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</si>
  <si>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</si>
  <si>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</si>
  <si>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</si>
  <si>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</si>
  <si>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</si>
  <si>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</si>
  <si>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</si>
  <si>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</si>
  <si>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</si>
  <si>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</si>
  <si>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</si>
  <si>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</si>
  <si>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</si>
  <si>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</si>
  <si>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</si>
  <si>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</si>
  <si>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</si>
  <si>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</si>
  <si>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</si>
  <si>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</si>
  <si>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</si>
  <si>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</si>
  <si>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</si>
  <si>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</t>
    <phoneticPr fontId="13" type="noConversion"/>
  </si>
  <si>
    <t>会议日期：2021.6.8</t>
    <phoneticPr fontId="13" type="noConversion"/>
  </si>
  <si>
    <t>口罩</t>
    <phoneticPr fontId="13" type="noConversion"/>
  </si>
  <si>
    <t>红酒</t>
    <phoneticPr fontId="13" type="noConversion"/>
  </si>
  <si>
    <t>易拉宝车头牌横幅制作</t>
    <phoneticPr fontId="13" type="noConversion"/>
  </si>
  <si>
    <t>6.6晚餐</t>
    <phoneticPr fontId="13" type="noConversion"/>
  </si>
  <si>
    <t>6.7晚餐</t>
    <phoneticPr fontId="13" type="noConversion"/>
  </si>
  <si>
    <t>6.9午餐</t>
    <phoneticPr fontId="13" type="noConversion"/>
  </si>
  <si>
    <t>6.8午餐</t>
    <phoneticPr fontId="13" type="noConversion"/>
  </si>
  <si>
    <t>6.7午餐</t>
    <phoneticPr fontId="13" type="noConversion"/>
  </si>
  <si>
    <t>6.9晚餐</t>
    <phoneticPr fontId="13" type="noConversion"/>
  </si>
  <si>
    <t>摆渡车</t>
    <phoneticPr fontId="13" type="noConversion"/>
  </si>
  <si>
    <t>讲解服务</t>
    <phoneticPr fontId="13" type="noConversion"/>
  </si>
  <si>
    <t>餐饮费</t>
    <phoneticPr fontId="13" type="noConversion"/>
  </si>
  <si>
    <t>采购费</t>
    <phoneticPr fontId="13" type="noConversion"/>
  </si>
  <si>
    <t>晚餐</t>
    <phoneticPr fontId="13" type="noConversion"/>
  </si>
  <si>
    <t>2023.7.11-2023.7.14</t>
    <phoneticPr fontId="13" type="noConversion"/>
  </si>
  <si>
    <t>昆明</t>
    <phoneticPr fontId="13" type="noConversion"/>
  </si>
  <si>
    <t>高铁 成都-昆明</t>
    <phoneticPr fontId="13" type="noConversion"/>
  </si>
  <si>
    <t>高铁 昆明-成都</t>
    <phoneticPr fontId="13" type="noConversion"/>
  </si>
  <si>
    <t>出租车</t>
    <phoneticPr fontId="13" type="noConversion"/>
  </si>
  <si>
    <t>7.12晚餐</t>
    <phoneticPr fontId="13" type="noConversion"/>
  </si>
  <si>
    <t>午餐</t>
    <phoneticPr fontId="13" type="noConversion"/>
  </si>
  <si>
    <t>7.13午餐</t>
    <phoneticPr fontId="13" type="noConversion"/>
  </si>
  <si>
    <t>签字笔</t>
    <phoneticPr fontId="13" type="noConversion"/>
  </si>
  <si>
    <t>马可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</si>
</sst>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4" applyAlignment="1">
      <alignment horizontal="center" vertical="center"/>
    </xf>
    <xf numFmtId="0" fontId="2" fillId="0" borderId="0" xfId="4">
      <alignment vertical="center"/>
    </xf>
    <xf numFmtId="40" fontId="2" fillId="0" borderId="0" xfId="4" applyNumberFormat="1">
      <alignment vertical="center"/>
    </xf>
    <xf numFmtId="0" fontId="2" fillId="0" borderId="1" xfId="4" applyBorder="1" applyAlignment="1">
      <alignment horizontal="center" vertical="center"/>
    </xf>
    <xf numFmtId="0" fontId="2" fillId="0" borderId="1" xfId="4" applyBorder="1">
      <alignment vertical="center"/>
    </xf>
    <xf numFmtId="40" fontId="2" fillId="0" borderId="1" xfId="4" applyNumberFormat="1" applyBorder="1">
      <alignment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40" fontId="4" fillId="4" borderId="1" xfId="4" applyNumberFormat="1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/>
    </xf>
    <xf numFmtId="40" fontId="1" fillId="7" borderId="1" xfId="4" applyNumberFormat="1" applyFont="1" applyFill="1" applyBorder="1" applyAlignment="1">
      <alignment horizontal="right" vertical="center"/>
    </xf>
    <xf numFmtId="40" fontId="1" fillId="7" borderId="1" xfId="4" applyNumberFormat="1" applyFont="1" applyFill="1" applyBorder="1" applyAlignment="1">
      <alignment horizontal="center" vertical="center"/>
    </xf>
    <xf numFmtId="0" fontId="3" fillId="0" borderId="0" xfId="3" applyFont="1">
      <alignment vertical="center"/>
    </xf>
    <xf numFmtId="0" fontId="1" fillId="7" borderId="1" xfId="4" applyFont="1" applyFill="1" applyBorder="1">
      <alignment vertical="center"/>
    </xf>
    <xf numFmtId="0" fontId="8" fillId="0" borderId="1" xfId="1" applyFont="1" applyBorder="1" applyAlignment="1">
      <alignment horizontal="left" vertical="center"/>
    </xf>
    <xf numFmtId="0" fontId="4" fillId="5" borderId="3" xfId="4" applyFont="1" applyFill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40" fontId="1" fillId="0" borderId="0" xfId="4" applyNumberFormat="1" applyFont="1" applyAlignment="1">
      <alignment horizontal="center" vertical="center"/>
    </xf>
    <xf numFmtId="0" fontId="7" fillId="0" borderId="1" xfId="4" applyFont="1" applyBorder="1">
      <alignment vertical="center"/>
    </xf>
    <xf numFmtId="0" fontId="4" fillId="8" borderId="1" xfId="4" applyFont="1" applyFill="1" applyBorder="1" applyAlignment="1">
      <alignment horizontal="center" vertical="center"/>
    </xf>
    <xf numFmtId="176" fontId="6" fillId="0" borderId="1" xfId="4" applyNumberFormat="1" applyFont="1" applyBorder="1" applyAlignment="1">
      <alignment horizontal="center" vertical="center"/>
    </xf>
    <xf numFmtId="0" fontId="2" fillId="0" borderId="0" xfId="2">
      <alignment vertical="center"/>
    </xf>
    <xf numFmtId="0" fontId="2" fillId="0" borderId="0" xfId="3">
      <alignment vertical="center"/>
    </xf>
    <xf numFmtId="0" fontId="9" fillId="0" borderId="0" xfId="3" applyFont="1">
      <alignment vertical="center"/>
    </xf>
    <xf numFmtId="0" fontId="10" fillId="0" borderId="4" xfId="3" applyFont="1" applyBorder="1">
      <alignment vertical="center"/>
    </xf>
    <xf numFmtId="0" fontId="10" fillId="0" borderId="5" xfId="3" applyFont="1" applyBorder="1">
      <alignment vertical="center"/>
    </xf>
    <xf numFmtId="0" fontId="10" fillId="0" borderId="5" xfId="3" applyFont="1" applyBorder="1" applyAlignment="1">
      <alignment horizontal="right" vertical="center"/>
    </xf>
    <xf numFmtId="0" fontId="10" fillId="0" borderId="6" xfId="3" applyFont="1" applyBorder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0" fontId="10" fillId="0" borderId="7" xfId="3" applyFont="1" applyBorder="1">
      <alignment vertical="center"/>
    </xf>
    <xf numFmtId="0" fontId="10" fillId="0" borderId="8" xfId="3" applyFont="1" applyBorder="1">
      <alignment vertical="center"/>
    </xf>
    <xf numFmtId="0" fontId="10" fillId="0" borderId="8" xfId="3" applyFont="1" applyBorder="1" applyAlignment="1">
      <alignment horizontal="right" vertical="center"/>
    </xf>
    <xf numFmtId="0" fontId="10" fillId="9" borderId="8" xfId="3" applyFont="1" applyFill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178" fontId="10" fillId="6" borderId="1" xfId="3" applyNumberFormat="1" applyFont="1" applyFill="1" applyBorder="1" applyAlignment="1">
      <alignment horizontal="center" vertical="center"/>
    </xf>
    <xf numFmtId="0" fontId="10" fillId="6" borderId="11" xfId="3" applyFont="1" applyFill="1" applyBorder="1" applyAlignment="1">
      <alignment horizontal="center" vertical="center"/>
    </xf>
    <xf numFmtId="179" fontId="11" fillId="0" borderId="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10" fillId="6" borderId="2" xfId="3" applyNumberFormat="1" applyFont="1" applyFill="1" applyBorder="1" applyAlignment="1">
      <alignment horizontal="center" vertical="center"/>
    </xf>
    <xf numFmtId="178" fontId="10" fillId="6" borderId="9" xfId="3" applyNumberFormat="1" applyFont="1" applyFill="1" applyBorder="1" applyAlignment="1">
      <alignment horizontal="center" vertical="center"/>
    </xf>
    <xf numFmtId="0" fontId="10" fillId="6" borderId="1" xfId="3" applyFont="1" applyFill="1" applyBorder="1" applyAlignment="1">
      <alignment vertical="center" wrapText="1"/>
    </xf>
    <xf numFmtId="0" fontId="11" fillId="0" borderId="1" xfId="3" applyFont="1" applyBorder="1">
      <alignment vertical="center"/>
    </xf>
    <xf numFmtId="177" fontId="10" fillId="0" borderId="0" xfId="3" applyNumberFormat="1" applyFont="1" applyAlignment="1">
      <alignment horizontal="left" vertical="center"/>
    </xf>
    <xf numFmtId="176" fontId="11" fillId="0" borderId="1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6" borderId="1" xfId="3" applyFont="1" applyFill="1" applyBorder="1" applyAlignment="1">
      <alignment horizontal="center" vertical="center"/>
    </xf>
    <xf numFmtId="0" fontId="10" fillId="6" borderId="11" xfId="3" applyFont="1" applyFill="1" applyBorder="1" applyAlignment="1">
      <alignment horizontal="center" vertical="center"/>
    </xf>
    <xf numFmtId="0" fontId="10" fillId="6" borderId="10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0" fillId="9" borderId="5" xfId="3" applyFont="1" applyFill="1" applyBorder="1" applyAlignment="1">
      <alignment horizontal="center" vertical="center"/>
    </xf>
    <xf numFmtId="0" fontId="10" fillId="9" borderId="12" xfId="3" applyFont="1" applyFill="1" applyBorder="1" applyAlignment="1">
      <alignment horizontal="center" vertical="center"/>
    </xf>
    <xf numFmtId="0" fontId="10" fillId="9" borderId="0" xfId="3" applyFont="1" applyFill="1" applyAlignment="1">
      <alignment horizontal="center" vertical="center"/>
    </xf>
    <xf numFmtId="0" fontId="10" fillId="9" borderId="13" xfId="3" applyFont="1" applyFill="1" applyBorder="1" applyAlignment="1">
      <alignment horizontal="center" vertical="center"/>
    </xf>
    <xf numFmtId="58" fontId="10" fillId="9" borderId="0" xfId="3" applyNumberFormat="1" applyFont="1" applyFill="1" applyAlignment="1">
      <alignment horizontal="center" vertical="center"/>
    </xf>
    <xf numFmtId="0" fontId="10" fillId="9" borderId="8" xfId="3" applyFont="1" applyFill="1" applyBorder="1" applyAlignment="1">
      <alignment horizontal="center" vertical="center" wrapText="1"/>
    </xf>
    <xf numFmtId="0" fontId="10" fillId="9" borderId="14" xfId="3" applyFont="1" applyFill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0" fillId="6" borderId="2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179" fontId="11" fillId="0" borderId="2" xfId="3" applyNumberFormat="1" applyFont="1" applyBorder="1" applyAlignment="1">
      <alignment horizontal="center" vertical="center"/>
    </xf>
    <xf numFmtId="179" fontId="11" fillId="0" borderId="9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177" fontId="11" fillId="6" borderId="1" xfId="3" applyNumberFormat="1" applyFont="1" applyFill="1" applyBorder="1" applyAlignment="1">
      <alignment horizontal="center"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177" fontId="6" fillId="6" borderId="2" xfId="4" applyNumberFormat="1" applyFont="1" applyFill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2" fillId="2" borderId="1" xfId="4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2" fillId="0" borderId="11" xfId="4" applyBorder="1" applyAlignment="1">
      <alignment horizontal="center" vertical="center"/>
    </xf>
    <xf numFmtId="0" fontId="2" fillId="0" borderId="10" xfId="4" applyBorder="1" applyAlignment="1">
      <alignment horizontal="center" vertical="center"/>
    </xf>
    <xf numFmtId="0" fontId="2" fillId="0" borderId="15" xfId="4" applyBorder="1" applyAlignment="1">
      <alignment horizontal="center" vertical="center"/>
    </xf>
    <xf numFmtId="0" fontId="5" fillId="6" borderId="11" xfId="4" applyFont="1" applyFill="1" applyBorder="1" applyAlignment="1">
      <alignment horizontal="center" vertical="center"/>
    </xf>
    <xf numFmtId="0" fontId="5" fillId="6" borderId="10" xfId="4" applyFont="1" applyFill="1" applyBorder="1" applyAlignment="1">
      <alignment horizontal="center" vertical="center"/>
    </xf>
    <xf numFmtId="0" fontId="5" fillId="6" borderId="15" xfId="4" applyFont="1" applyFill="1" applyBorder="1" applyAlignment="1">
      <alignment horizontal="center" vertical="center"/>
    </xf>
    <xf numFmtId="40" fontId="2" fillId="0" borderId="11" xfId="4" applyNumberFormat="1" applyBorder="1" applyAlignment="1">
      <alignment horizontal="center" vertical="center"/>
    </xf>
    <xf numFmtId="40" fontId="2" fillId="0" borderId="10" xfId="4" applyNumberFormat="1" applyBorder="1" applyAlignment="1">
      <alignment horizontal="center" vertical="center"/>
    </xf>
    <xf numFmtId="40" fontId="2" fillId="0" borderId="15" xfId="4" applyNumberForma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7 2" xfId="1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19050</xdr:rowOff>
    </xdr:from>
    <xdr:ext cx="1325706" cy="728230"/>
    <xdr:pic>
      <xdr:nvPicPr>
        <xdr:cNvPr id="4" name="图片 3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0</xdr:row>
      <xdr:rowOff>19050</xdr:rowOff>
    </xdr:from>
    <xdr:ext cx="1325706" cy="728230"/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0</xdr:row>
      <xdr:rowOff>19050</xdr:rowOff>
    </xdr:from>
    <xdr:ext cx="1325706" cy="728230"/>
    <xdr:pic>
      <xdr:nvPicPr>
        <xdr:cNvPr id="12" name="图片 1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0</xdr:row>
      <xdr:rowOff>19050</xdr:rowOff>
    </xdr:from>
    <xdr:ext cx="1325706" cy="728230"/>
    <xdr:pic>
      <xdr:nvPicPr>
        <xdr:cNvPr id="13" name="图片 1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3"/>
  <sheetViews>
    <sheetView tabSelected="1" zoomScale="130" zoomScaleNormal="130" workbookViewId="0">
      <selection activeCell="R6" sqref="R6"/>
    </sheetView>
  </sheetViews>
  <sheetFormatPr defaultColWidth="8.77734375" defaultRowHeight="14.4" x14ac:dyDescent="0.25"/>
  <cols>
    <col min="1" max="1" width="1.44140625" style="28" customWidth="1"/>
    <col min="2" max="3" width="2.109375" style="28" customWidth="1"/>
    <col min="4" max="4" width="12.109375" style="28" customWidth="1"/>
    <col min="5" max="5" width="0.77734375" style="28" customWidth="1"/>
    <col min="6" max="6" width="18" style="28" customWidth="1"/>
    <col min="7" max="7" width="12.6640625" style="28" customWidth="1"/>
    <col min="8" max="8" width="11.109375" style="28" customWidth="1"/>
    <col min="9" max="9" width="1" style="28" customWidth="1"/>
    <col min="10" max="10" width="11.77734375" style="28" customWidth="1"/>
    <col min="11" max="11" width="26" style="28" customWidth="1"/>
    <col min="12" max="12" width="8.77734375" style="28"/>
    <col min="13" max="13" width="1.44140625" style="28" customWidth="1"/>
    <col min="14" max="15" width="2.109375" style="28" customWidth="1"/>
    <col min="16" max="16" width="12.109375" style="28" customWidth="1"/>
    <col min="17" max="17" width="0.77734375" style="28" customWidth="1"/>
    <col min="18" max="18" width="18" style="28" customWidth="1"/>
    <col min="19" max="19" width="12.6640625" style="28" customWidth="1"/>
    <col min="20" max="20" width="11.109375" style="28" customWidth="1"/>
    <col min="21" max="21" width="1" style="28" customWidth="1"/>
    <col min="22" max="22" width="11.77734375" style="28" customWidth="1"/>
    <col min="23" max="23" width="26" style="28" customWidth="1"/>
    <col min="24" max="24" width="8.77734375" style="28"/>
    <col min="25" max="25" width="1.44140625" style="28" customWidth="1"/>
    <col min="26" max="27" width="2.109375" style="28" customWidth="1"/>
    <col min="28" max="28" width="12.109375" style="28" customWidth="1"/>
    <col min="29" max="29" width="0.77734375" style="28" customWidth="1"/>
    <col min="30" max="30" width="18" style="28" customWidth="1"/>
    <col min="31" max="31" width="12.6640625" style="28" customWidth="1"/>
    <col min="32" max="32" width="11.109375" style="28" customWidth="1"/>
    <col min="33" max="33" width="1" style="28" customWidth="1"/>
    <col min="34" max="34" width="11.77734375" style="28" customWidth="1"/>
    <col min="35" max="35" width="26" style="28" customWidth="1"/>
    <col min="36" max="16384" width="8.77734375" style="28"/>
  </cols>
  <sheetData>
    <row r="1" spans="2:11" x14ac:dyDescent="0.25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 x14ac:dyDescent="0.25">
      <c r="B3" s="59" t="s">
        <v>4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19.9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47"/>
    </row>
    <row r="5" spans="2:11" ht="19.95" customHeight="1" x14ac:dyDescent="0.25">
      <c r="B5" s="31"/>
      <c r="C5" s="32"/>
      <c r="D5" s="33" t="s">
        <v>5</v>
      </c>
      <c r="E5" s="33"/>
      <c r="F5" s="60" t="s">
        <v>95</v>
      </c>
      <c r="G5" s="60"/>
      <c r="H5" s="33" t="s">
        <v>6</v>
      </c>
      <c r="I5" s="32"/>
      <c r="J5" s="60"/>
      <c r="K5" s="61"/>
    </row>
    <row r="6" spans="2:11" ht="19.95" customHeight="1" x14ac:dyDescent="0.25">
      <c r="B6" s="34"/>
      <c r="C6" s="35"/>
      <c r="D6" s="36" t="s">
        <v>7</v>
      </c>
      <c r="E6" s="36"/>
      <c r="F6" s="62" t="s">
        <v>87</v>
      </c>
      <c r="G6" s="62"/>
      <c r="H6" s="36" t="s">
        <v>8</v>
      </c>
      <c r="I6" s="35"/>
      <c r="J6" s="62"/>
      <c r="K6" s="63"/>
    </row>
    <row r="7" spans="2:11" ht="19.95" customHeight="1" x14ac:dyDescent="0.25">
      <c r="B7" s="34"/>
      <c r="C7" s="35"/>
      <c r="D7" s="36" t="s">
        <v>9</v>
      </c>
      <c r="E7" s="36"/>
      <c r="F7" s="62" t="s">
        <v>86</v>
      </c>
      <c r="G7" s="62"/>
      <c r="H7" s="36" t="s">
        <v>10</v>
      </c>
      <c r="I7" s="35"/>
      <c r="J7" s="64"/>
      <c r="K7" s="63"/>
    </row>
    <row r="8" spans="2:11" ht="19.95" customHeight="1" x14ac:dyDescent="0.25">
      <c r="B8" s="37"/>
      <c r="C8" s="38"/>
      <c r="D8" s="39"/>
      <c r="E8" s="39"/>
      <c r="F8" s="40"/>
      <c r="G8" s="40"/>
      <c r="H8" s="39" t="s">
        <v>11</v>
      </c>
      <c r="I8" s="38"/>
      <c r="J8" s="65"/>
      <c r="K8" s="66"/>
    </row>
    <row r="9" spans="2:11" ht="19.95" customHeight="1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2:11" ht="19.95" customHeight="1" x14ac:dyDescent="0.25">
      <c r="B10" s="67" t="s">
        <v>12</v>
      </c>
      <c r="C10" s="68"/>
      <c r="D10" s="41" t="s">
        <v>13</v>
      </c>
      <c r="E10" s="67" t="s">
        <v>14</v>
      </c>
      <c r="F10" s="68"/>
      <c r="G10" s="43" t="s">
        <v>15</v>
      </c>
      <c r="H10" s="42" t="s">
        <v>16</v>
      </c>
      <c r="I10" s="67" t="s">
        <v>17</v>
      </c>
      <c r="J10" s="68"/>
      <c r="K10" s="43" t="s">
        <v>2</v>
      </c>
    </row>
    <row r="11" spans="2:11" x14ac:dyDescent="0.25">
      <c r="B11" s="54">
        <v>1</v>
      </c>
      <c r="C11" s="55"/>
      <c r="D11" s="56" t="s">
        <v>18</v>
      </c>
      <c r="E11" s="56" t="s">
        <v>88</v>
      </c>
      <c r="F11" s="56"/>
      <c r="G11" s="44">
        <v>497.5</v>
      </c>
      <c r="H11" s="44">
        <f>G11</f>
        <v>497.5</v>
      </c>
      <c r="I11" s="48"/>
      <c r="J11" s="49"/>
      <c r="K11" s="50"/>
    </row>
    <row r="12" spans="2:11" x14ac:dyDescent="0.25">
      <c r="B12" s="54">
        <v>2</v>
      </c>
      <c r="C12" s="55"/>
      <c r="D12" s="56"/>
      <c r="E12" s="56" t="s">
        <v>89</v>
      </c>
      <c r="F12" s="56"/>
      <c r="G12" s="44">
        <v>494.5</v>
      </c>
      <c r="H12" s="44">
        <f>G12</f>
        <v>494.5</v>
      </c>
      <c r="I12" s="48"/>
      <c r="J12" s="49"/>
      <c r="K12" s="50"/>
    </row>
    <row r="13" spans="2:11" x14ac:dyDescent="0.25">
      <c r="B13" s="54">
        <v>3</v>
      </c>
      <c r="C13" s="55"/>
      <c r="D13" s="56"/>
      <c r="E13" s="56" t="s">
        <v>90</v>
      </c>
      <c r="F13" s="56"/>
      <c r="G13" s="44">
        <v>59</v>
      </c>
      <c r="H13" s="44">
        <f>G13</f>
        <v>59</v>
      </c>
      <c r="I13" s="48"/>
      <c r="J13" s="49"/>
      <c r="K13" s="50"/>
    </row>
    <row r="14" spans="2:11" x14ac:dyDescent="0.25">
      <c r="B14" s="54">
        <v>4</v>
      </c>
      <c r="C14" s="55"/>
      <c r="D14" s="56"/>
      <c r="E14" s="69" t="s">
        <v>90</v>
      </c>
      <c r="F14" s="70"/>
      <c r="G14" s="44">
        <v>20</v>
      </c>
      <c r="H14" s="44">
        <f>G14</f>
        <v>20</v>
      </c>
      <c r="I14" s="48"/>
      <c r="J14" s="49"/>
      <c r="K14" s="50"/>
    </row>
    <row r="15" spans="2:11" x14ac:dyDescent="0.25">
      <c r="B15" s="54">
        <v>5</v>
      </c>
      <c r="C15" s="55"/>
      <c r="D15" s="57" t="s">
        <v>83</v>
      </c>
      <c r="E15" s="56" t="s">
        <v>85</v>
      </c>
      <c r="F15" s="56"/>
      <c r="G15" s="44">
        <v>142</v>
      </c>
      <c r="H15" s="44"/>
      <c r="I15" s="48"/>
      <c r="J15" s="49">
        <f>G15</f>
        <v>142</v>
      </c>
      <c r="K15" s="50" t="s">
        <v>91</v>
      </c>
    </row>
    <row r="16" spans="2:11" x14ac:dyDescent="0.25">
      <c r="B16" s="54">
        <v>6</v>
      </c>
      <c r="C16" s="55"/>
      <c r="D16" s="58"/>
      <c r="E16" s="56" t="s">
        <v>92</v>
      </c>
      <c r="F16" s="56"/>
      <c r="G16" s="44">
        <v>115</v>
      </c>
      <c r="H16" s="44">
        <f>G16</f>
        <v>115</v>
      </c>
      <c r="I16" s="48"/>
      <c r="J16" s="49"/>
      <c r="K16" s="50" t="s">
        <v>93</v>
      </c>
    </row>
    <row r="17" spans="2:11" ht="13.5" customHeight="1" x14ac:dyDescent="0.25">
      <c r="B17" s="54">
        <v>7</v>
      </c>
      <c r="C17" s="55"/>
      <c r="D17" s="45" t="s">
        <v>84</v>
      </c>
      <c r="E17" s="56" t="s">
        <v>94</v>
      </c>
      <c r="F17" s="56"/>
      <c r="G17" s="44">
        <v>29.7</v>
      </c>
      <c r="H17" s="44"/>
      <c r="I17" s="48"/>
      <c r="J17" s="49">
        <f>G17</f>
        <v>29.7</v>
      </c>
      <c r="K17" s="50"/>
    </row>
    <row r="18" spans="2:11" x14ac:dyDescent="0.25">
      <c r="B18" s="67" t="s">
        <v>3</v>
      </c>
      <c r="C18" s="71"/>
      <c r="D18" s="71"/>
      <c r="E18" s="71"/>
      <c r="F18" s="68"/>
      <c r="G18" s="46">
        <f>SUM(G11:G17)</f>
        <v>1357.7</v>
      </c>
      <c r="H18" s="46">
        <f>SUM(H11:H17)</f>
        <v>1186</v>
      </c>
      <c r="I18" s="72">
        <f>SUM(I11:J17)</f>
        <v>171.7</v>
      </c>
      <c r="J18" s="73"/>
      <c r="K18" s="51"/>
    </row>
    <row r="19" spans="2:11" ht="19.95" customHeight="1" x14ac:dyDescent="0.25">
      <c r="B19" s="35"/>
      <c r="C19" s="35"/>
      <c r="D19" s="35"/>
      <c r="E19" s="35"/>
      <c r="F19" s="35"/>
      <c r="G19" s="35"/>
      <c r="H19" s="35"/>
      <c r="I19" s="35"/>
      <c r="J19" s="52"/>
      <c r="K19" s="35"/>
    </row>
    <row r="20" spans="2:11" x14ac:dyDescent="0.25">
      <c r="B20" s="74" t="s">
        <v>16</v>
      </c>
      <c r="C20" s="74"/>
      <c r="D20" s="74"/>
      <c r="E20" s="74"/>
      <c r="F20" s="74"/>
      <c r="G20" s="74" t="s">
        <v>19</v>
      </c>
      <c r="H20" s="74"/>
      <c r="I20" s="74"/>
      <c r="J20" s="74"/>
      <c r="K20" s="43" t="s">
        <v>20</v>
      </c>
    </row>
    <row r="21" spans="2:11" x14ac:dyDescent="0.25">
      <c r="B21" s="75">
        <f>H18</f>
        <v>1186</v>
      </c>
      <c r="C21" s="75"/>
      <c r="D21" s="75"/>
      <c r="E21" s="75"/>
      <c r="F21" s="75"/>
      <c r="G21" s="75">
        <f>I18</f>
        <v>171.7</v>
      </c>
      <c r="H21" s="75"/>
      <c r="I21" s="75"/>
      <c r="J21" s="75"/>
      <c r="K21" s="53">
        <f>SUM(B21:J21)</f>
        <v>1357.7</v>
      </c>
    </row>
    <row r="22" spans="2:11" ht="19.95" customHeight="1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2:11" ht="19.95" customHeight="1" x14ac:dyDescent="0.25">
      <c r="B23" s="35" t="s">
        <v>21</v>
      </c>
      <c r="C23" s="35"/>
      <c r="D23" s="35"/>
      <c r="E23" s="35"/>
      <c r="F23" s="35" t="s">
        <v>22</v>
      </c>
      <c r="G23" s="35" t="s">
        <v>23</v>
      </c>
      <c r="H23" s="35"/>
      <c r="I23" s="35"/>
      <c r="J23" s="35" t="s">
        <v>24</v>
      </c>
      <c r="K23" s="35"/>
    </row>
  </sheetData>
  <mergeCells count="33">
    <mergeCell ref="B18:F18"/>
    <mergeCell ref="I18:J18"/>
    <mergeCell ref="B20:F20"/>
    <mergeCell ref="G20:J20"/>
    <mergeCell ref="B21:F21"/>
    <mergeCell ref="G21:J21"/>
    <mergeCell ref="B17:C17"/>
    <mergeCell ref="E17:F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D11:D14"/>
    <mergeCell ref="B11:C11"/>
    <mergeCell ref="E11:F11"/>
    <mergeCell ref="B12:C12"/>
    <mergeCell ref="E12:F12"/>
    <mergeCell ref="D15:D16"/>
    <mergeCell ref="E13:F13"/>
    <mergeCell ref="B13:C13"/>
    <mergeCell ref="B15:C15"/>
    <mergeCell ref="E15:F15"/>
    <mergeCell ref="B16:C16"/>
    <mergeCell ref="E16:F16"/>
    <mergeCell ref="E14:F14"/>
    <mergeCell ref="B14:C14"/>
  </mergeCells>
  <phoneticPr fontId="13" type="noConversion"/>
  <pageMargins left="0.69930555555555596" right="0.69930555555555596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61"/>
  <sheetViews>
    <sheetView workbookViewId="0">
      <pane xSplit="5" ySplit="7" topLeftCell="F44" activePane="bottomRight" state="frozen"/>
      <selection pane="topRight"/>
      <selection pane="bottomLeft"/>
      <selection pane="bottomRight" activeCell="H31" sqref="H31"/>
    </sheetView>
  </sheetViews>
  <sheetFormatPr defaultColWidth="8.77734375" defaultRowHeight="21" customHeight="1" x14ac:dyDescent="0.25"/>
  <cols>
    <col min="1" max="1" width="8.77734375" style="2"/>
    <col min="2" max="2" width="16.6640625" style="3" customWidth="1"/>
    <col min="3" max="3" width="13.109375" style="4" customWidth="1"/>
    <col min="4" max="4" width="8.77734375" style="2"/>
    <col min="5" max="5" width="16.33203125" style="2" customWidth="1"/>
    <col min="6" max="8" width="11" style="3" customWidth="1"/>
    <col min="9" max="9" width="26.44140625" style="3" customWidth="1"/>
    <col min="10" max="10" width="39.44140625" style="3" customWidth="1"/>
    <col min="11" max="16384" width="8.77734375" style="3"/>
  </cols>
  <sheetData>
    <row r="2" spans="1:12" ht="21" customHeight="1" x14ac:dyDescent="0.25">
      <c r="C2" s="59" t="s">
        <v>25</v>
      </c>
      <c r="D2" s="59"/>
      <c r="E2" s="59"/>
      <c r="F2" s="59"/>
      <c r="G2" s="59"/>
      <c r="H2" s="59"/>
      <c r="I2" s="18"/>
      <c r="J2" s="18"/>
      <c r="K2" s="18"/>
      <c r="L2" s="18"/>
    </row>
    <row r="4" spans="1:12" ht="21" customHeight="1" x14ac:dyDescent="0.25">
      <c r="A4" s="5"/>
      <c r="B4" s="6"/>
      <c r="C4" s="7"/>
      <c r="D4" s="5"/>
      <c r="E4" s="5"/>
      <c r="F4" s="6"/>
      <c r="G4" s="6"/>
      <c r="H4" s="93" t="s">
        <v>70</v>
      </c>
      <c r="I4" s="93"/>
      <c r="J4" s="93" t="s">
        <v>71</v>
      </c>
    </row>
    <row r="5" spans="1:12" ht="21" customHeight="1" x14ac:dyDescent="0.25">
      <c r="A5" s="5"/>
      <c r="B5" s="6"/>
      <c r="C5" s="7"/>
      <c r="D5" s="5"/>
      <c r="E5" s="5"/>
      <c r="F5" s="6"/>
      <c r="G5" s="6"/>
      <c r="H5" s="93"/>
      <c r="I5" s="93"/>
      <c r="J5" s="93"/>
    </row>
    <row r="6" spans="1:12" ht="21" customHeight="1" x14ac:dyDescent="0.25">
      <c r="A6" s="86" t="s">
        <v>12</v>
      </c>
      <c r="B6" s="88" t="s">
        <v>0</v>
      </c>
      <c r="C6" s="76" t="s">
        <v>26</v>
      </c>
      <c r="D6" s="76"/>
      <c r="E6" s="76"/>
      <c r="F6" s="77" t="s">
        <v>27</v>
      </c>
      <c r="G6" s="77"/>
      <c r="H6" s="77"/>
      <c r="I6" s="77"/>
      <c r="J6" s="88" t="s">
        <v>28</v>
      </c>
    </row>
    <row r="7" spans="1:12" ht="21" customHeight="1" x14ac:dyDescent="0.25">
      <c r="A7" s="86"/>
      <c r="B7" s="88"/>
      <c r="C7" s="10" t="s">
        <v>1</v>
      </c>
      <c r="D7" s="11" t="s">
        <v>29</v>
      </c>
      <c r="E7" s="8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88"/>
    </row>
    <row r="8" spans="1:12" ht="21" customHeight="1" x14ac:dyDescent="0.25">
      <c r="A8" s="87">
        <v>1</v>
      </c>
      <c r="B8" s="81" t="s">
        <v>35</v>
      </c>
      <c r="C8" s="82">
        <v>0</v>
      </c>
      <c r="D8" s="87">
        <v>0</v>
      </c>
      <c r="E8" s="83">
        <f>C8*D8</f>
        <v>0</v>
      </c>
      <c r="F8" s="12">
        <v>0</v>
      </c>
      <c r="G8" s="12">
        <v>0</v>
      </c>
      <c r="H8" s="12">
        <f>F8+G8</f>
        <v>0</v>
      </c>
      <c r="I8" s="6"/>
      <c r="J8" s="89" t="s">
        <v>36</v>
      </c>
    </row>
    <row r="9" spans="1:12" ht="21" customHeight="1" x14ac:dyDescent="0.25">
      <c r="A9" s="87"/>
      <c r="B9" s="81"/>
      <c r="C9" s="82"/>
      <c r="D9" s="87"/>
      <c r="E9" s="83"/>
      <c r="F9" s="12">
        <v>0</v>
      </c>
      <c r="G9" s="12">
        <v>0</v>
      </c>
      <c r="H9" s="12">
        <f>F9+G9</f>
        <v>0</v>
      </c>
      <c r="I9" s="6"/>
      <c r="J9" s="89"/>
    </row>
    <row r="10" spans="1:12" ht="21" customHeight="1" x14ac:dyDescent="0.25">
      <c r="A10" s="87"/>
      <c r="B10" s="81"/>
      <c r="C10" s="82"/>
      <c r="D10" s="87"/>
      <c r="E10" s="83"/>
      <c r="F10" s="12">
        <v>0</v>
      </c>
      <c r="G10" s="12">
        <v>0</v>
      </c>
      <c r="H10" s="12">
        <f>F10+G10</f>
        <v>0</v>
      </c>
      <c r="I10" s="6"/>
      <c r="J10" s="89"/>
    </row>
    <row r="11" spans="1:12" ht="21" customHeight="1" x14ac:dyDescent="0.25">
      <c r="A11" s="87"/>
      <c r="B11" s="81"/>
      <c r="C11" s="82"/>
      <c r="D11" s="87"/>
      <c r="E11" s="83"/>
      <c r="F11" s="12">
        <v>0</v>
      </c>
      <c r="G11" s="12">
        <v>0</v>
      </c>
      <c r="H11" s="12">
        <f>F11+G11</f>
        <v>0</v>
      </c>
      <c r="I11" s="6"/>
      <c r="J11" s="89"/>
    </row>
    <row r="12" spans="1:12" ht="21" customHeight="1" x14ac:dyDescent="0.25">
      <c r="A12" s="87"/>
      <c r="B12" s="81"/>
      <c r="C12" s="82"/>
      <c r="D12" s="87"/>
      <c r="E12" s="83"/>
      <c r="F12" s="12">
        <v>0</v>
      </c>
      <c r="G12" s="12">
        <v>0</v>
      </c>
      <c r="H12" s="12">
        <f>F12+G12</f>
        <v>0</v>
      </c>
      <c r="I12" s="6"/>
      <c r="J12" s="89"/>
    </row>
    <row r="13" spans="1:12" s="1" customFormat="1" ht="21" customHeight="1" x14ac:dyDescent="0.25">
      <c r="A13" s="14"/>
      <c r="B13" s="15" t="s">
        <v>37</v>
      </c>
      <c r="C13" s="16">
        <f>SUM(C8)</f>
        <v>0</v>
      </c>
      <c r="D13" s="17">
        <f>SUM(D8)</f>
        <v>0</v>
      </c>
      <c r="E13" s="17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19"/>
      <c r="J13" s="89"/>
    </row>
    <row r="14" spans="1:12" ht="21" customHeight="1" x14ac:dyDescent="0.25">
      <c r="A14" s="87">
        <v>2</v>
      </c>
      <c r="B14" s="81" t="s">
        <v>38</v>
      </c>
      <c r="C14" s="83">
        <v>0</v>
      </c>
      <c r="D14" s="87">
        <v>0</v>
      </c>
      <c r="E14" s="83">
        <f>C14*D14</f>
        <v>0</v>
      </c>
      <c r="F14" s="12">
        <v>0</v>
      </c>
      <c r="G14" s="12">
        <v>0</v>
      </c>
      <c r="H14" s="12">
        <f>F14+G14</f>
        <v>0</v>
      </c>
      <c r="I14" s="6"/>
      <c r="J14" s="89" t="s">
        <v>39</v>
      </c>
    </row>
    <row r="15" spans="1:12" ht="21" customHeight="1" x14ac:dyDescent="0.25">
      <c r="A15" s="87"/>
      <c r="B15" s="81"/>
      <c r="C15" s="83"/>
      <c r="D15" s="87"/>
      <c r="E15" s="83"/>
      <c r="F15" s="12">
        <v>0</v>
      </c>
      <c r="G15" s="12">
        <v>0</v>
      </c>
      <c r="H15" s="12">
        <f t="shared" ref="H15" si="1">F15+G15</f>
        <v>0</v>
      </c>
      <c r="I15" s="6"/>
      <c r="J15" s="89"/>
    </row>
    <row r="16" spans="1:12" s="1" customFormat="1" ht="21" customHeight="1" x14ac:dyDescent="0.25">
      <c r="A16" s="14"/>
      <c r="B16" s="15" t="s">
        <v>40</v>
      </c>
      <c r="C16" s="16">
        <f>SUM(C14)</f>
        <v>0</v>
      </c>
      <c r="D16" s="17">
        <f>SUM(D14)</f>
        <v>0</v>
      </c>
      <c r="E16" s="17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9"/>
      <c r="J16" s="89"/>
    </row>
    <row r="17" spans="1:10" ht="21" customHeight="1" x14ac:dyDescent="0.25">
      <c r="A17" s="87">
        <v>3</v>
      </c>
      <c r="B17" s="81" t="s">
        <v>41</v>
      </c>
      <c r="C17" s="83">
        <v>0</v>
      </c>
      <c r="D17" s="87">
        <v>0</v>
      </c>
      <c r="E17" s="83">
        <f>C17*D17</f>
        <v>0</v>
      </c>
      <c r="F17" s="12">
        <v>0</v>
      </c>
      <c r="G17" s="12">
        <v>0</v>
      </c>
      <c r="H17" s="12">
        <f>F17+G17</f>
        <v>0</v>
      </c>
      <c r="I17" s="6"/>
      <c r="J17" s="90" t="s">
        <v>42</v>
      </c>
    </row>
    <row r="18" spans="1:10" ht="21" customHeight="1" x14ac:dyDescent="0.25">
      <c r="A18" s="87"/>
      <c r="B18" s="81"/>
      <c r="C18" s="83"/>
      <c r="D18" s="87"/>
      <c r="E18" s="83"/>
      <c r="F18" s="12">
        <v>0</v>
      </c>
      <c r="G18" s="12">
        <v>0</v>
      </c>
      <c r="H18" s="12">
        <f>F18+G18</f>
        <v>0</v>
      </c>
      <c r="I18" s="6"/>
      <c r="J18" s="90"/>
    </row>
    <row r="19" spans="1:10" ht="21" customHeight="1" x14ac:dyDescent="0.25">
      <c r="A19" s="87"/>
      <c r="B19" s="81"/>
      <c r="C19" s="83"/>
      <c r="D19" s="87"/>
      <c r="E19" s="83"/>
      <c r="F19" s="12">
        <v>0</v>
      </c>
      <c r="G19" s="12">
        <v>0</v>
      </c>
      <c r="H19" s="12">
        <f t="shared" ref="H19:H27" si="2">F19+G19</f>
        <v>0</v>
      </c>
      <c r="I19" s="6"/>
      <c r="J19" s="90"/>
    </row>
    <row r="20" spans="1:10" ht="21" customHeight="1" x14ac:dyDescent="0.25">
      <c r="A20" s="87"/>
      <c r="B20" s="81"/>
      <c r="C20" s="83"/>
      <c r="D20" s="87"/>
      <c r="E20" s="83"/>
      <c r="F20" s="12">
        <v>0</v>
      </c>
      <c r="G20" s="12">
        <v>0</v>
      </c>
      <c r="H20" s="12">
        <f t="shared" si="2"/>
        <v>0</v>
      </c>
      <c r="I20" s="6"/>
      <c r="J20" s="90"/>
    </row>
    <row r="21" spans="1:10" s="1" customFormat="1" ht="21" customHeight="1" x14ac:dyDescent="0.25">
      <c r="A21" s="14"/>
      <c r="B21" s="15" t="s">
        <v>43</v>
      </c>
      <c r="C21" s="16">
        <f>SUM(C17)</f>
        <v>0</v>
      </c>
      <c r="D21" s="17">
        <f t="shared" ref="D21:E21" si="3">SUM(D17)</f>
        <v>0</v>
      </c>
      <c r="E21" s="17">
        <f t="shared" si="3"/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19"/>
      <c r="J21" s="90"/>
    </row>
    <row r="22" spans="1:10" ht="19.95" customHeight="1" x14ac:dyDescent="0.25">
      <c r="A22" s="94">
        <v>4</v>
      </c>
      <c r="B22" s="97" t="s">
        <v>44</v>
      </c>
      <c r="C22" s="100">
        <v>0</v>
      </c>
      <c r="D22" s="94">
        <v>0</v>
      </c>
      <c r="E22" s="100">
        <f>C22*D22</f>
        <v>0</v>
      </c>
      <c r="F22" s="12">
        <v>172</v>
      </c>
      <c r="G22" s="12">
        <v>0</v>
      </c>
      <c r="H22" s="12">
        <f t="shared" si="2"/>
        <v>172</v>
      </c>
      <c r="I22" s="6" t="s">
        <v>75</v>
      </c>
      <c r="J22" s="90" t="s">
        <v>45</v>
      </c>
    </row>
    <row r="23" spans="1:10" ht="19.95" customHeight="1" x14ac:dyDescent="0.25">
      <c r="A23" s="95"/>
      <c r="B23" s="98"/>
      <c r="C23" s="101"/>
      <c r="D23" s="95"/>
      <c r="E23" s="101"/>
      <c r="F23" s="12">
        <v>199.2</v>
      </c>
      <c r="G23" s="12">
        <v>0</v>
      </c>
      <c r="H23" s="12">
        <f>F23+G23</f>
        <v>199.2</v>
      </c>
      <c r="I23" s="6" t="s">
        <v>79</v>
      </c>
      <c r="J23" s="90"/>
    </row>
    <row r="24" spans="1:10" ht="21" customHeight="1" x14ac:dyDescent="0.25">
      <c r="A24" s="95"/>
      <c r="B24" s="98"/>
      <c r="C24" s="101"/>
      <c r="D24" s="95"/>
      <c r="E24" s="101"/>
      <c r="F24" s="12">
        <v>140</v>
      </c>
      <c r="G24" s="12">
        <v>0</v>
      </c>
      <c r="H24" s="12">
        <f t="shared" si="2"/>
        <v>140</v>
      </c>
      <c r="I24" s="6" t="s">
        <v>76</v>
      </c>
      <c r="J24" s="90"/>
    </row>
    <row r="25" spans="1:10" ht="21" customHeight="1" x14ac:dyDescent="0.25">
      <c r="A25" s="95"/>
      <c r="B25" s="98"/>
      <c r="C25" s="101"/>
      <c r="D25" s="95"/>
      <c r="E25" s="101"/>
      <c r="F25" s="12">
        <v>99.4</v>
      </c>
      <c r="G25" s="12">
        <v>0</v>
      </c>
      <c r="H25" s="12">
        <f>F25+G25</f>
        <v>99.4</v>
      </c>
      <c r="I25" s="6" t="s">
        <v>78</v>
      </c>
      <c r="J25" s="90"/>
    </row>
    <row r="26" spans="1:10" ht="21" customHeight="1" x14ac:dyDescent="0.25">
      <c r="A26" s="95"/>
      <c r="B26" s="98"/>
      <c r="C26" s="101"/>
      <c r="D26" s="95"/>
      <c r="E26" s="101"/>
      <c r="F26" s="12">
        <v>181.62</v>
      </c>
      <c r="G26" s="12">
        <v>0</v>
      </c>
      <c r="H26" s="12">
        <f t="shared" si="2"/>
        <v>181.62</v>
      </c>
      <c r="I26" s="6" t="s">
        <v>77</v>
      </c>
      <c r="J26" s="90"/>
    </row>
    <row r="27" spans="1:10" ht="21" customHeight="1" x14ac:dyDescent="0.25">
      <c r="A27" s="96"/>
      <c r="B27" s="99"/>
      <c r="C27" s="102"/>
      <c r="D27" s="96"/>
      <c r="E27" s="102"/>
      <c r="F27" s="12">
        <v>56</v>
      </c>
      <c r="G27" s="12">
        <v>0</v>
      </c>
      <c r="H27" s="12">
        <f t="shared" si="2"/>
        <v>56</v>
      </c>
      <c r="I27" s="6" t="s">
        <v>80</v>
      </c>
      <c r="J27" s="90"/>
    </row>
    <row r="28" spans="1:10" s="1" customFormat="1" ht="21" customHeight="1" x14ac:dyDescent="0.25">
      <c r="A28" s="14"/>
      <c r="B28" s="15" t="s">
        <v>46</v>
      </c>
      <c r="C28" s="16">
        <f>C22</f>
        <v>0</v>
      </c>
      <c r="D28" s="17">
        <f>D22</f>
        <v>0</v>
      </c>
      <c r="E28" s="17">
        <f>E22</f>
        <v>0</v>
      </c>
      <c r="F28" s="16">
        <f>SUM(F22:F27)</f>
        <v>848.22</v>
      </c>
      <c r="G28" s="16">
        <f>SUM(G22:G26)</f>
        <v>0</v>
      </c>
      <c r="H28" s="16">
        <f>SUM(H22:H27)</f>
        <v>848.22</v>
      </c>
      <c r="I28" s="19"/>
      <c r="J28" s="90"/>
    </row>
    <row r="29" spans="1:10" ht="21" customHeight="1" x14ac:dyDescent="0.25">
      <c r="A29" s="94">
        <v>5</v>
      </c>
      <c r="B29" s="94" t="s">
        <v>47</v>
      </c>
      <c r="C29" s="100">
        <v>0</v>
      </c>
      <c r="D29" s="94">
        <v>0</v>
      </c>
      <c r="E29" s="100">
        <f>C29*D29</f>
        <v>0</v>
      </c>
      <c r="F29" s="12">
        <v>35.49</v>
      </c>
      <c r="G29" s="12">
        <v>0</v>
      </c>
      <c r="H29" s="12">
        <f t="shared" ref="H29:H33" si="4">F29+G29</f>
        <v>35.49</v>
      </c>
      <c r="I29" s="20" t="s">
        <v>72</v>
      </c>
      <c r="J29" s="91" t="s">
        <v>48</v>
      </c>
    </row>
    <row r="30" spans="1:10" ht="21" customHeight="1" x14ac:dyDescent="0.25">
      <c r="A30" s="95"/>
      <c r="B30" s="95"/>
      <c r="C30" s="101"/>
      <c r="D30" s="95"/>
      <c r="E30" s="101"/>
      <c r="F30" s="12">
        <v>5738</v>
      </c>
      <c r="G30" s="12">
        <v>0</v>
      </c>
      <c r="H30" s="12">
        <f t="shared" si="4"/>
        <v>5738</v>
      </c>
      <c r="I30" s="20" t="s">
        <v>73</v>
      </c>
      <c r="J30" s="91"/>
    </row>
    <row r="31" spans="1:10" ht="21" customHeight="1" x14ac:dyDescent="0.25">
      <c r="A31" s="95"/>
      <c r="B31" s="95"/>
      <c r="C31" s="101"/>
      <c r="D31" s="95"/>
      <c r="E31" s="101"/>
      <c r="F31" s="12">
        <v>958</v>
      </c>
      <c r="G31" s="12">
        <v>0</v>
      </c>
      <c r="H31" s="12">
        <f t="shared" si="4"/>
        <v>958</v>
      </c>
      <c r="I31" s="20" t="s">
        <v>73</v>
      </c>
      <c r="J31" s="91"/>
    </row>
    <row r="32" spans="1:10" ht="21" customHeight="1" x14ac:dyDescent="0.25">
      <c r="A32" s="95"/>
      <c r="B32" s="95"/>
      <c r="C32" s="101"/>
      <c r="D32" s="95"/>
      <c r="E32" s="101"/>
      <c r="F32" s="12">
        <v>1309</v>
      </c>
      <c r="G32" s="12">
        <v>0</v>
      </c>
      <c r="H32" s="12">
        <f t="shared" si="4"/>
        <v>1309</v>
      </c>
      <c r="I32" s="20" t="s">
        <v>81</v>
      </c>
      <c r="J32" s="91"/>
    </row>
    <row r="33" spans="1:10" ht="21" customHeight="1" x14ac:dyDescent="0.25">
      <c r="A33" s="96"/>
      <c r="B33" s="96"/>
      <c r="C33" s="101"/>
      <c r="D33" s="95"/>
      <c r="E33" s="101"/>
      <c r="F33" s="12">
        <v>1210</v>
      </c>
      <c r="G33" s="12">
        <v>0</v>
      </c>
      <c r="H33" s="12">
        <f t="shared" si="4"/>
        <v>1210</v>
      </c>
      <c r="I33" s="20" t="s">
        <v>82</v>
      </c>
      <c r="J33" s="91"/>
    </row>
    <row r="34" spans="1:10" s="1" customFormat="1" ht="21" customHeight="1" x14ac:dyDescent="0.25">
      <c r="A34" s="14"/>
      <c r="B34" s="15" t="s">
        <v>49</v>
      </c>
      <c r="C34" s="16">
        <f>SUM(C29:C31)</f>
        <v>0</v>
      </c>
      <c r="D34" s="17">
        <f>SUM(D29)</f>
        <v>0</v>
      </c>
      <c r="E34" s="17">
        <f>E29</f>
        <v>0</v>
      </c>
      <c r="F34" s="16">
        <f>SUM(F29:F33)</f>
        <v>9250.49</v>
      </c>
      <c r="G34" s="16">
        <f t="shared" ref="G34:H34" si="5">SUM(G29:G33)</f>
        <v>0</v>
      </c>
      <c r="H34" s="16">
        <f t="shared" si="5"/>
        <v>9250.49</v>
      </c>
      <c r="I34" s="19"/>
      <c r="J34" s="91"/>
    </row>
    <row r="35" spans="1:10" ht="21" customHeight="1" x14ac:dyDescent="0.25">
      <c r="A35" s="87">
        <v>6</v>
      </c>
      <c r="B35" s="81" t="s">
        <v>50</v>
      </c>
      <c r="C35" s="83">
        <v>0</v>
      </c>
      <c r="D35" s="87">
        <v>0</v>
      </c>
      <c r="E35" s="83">
        <f>C35*D35</f>
        <v>0</v>
      </c>
      <c r="F35" s="12">
        <v>0</v>
      </c>
      <c r="G35" s="12">
        <v>0</v>
      </c>
      <c r="H35" s="12">
        <f t="shared" ref="H35:H37" si="6">F35+G35</f>
        <v>0</v>
      </c>
      <c r="I35" s="6"/>
      <c r="J35" s="89" t="s">
        <v>51</v>
      </c>
    </row>
    <row r="36" spans="1:10" ht="21" customHeight="1" x14ac:dyDescent="0.25">
      <c r="A36" s="87"/>
      <c r="B36" s="81"/>
      <c r="C36" s="83"/>
      <c r="D36" s="87"/>
      <c r="E36" s="83"/>
      <c r="F36" s="12">
        <v>0</v>
      </c>
      <c r="G36" s="12">
        <v>0</v>
      </c>
      <c r="H36" s="12">
        <f t="shared" si="6"/>
        <v>0</v>
      </c>
      <c r="I36" s="6"/>
      <c r="J36" s="89"/>
    </row>
    <row r="37" spans="1:10" ht="21" customHeight="1" x14ac:dyDescent="0.25">
      <c r="A37" s="87"/>
      <c r="B37" s="81"/>
      <c r="C37" s="83"/>
      <c r="D37" s="87"/>
      <c r="E37" s="83"/>
      <c r="F37" s="12">
        <v>0</v>
      </c>
      <c r="G37" s="12">
        <v>0</v>
      </c>
      <c r="H37" s="12">
        <f t="shared" si="6"/>
        <v>0</v>
      </c>
      <c r="I37" s="6"/>
      <c r="J37" s="89"/>
    </row>
    <row r="38" spans="1:10" s="1" customFormat="1" ht="21" customHeight="1" x14ac:dyDescent="0.25">
      <c r="A38" s="14"/>
      <c r="B38" s="15" t="s">
        <v>52</v>
      </c>
      <c r="C38" s="16">
        <f>SUM(C35)</f>
        <v>0</v>
      </c>
      <c r="D38" s="17">
        <f>SUM(D35)</f>
        <v>0</v>
      </c>
      <c r="E38" s="17">
        <f>SUM(E35)</f>
        <v>0</v>
      </c>
      <c r="F38" s="16">
        <f>SUM(F35:F37)</f>
        <v>0</v>
      </c>
      <c r="G38" s="16">
        <f>SUM(G35:G37)</f>
        <v>0</v>
      </c>
      <c r="H38" s="16">
        <f>SUM(H35:H37)</f>
        <v>0</v>
      </c>
      <c r="I38" s="19"/>
      <c r="J38" s="90"/>
    </row>
    <row r="39" spans="1:10" ht="21" customHeight="1" x14ac:dyDescent="0.25">
      <c r="A39" s="87">
        <v>7</v>
      </c>
      <c r="B39" s="81" t="s">
        <v>53</v>
      </c>
      <c r="C39" s="82">
        <v>0</v>
      </c>
      <c r="D39" s="87">
        <v>0</v>
      </c>
      <c r="E39" s="83">
        <f>C39</f>
        <v>0</v>
      </c>
      <c r="F39" s="12">
        <v>345</v>
      </c>
      <c r="G39" s="12">
        <v>0</v>
      </c>
      <c r="H39" s="12">
        <f t="shared" ref="H39:H49" si="7">F39+G39</f>
        <v>345</v>
      </c>
      <c r="I39" s="6" t="s">
        <v>74</v>
      </c>
      <c r="J39" s="92"/>
    </row>
    <row r="40" spans="1:10" ht="21" customHeight="1" x14ac:dyDescent="0.25">
      <c r="A40" s="87"/>
      <c r="B40" s="81"/>
      <c r="C40" s="82"/>
      <c r="D40" s="87"/>
      <c r="E40" s="83"/>
      <c r="F40" s="12">
        <v>0</v>
      </c>
      <c r="G40" s="12">
        <v>0</v>
      </c>
      <c r="H40" s="12">
        <f t="shared" si="7"/>
        <v>0</v>
      </c>
      <c r="I40" s="6"/>
      <c r="J40" s="92"/>
    </row>
    <row r="41" spans="1:10" ht="21" customHeight="1" x14ac:dyDescent="0.25">
      <c r="A41" s="87"/>
      <c r="B41" s="81"/>
      <c r="C41" s="82"/>
      <c r="D41" s="87"/>
      <c r="E41" s="83"/>
      <c r="F41" s="12">
        <v>0</v>
      </c>
      <c r="G41" s="12">
        <v>0</v>
      </c>
      <c r="H41" s="12">
        <f t="shared" si="7"/>
        <v>0</v>
      </c>
      <c r="I41" s="6"/>
      <c r="J41" s="92"/>
    </row>
    <row r="42" spans="1:10" ht="21" customHeight="1" x14ac:dyDescent="0.25">
      <c r="A42" s="87"/>
      <c r="B42" s="81"/>
      <c r="C42" s="82"/>
      <c r="D42" s="87"/>
      <c r="E42" s="83"/>
      <c r="F42" s="12">
        <v>0</v>
      </c>
      <c r="G42" s="12">
        <v>0</v>
      </c>
      <c r="H42" s="12">
        <f t="shared" si="7"/>
        <v>0</v>
      </c>
      <c r="I42" s="6"/>
      <c r="J42" s="92"/>
    </row>
    <row r="43" spans="1:10" s="1" customFormat="1" ht="21" customHeight="1" x14ac:dyDescent="0.25">
      <c r="A43" s="14"/>
      <c r="B43" s="15" t="s">
        <v>54</v>
      </c>
      <c r="C43" s="16">
        <f>SUM(C39)</f>
        <v>0</v>
      </c>
      <c r="D43" s="17">
        <f t="shared" ref="D43:E43" si="8">SUM(D39)</f>
        <v>0</v>
      </c>
      <c r="E43" s="17">
        <f t="shared" si="8"/>
        <v>0</v>
      </c>
      <c r="F43" s="16">
        <f>SUM(F39:F42)</f>
        <v>345</v>
      </c>
      <c r="G43" s="16">
        <f t="shared" ref="G43:H43" si="9">SUM(G39:G42)</f>
        <v>0</v>
      </c>
      <c r="H43" s="16">
        <f t="shared" si="9"/>
        <v>345</v>
      </c>
      <c r="I43" s="19"/>
      <c r="J43" s="92"/>
    </row>
    <row r="44" spans="1:10" ht="21" customHeight="1" x14ac:dyDescent="0.25">
      <c r="A44" s="87">
        <v>8</v>
      </c>
      <c r="B44" s="81" t="s">
        <v>55</v>
      </c>
      <c r="C44" s="82">
        <v>0</v>
      </c>
      <c r="D44" s="87">
        <v>0</v>
      </c>
      <c r="E44" s="83">
        <f>C44*D44</f>
        <v>0</v>
      </c>
      <c r="F44" s="12">
        <v>0</v>
      </c>
      <c r="G44" s="12">
        <v>0</v>
      </c>
      <c r="H44" s="12">
        <f t="shared" si="7"/>
        <v>0</v>
      </c>
      <c r="I44" s="6"/>
      <c r="J44" s="90" t="s">
        <v>56</v>
      </c>
    </row>
    <row r="45" spans="1:10" ht="21" customHeight="1" x14ac:dyDescent="0.25">
      <c r="A45" s="87"/>
      <c r="B45" s="81"/>
      <c r="C45" s="82"/>
      <c r="D45" s="87"/>
      <c r="E45" s="83"/>
      <c r="F45" s="12">
        <v>0</v>
      </c>
      <c r="G45" s="12">
        <v>0</v>
      </c>
      <c r="H45" s="12">
        <f t="shared" si="7"/>
        <v>0</v>
      </c>
      <c r="I45" s="6"/>
      <c r="J45" s="90"/>
    </row>
    <row r="46" spans="1:10" s="1" customFormat="1" ht="21" customHeight="1" x14ac:dyDescent="0.25">
      <c r="A46" s="14"/>
      <c r="B46" s="15" t="s">
        <v>57</v>
      </c>
      <c r="C46" s="16">
        <f>SUM(C44)</f>
        <v>0</v>
      </c>
      <c r="D46" s="17">
        <f t="shared" ref="D46:E46" si="10">SUM(D44)</f>
        <v>0</v>
      </c>
      <c r="E46" s="17">
        <f t="shared" si="10"/>
        <v>0</v>
      </c>
      <c r="F46" s="16">
        <f>SUM(F44:F45)</f>
        <v>0</v>
      </c>
      <c r="G46" s="16">
        <f t="shared" ref="G46:H46" si="11">SUM(G44:G45)</f>
        <v>0</v>
      </c>
      <c r="H46" s="16">
        <f t="shared" si="11"/>
        <v>0</v>
      </c>
      <c r="I46" s="19"/>
      <c r="J46" s="90"/>
    </row>
    <row r="47" spans="1:10" ht="21" customHeight="1" x14ac:dyDescent="0.25">
      <c r="A47" s="87">
        <v>9</v>
      </c>
      <c r="B47" s="81" t="s">
        <v>58</v>
      </c>
      <c r="C47" s="82">
        <v>0</v>
      </c>
      <c r="D47" s="87">
        <v>0</v>
      </c>
      <c r="E47" s="83">
        <f>C47*D47</f>
        <v>0</v>
      </c>
      <c r="F47" s="12">
        <v>0</v>
      </c>
      <c r="G47" s="12">
        <v>0</v>
      </c>
      <c r="H47" s="12">
        <f t="shared" si="7"/>
        <v>0</v>
      </c>
      <c r="I47" s="6"/>
      <c r="J47" s="89" t="s">
        <v>59</v>
      </c>
    </row>
    <row r="48" spans="1:10" ht="21" customHeight="1" x14ac:dyDescent="0.25">
      <c r="A48" s="87"/>
      <c r="B48" s="81"/>
      <c r="C48" s="82"/>
      <c r="D48" s="87"/>
      <c r="E48" s="83"/>
      <c r="F48" s="12">
        <v>0</v>
      </c>
      <c r="G48" s="12">
        <v>0</v>
      </c>
      <c r="H48" s="12">
        <f t="shared" si="7"/>
        <v>0</v>
      </c>
      <c r="I48" s="6"/>
      <c r="J48" s="89"/>
    </row>
    <row r="49" spans="1:10" ht="21" customHeight="1" x14ac:dyDescent="0.25">
      <c r="A49" s="87"/>
      <c r="B49" s="81"/>
      <c r="C49" s="82"/>
      <c r="D49" s="87"/>
      <c r="E49" s="83"/>
      <c r="F49" s="12">
        <v>0</v>
      </c>
      <c r="G49" s="12">
        <v>0</v>
      </c>
      <c r="H49" s="12">
        <f t="shared" si="7"/>
        <v>0</v>
      </c>
      <c r="I49" s="6"/>
      <c r="J49" s="89"/>
    </row>
    <row r="50" spans="1:10" s="1" customFormat="1" ht="21" customHeight="1" x14ac:dyDescent="0.25">
      <c r="A50" s="14"/>
      <c r="B50" s="15" t="s">
        <v>60</v>
      </c>
      <c r="C50" s="16">
        <f>SUM(C47)</f>
        <v>0</v>
      </c>
      <c r="D50" s="17">
        <f t="shared" ref="D50:E50" si="12">SUM(D47)</f>
        <v>0</v>
      </c>
      <c r="E50" s="17">
        <f t="shared" si="12"/>
        <v>0</v>
      </c>
      <c r="F50" s="16">
        <f>SUM(F47:F49)</f>
        <v>0</v>
      </c>
      <c r="G50" s="16">
        <f t="shared" ref="G50:H50" si="13">SUM(G47:G49)</f>
        <v>0</v>
      </c>
      <c r="H50" s="16">
        <f t="shared" si="13"/>
        <v>0</v>
      </c>
      <c r="I50" s="19"/>
      <c r="J50" s="89"/>
    </row>
    <row r="51" spans="1:10" ht="21" customHeight="1" x14ac:dyDescent="0.25">
      <c r="A51" s="87">
        <v>10</v>
      </c>
      <c r="B51" s="81" t="s">
        <v>61</v>
      </c>
      <c r="C51" s="12">
        <v>0</v>
      </c>
      <c r="D51" s="5">
        <v>0</v>
      </c>
      <c r="E51" s="13">
        <v>0</v>
      </c>
      <c r="F51" s="12">
        <v>0</v>
      </c>
      <c r="G51" s="12">
        <v>0</v>
      </c>
      <c r="H51" s="12">
        <f>F51+G51</f>
        <v>0</v>
      </c>
      <c r="I51" s="6"/>
      <c r="J51" s="92"/>
    </row>
    <row r="52" spans="1:10" ht="21" customHeight="1" x14ac:dyDescent="0.25">
      <c r="A52" s="87"/>
      <c r="B52" s="81"/>
      <c r="C52" s="12">
        <v>0</v>
      </c>
      <c r="D52" s="5">
        <v>0</v>
      </c>
      <c r="E52" s="13">
        <v>0</v>
      </c>
      <c r="F52" s="12">
        <v>0</v>
      </c>
      <c r="G52" s="12">
        <v>0</v>
      </c>
      <c r="H52" s="12">
        <f>F52+G52</f>
        <v>0</v>
      </c>
      <c r="I52" s="6"/>
      <c r="J52" s="92"/>
    </row>
    <row r="53" spans="1:10" s="1" customFormat="1" ht="21" customHeight="1" x14ac:dyDescent="0.25">
      <c r="A53" s="14"/>
      <c r="B53" s="15" t="s">
        <v>62</v>
      </c>
      <c r="C53" s="16">
        <f>C51</f>
        <v>0</v>
      </c>
      <c r="D53" s="17">
        <f>D51</f>
        <v>0</v>
      </c>
      <c r="E53" s="17">
        <f>E51</f>
        <v>0</v>
      </c>
      <c r="F53" s="16">
        <f>SUM(F51:F52)</f>
        <v>0</v>
      </c>
      <c r="G53" s="16">
        <f>SUM(G51:G51)</f>
        <v>0</v>
      </c>
      <c r="H53" s="16">
        <f>F53+G53</f>
        <v>0</v>
      </c>
      <c r="I53" s="19"/>
      <c r="J53" s="92"/>
    </row>
    <row r="54" spans="1:10" ht="21" customHeight="1" x14ac:dyDescent="0.25">
      <c r="A54" s="14"/>
      <c r="B54" s="15" t="s">
        <v>3</v>
      </c>
      <c r="C54" s="16">
        <f>SUM(C53,C50,C46,C43,C38,C34,C28,C21,C16,C13)</f>
        <v>0</v>
      </c>
      <c r="D54" s="17">
        <f>SUM(D53,D50,D46,D43,D38,D34,D28,D21,D16,D13)</f>
        <v>0</v>
      </c>
      <c r="E54" s="17">
        <f>SUM(E53,E50,E46,E43,E38,E34,E28,E21,E16,E13)</f>
        <v>0</v>
      </c>
      <c r="F54" s="16">
        <f>SUM(F53,F50,F46,F43,F38,F34,F28,F21,F16,F13)</f>
        <v>10443.709999999999</v>
      </c>
      <c r="G54" s="16">
        <f>SUM(G53,G50,G46,G43,G38,G34,G28,G21,G16,G13)</f>
        <v>0</v>
      </c>
      <c r="H54" s="16">
        <f>H13+H21+H16+H28+H34+H38+H43+H46+H50+H53</f>
        <v>10443.709999999999</v>
      </c>
      <c r="I54" s="19"/>
      <c r="J54" s="25"/>
    </row>
    <row r="58" spans="1:10" ht="21" customHeight="1" x14ac:dyDescent="0.25">
      <c r="A58" s="78" t="s">
        <v>63</v>
      </c>
      <c r="B58" s="79"/>
      <c r="C58" s="80" t="s">
        <v>64</v>
      </c>
      <c r="D58" s="80"/>
      <c r="E58" s="21" t="s">
        <v>65</v>
      </c>
      <c r="F58" s="21"/>
      <c r="G58" s="80" t="s">
        <v>66</v>
      </c>
      <c r="H58" s="80"/>
      <c r="I58" s="26" t="s">
        <v>67</v>
      </c>
    </row>
    <row r="59" spans="1:10" ht="21" customHeight="1" x14ac:dyDescent="0.25">
      <c r="A59" s="84">
        <f>E54</f>
        <v>0</v>
      </c>
      <c r="B59" s="85"/>
      <c r="C59" s="85">
        <f>H54</f>
        <v>10443.709999999999</v>
      </c>
      <c r="D59" s="85"/>
      <c r="E59" s="22">
        <f>F54</f>
        <v>10443.709999999999</v>
      </c>
      <c r="F59" s="22"/>
      <c r="G59" s="85">
        <f>G54</f>
        <v>0</v>
      </c>
      <c r="H59" s="85"/>
      <c r="I59" s="27">
        <f>A59-C59</f>
        <v>-10443.709999999999</v>
      </c>
    </row>
    <row r="61" spans="1:10" ht="21" customHeight="1" x14ac:dyDescent="0.25">
      <c r="A61" s="23" t="s">
        <v>68</v>
      </c>
      <c r="B61" s="1"/>
      <c r="C61" s="24" t="s">
        <v>22</v>
      </c>
      <c r="D61" s="23"/>
      <c r="E61" s="23" t="s">
        <v>69</v>
      </c>
      <c r="F61" s="23"/>
      <c r="G61" s="23" t="s">
        <v>24</v>
      </c>
      <c r="H61" s="23"/>
      <c r="I61" s="1"/>
    </row>
  </sheetData>
  <mergeCells count="71">
    <mergeCell ref="J51:J53"/>
    <mergeCell ref="H4:I5"/>
    <mergeCell ref="A22:A27"/>
    <mergeCell ref="B22:B27"/>
    <mergeCell ref="C22:C27"/>
    <mergeCell ref="D22:D27"/>
    <mergeCell ref="E22:E27"/>
    <mergeCell ref="A29:A33"/>
    <mergeCell ref="B29:B33"/>
    <mergeCell ref="C29:C33"/>
    <mergeCell ref="D29:D33"/>
    <mergeCell ref="E29:E33"/>
    <mergeCell ref="E35:E37"/>
    <mergeCell ref="E39:E42"/>
    <mergeCell ref="E44:E45"/>
    <mergeCell ref="E47:E49"/>
    <mergeCell ref="J4:J5"/>
    <mergeCell ref="J6:J7"/>
    <mergeCell ref="J8:J13"/>
    <mergeCell ref="J14:J16"/>
    <mergeCell ref="J17:J21"/>
    <mergeCell ref="J22:J28"/>
    <mergeCell ref="J29:J34"/>
    <mergeCell ref="J35:J38"/>
    <mergeCell ref="J39:J43"/>
    <mergeCell ref="J44:J46"/>
    <mergeCell ref="J47:J50"/>
    <mergeCell ref="E8:E12"/>
    <mergeCell ref="E14:E15"/>
    <mergeCell ref="E17:E20"/>
    <mergeCell ref="C39:C42"/>
    <mergeCell ref="C44:C45"/>
    <mergeCell ref="C47:C49"/>
    <mergeCell ref="D8:D12"/>
    <mergeCell ref="D14:D15"/>
    <mergeCell ref="D17:D20"/>
    <mergeCell ref="D35:D37"/>
    <mergeCell ref="D39:D42"/>
    <mergeCell ref="D44:D45"/>
    <mergeCell ref="D47:D49"/>
    <mergeCell ref="C14:C15"/>
    <mergeCell ref="C17:C20"/>
    <mergeCell ref="A59:B59"/>
    <mergeCell ref="C59:D59"/>
    <mergeCell ref="G59:H59"/>
    <mergeCell ref="A6:A7"/>
    <mergeCell ref="A8:A12"/>
    <mergeCell ref="A14:A15"/>
    <mergeCell ref="A17:A20"/>
    <mergeCell ref="A35:A37"/>
    <mergeCell ref="A39:A42"/>
    <mergeCell ref="A44:A45"/>
    <mergeCell ref="A47:A49"/>
    <mergeCell ref="A51:A52"/>
    <mergeCell ref="B6:B7"/>
    <mergeCell ref="B8:B12"/>
    <mergeCell ref="C2:H2"/>
    <mergeCell ref="C6:E6"/>
    <mergeCell ref="F6:I6"/>
    <mergeCell ref="A58:B58"/>
    <mergeCell ref="C58:D58"/>
    <mergeCell ref="G58:H58"/>
    <mergeCell ref="B14:B15"/>
    <mergeCell ref="B17:B20"/>
    <mergeCell ref="B35:B37"/>
    <mergeCell ref="B39:B42"/>
    <mergeCell ref="B44:B45"/>
    <mergeCell ref="B47:B49"/>
    <mergeCell ref="B51:B52"/>
    <mergeCell ref="C8:C12"/>
    <mergeCell ref="C35:C37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3" sqref="C23"/>
    </sheetView>
  </sheetViews>
  <sheetFormatPr defaultColWidth="11" defaultRowHeight="14.4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员工报销明细(借款)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jiabin yan</cp:lastModifiedBy>
  <cp:lastPrinted>2023-07-18T05:17:40Z</cp:lastPrinted>
  <dcterms:created xsi:type="dcterms:W3CDTF">2020-12-24T06:25:00Z</dcterms:created>
  <dcterms:modified xsi:type="dcterms:W3CDTF">2023-07-18T05:21:05Z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