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/>
  <xr:revisionPtr revIDLastSave="0" documentId="13_ncr:1_{CE19A886-6100-4F03-B22E-7A7A343D10F9}" xr6:coauthVersionLast="36" xr6:coauthVersionMax="36" xr10:uidLastSave="{00000000-0000-0000-0000-000000000000}"/>
  <bookViews>
    <workbookView xWindow="5055" yWindow="1125" windowWidth="20730" windowHeight="11760" xr2:uid="{00000000-000D-0000-FFFF-FFFF00000000}"/>
  </bookViews>
  <sheets>
    <sheet name="会议结算" sheetId="10" r:id="rId1"/>
  </sheets>
  <calcPr calcId="179021" calcMode="manual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1" i="10" l="1"/>
  <c r="H60" i="10"/>
  <c r="H56" i="10"/>
  <c r="G59" i="10"/>
  <c r="H59" i="10"/>
  <c r="H46" i="10"/>
  <c r="G46" i="10"/>
  <c r="H43" i="10"/>
  <c r="H42" i="10"/>
  <c r="H38" i="10"/>
  <c r="H29" i="10"/>
  <c r="H18" i="10"/>
  <c r="H14" i="10"/>
  <c r="H17" i="10"/>
  <c r="H33" i="10"/>
  <c r="H34" i="10"/>
  <c r="H35" i="10"/>
  <c r="H36" i="10"/>
  <c r="H37" i="10"/>
  <c r="H47" i="10"/>
  <c r="H55" i="10"/>
  <c r="H54" i="10"/>
  <c r="H41" i="10"/>
  <c r="H28" i="10"/>
  <c r="H27" i="10"/>
  <c r="H26" i="10"/>
  <c r="H25" i="10"/>
  <c r="H24" i="10"/>
  <c r="H23" i="10"/>
  <c r="H22" i="10"/>
  <c r="H21" i="10"/>
  <c r="H11" i="10"/>
  <c r="H12" i="10"/>
  <c r="H13" i="10"/>
  <c r="H32" i="10"/>
  <c r="H10" i="10"/>
  <c r="H50" i="10"/>
  <c r="H51" i="10"/>
</calcChain>
</file>

<file path=xl/sharedStrings.xml><?xml version="1.0" encoding="utf-8"?>
<sst xmlns="http://schemas.openxmlformats.org/spreadsheetml/2006/main" count="223" uniqueCount="127">
  <si>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</si>
  <si>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</si>
  <si>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</si>
  <si>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</si>
  <si>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</si>
  <si>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</si>
  <si>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</si>
  <si>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</si>
  <si>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</si>
  <si>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</si>
  <si>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辆/趟</t>
    <phoneticPr fontId="3" type="noConversion"/>
  </si>
  <si>
    <t>间/晚</t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</si>
  <si>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</si>
  <si>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</si>
  <si>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</si>
  <si>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</si>
  <si>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</si>
  <si>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</si>
  <si>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</si>
  <si>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</si>
  <si>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</si>
  <si>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</si>
  <si>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</si>
  <si>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</si>
  <si>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</si>
  <si>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</si>
  <si>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人</t>
  </si>
  <si>
    <t>接机牌</t>
  </si>
  <si>
    <t>C</t>
  </si>
  <si>
    <t>D</t>
  </si>
  <si>
    <t>块</t>
  </si>
  <si>
    <t>次</t>
  </si>
  <si>
    <t>工作人员费用</t>
  </si>
  <si>
    <t>人数</t>
  </si>
  <si>
    <t>天数</t>
  </si>
  <si>
    <t>H</t>
  </si>
  <si>
    <t>X展架</t>
  </si>
  <si>
    <t>会议时间：</t>
  </si>
  <si>
    <t>备注：</t>
  </si>
  <si>
    <t>服务费</t>
  </si>
  <si>
    <t>税金</t>
  </si>
  <si>
    <t>J</t>
  </si>
  <si>
    <t>人/次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</si>
  <si>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</si>
  <si>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</si>
  <si>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</si>
  <si>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</si>
  <si>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</si>
  <si>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</si>
  <si>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</si>
  <si>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</si>
  <si>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</si>
  <si>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</si>
  <si>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</si>
  <si>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</si>
  <si>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</si>
  <si>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</si>
  <si>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</si>
  <si>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</si>
  <si>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C-1</t>
  </si>
  <si>
    <t>D-1</t>
  </si>
  <si>
    <t>D-2</t>
  </si>
  <si>
    <t>D-3</t>
  </si>
  <si>
    <t>D-6</t>
  </si>
  <si>
    <t>E-1</t>
  </si>
  <si>
    <t>F-1</t>
  </si>
  <si>
    <t>G-1</t>
  </si>
  <si>
    <t>H-1</t>
  </si>
  <si>
    <t>J-1</t>
  </si>
  <si>
    <t>供应商名称：</t>
  </si>
  <si>
    <t>联系人/电话：</t>
  </si>
  <si>
    <t>报价有效期：</t>
  </si>
  <si>
    <t>B-2</t>
    <phoneticPr fontId="22" type="noConversion"/>
  </si>
  <si>
    <t>次数</t>
    <phoneticPr fontId="3" type="noConversion"/>
  </si>
  <si>
    <t>讲课咨询费</t>
    <phoneticPr fontId="22" type="noConversion"/>
  </si>
  <si>
    <t>其他需求：物料制作（邀请函，杂志等）</t>
    <phoneticPr fontId="22" type="noConversion"/>
  </si>
  <si>
    <t>D-4</t>
  </si>
  <si>
    <t>D-5</t>
  </si>
  <si>
    <t>块</t>
    <phoneticPr fontId="22" type="noConversion"/>
  </si>
  <si>
    <t>4座帕萨特</t>
    <rPh sb="0" eb="5">
      <t>che xingyikai mei ruiwei zhu</t>
    </rPh>
    <phoneticPr fontId="3" type="noConversion"/>
  </si>
  <si>
    <t>当地工作人员</t>
    <phoneticPr fontId="22" type="noConversion"/>
  </si>
  <si>
    <t>份</t>
    <phoneticPr fontId="22" type="noConversion"/>
  </si>
  <si>
    <t>国内会议</t>
  </si>
  <si>
    <t>高铁（一等座）</t>
    <phoneticPr fontId="22" type="noConversion"/>
  </si>
  <si>
    <t>H-3</t>
  </si>
  <si>
    <t>经济舱</t>
    <phoneticPr fontId="22" type="noConversion"/>
  </si>
  <si>
    <t>中国民族医药学会传染病分会2018年学术交流会</t>
    <phoneticPr fontId="22" type="noConversion"/>
  </si>
  <si>
    <t>东北大学国际学术交流中心</t>
    <phoneticPr fontId="22" type="noConversion"/>
  </si>
  <si>
    <t>2018年8月24-25日</t>
    <phoneticPr fontId="22" type="noConversion"/>
  </si>
  <si>
    <t>桁架</t>
    <phoneticPr fontId="22" type="noConversion"/>
  </si>
  <si>
    <t>康辉集团北京国际会议展览有限公司</t>
    <phoneticPr fontId="22" type="noConversion"/>
  </si>
  <si>
    <t>耿吴茜/18210062127</t>
    <phoneticPr fontId="22" type="noConversion"/>
  </si>
  <si>
    <t>会议需求表及报价表格</t>
    <phoneticPr fontId="22" type="noConversion"/>
  </si>
  <si>
    <t>A-2</t>
  </si>
  <si>
    <t>A-3</t>
  </si>
  <si>
    <t>A-4</t>
  </si>
  <si>
    <r>
      <t>1</t>
    </r>
    <r>
      <rPr>
        <b/>
        <sz val="10"/>
        <color rgb="FFFF0000"/>
        <rFont val="微软雅黑"/>
        <family val="2"/>
        <charset val="134"/>
      </rPr>
      <t xml:space="preserve">、蓝色区域由使用部门填写，黄色部分由供应商填写。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微软雅黑"/>
        <family val="2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微软雅黑"/>
        <family val="2"/>
        <charset val="134"/>
      </rPr>
      <t>并调整计算公式确保最终报价的准确性（请不要改变原始报价结构）</t>
    </r>
    <phoneticPr fontId="22" type="noConversion"/>
  </si>
  <si>
    <t>普通大床房（8月24日-25日 1晚）</t>
    <phoneticPr fontId="22" type="noConversion"/>
  </si>
  <si>
    <t>普通大床房（8月24日-26日 2晚）</t>
    <phoneticPr fontId="22" type="noConversion"/>
  </si>
  <si>
    <t>普通双床房（8月24日-25日 1晚）</t>
    <phoneticPr fontId="22" type="noConversion"/>
  </si>
  <si>
    <t>普通双床房（8月24日-26日 2晚）</t>
    <phoneticPr fontId="34" type="noConversion"/>
  </si>
  <si>
    <t>C-2</t>
  </si>
  <si>
    <t>24日，25日备车</t>
    <phoneticPr fontId="34" type="noConversion"/>
  </si>
  <si>
    <t>5座帕萨特</t>
  </si>
  <si>
    <t>高铁票总额1014元，手续费总额120元</t>
    <phoneticPr fontId="34" type="noConversion"/>
  </si>
  <si>
    <t>C-3</t>
  </si>
  <si>
    <t>沈阳机场及市内接送机用车</t>
    <phoneticPr fontId="3" type="noConversion"/>
  </si>
  <si>
    <t>始发地接送机用车</t>
    <phoneticPr fontId="3" type="noConversion"/>
  </si>
  <si>
    <t>六院-机场/火车站-酒店</t>
    <phoneticPr fontId="3" type="noConversion"/>
  </si>
  <si>
    <t>GL8</t>
    <phoneticPr fontId="3" type="noConversion"/>
  </si>
  <si>
    <t>沈阳市内接送机用车</t>
    <phoneticPr fontId="3" type="noConversion"/>
  </si>
  <si>
    <t>C-4</t>
  </si>
  <si>
    <t>C-5</t>
  </si>
  <si>
    <t>六院-酒店-机场/火车站-六院</t>
    <phoneticPr fontId="3" type="noConversion"/>
  </si>
  <si>
    <t>沈阳接送机/接送站用车</t>
    <phoneticPr fontId="3" type="noConversion"/>
  </si>
  <si>
    <t>C-6</t>
  </si>
  <si>
    <t>C-7</t>
  </si>
  <si>
    <t>C-8</t>
  </si>
  <si>
    <t>上海陈晓蓉用车</t>
    <phoneticPr fontId="3" type="noConversion"/>
  </si>
  <si>
    <t>金山区漕廊公路-虹桥机场</t>
    <phoneticPr fontId="3" type="noConversion"/>
  </si>
  <si>
    <t>上海，南京，温州，通辽，长春，大连</t>
    <phoneticPr fontId="3" type="noConversion"/>
  </si>
  <si>
    <t>车费1600元，超时3小时150元，超20公里200元</t>
    <phoneticPr fontId="3" type="noConversion"/>
  </si>
  <si>
    <t>飞机票总金额：7460元，手续费总额240元</t>
    <phoneticPr fontId="34" type="noConversion"/>
  </si>
  <si>
    <t>单早</t>
    <phoneticPr fontId="3" type="noConversion"/>
  </si>
  <si>
    <t>双早</t>
    <phoneticPr fontId="3" type="noConversion"/>
  </si>
  <si>
    <t>晚宴</t>
    <phoneticPr fontId="3" type="noConversion"/>
  </si>
  <si>
    <t>外出晚宴1次：25日晚餐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</si>
</sst>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 "/>
    <numFmt numFmtId="177" formatCode="#,##0.0_ "/>
    <numFmt numFmtId="178" formatCode="#,##0.000_ "/>
  </numFmts>
  <fonts count="36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color rgb="FFFF0000"/>
      <name val="Arial"/>
      <family val="2"/>
    </font>
    <font>
      <sz val="10"/>
      <color theme="1"/>
      <name val="宋体"/>
      <family val="3"/>
      <charset val="134"/>
    </font>
    <font>
      <sz val="9"/>
      <name val="DengXian"/>
      <charset val="134"/>
      <scheme val="minor"/>
    </font>
    <font>
      <b/>
      <sz val="10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4" fontId="14" fillId="0" borderId="8" xfId="2" applyNumberFormat="1" applyFont="1" applyBorder="1">
      <alignment vertical="center"/>
    </xf>
    <xf numFmtId="0" fontId="14" fillId="0" borderId="6" xfId="2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4" fontId="14" fillId="0" borderId="19" xfId="2" applyNumberFormat="1" applyFont="1" applyFill="1" applyBorder="1">
      <alignment vertical="center"/>
    </xf>
    <xf numFmtId="0" fontId="3" fillId="0" borderId="8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0" fillId="2" borderId="24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3" fillId="0" borderId="29" xfId="2" applyFont="1" applyBorder="1">
      <alignment vertical="center"/>
    </xf>
    <xf numFmtId="0" fontId="10" fillId="2" borderId="33" xfId="2" applyFont="1" applyFill="1" applyBorder="1" applyAlignment="1">
      <alignment horizontal="center" vertical="center"/>
    </xf>
    <xf numFmtId="0" fontId="3" fillId="0" borderId="34" xfId="2" applyFont="1" applyBorder="1">
      <alignment vertical="center"/>
    </xf>
    <xf numFmtId="0" fontId="3" fillId="0" borderId="18" xfId="2" applyFont="1" applyBorder="1">
      <alignment vertical="center"/>
    </xf>
    <xf numFmtId="0" fontId="10" fillId="2" borderId="35" xfId="2" applyFont="1" applyFill="1" applyBorder="1" applyAlignment="1">
      <alignment horizontal="center"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2" fillId="5" borderId="8" xfId="2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vertical="center"/>
    </xf>
    <xf numFmtId="0" fontId="27" fillId="0" borderId="37" xfId="2" applyFont="1" applyFill="1" applyBorder="1" applyAlignment="1">
      <alignment horizontal="left" vertical="center"/>
    </xf>
    <xf numFmtId="4" fontId="12" fillId="3" borderId="8" xfId="2" applyNumberFormat="1" applyFont="1" applyFill="1" applyBorder="1">
      <alignment vertical="center"/>
    </xf>
    <xf numFmtId="176" fontId="12" fillId="3" borderId="8" xfId="2" applyNumberFormat="1" applyFont="1" applyFill="1" applyBorder="1">
      <alignment vertical="center"/>
    </xf>
    <xf numFmtId="0" fontId="24" fillId="7" borderId="12" xfId="2" applyFont="1" applyFill="1" applyBorder="1" applyAlignment="1">
      <alignment vertical="center"/>
    </xf>
    <xf numFmtId="0" fontId="24" fillId="7" borderId="9" xfId="2" applyFont="1" applyFill="1" applyBorder="1" applyAlignment="1">
      <alignment vertical="center"/>
    </xf>
    <xf numFmtId="0" fontId="24" fillId="7" borderId="11" xfId="2" applyFont="1" applyFill="1" applyBorder="1" applyAlignment="1">
      <alignment vertical="center"/>
    </xf>
    <xf numFmtId="176" fontId="25" fillId="7" borderId="34" xfId="2" applyNumberFormat="1" applyFont="1" applyFill="1" applyBorder="1">
      <alignment vertical="center"/>
    </xf>
    <xf numFmtId="0" fontId="14" fillId="6" borderId="21" xfId="2" applyFont="1" applyFill="1" applyBorder="1" applyAlignment="1">
      <alignment horizontal="left" vertical="center"/>
    </xf>
    <xf numFmtId="0" fontId="14" fillId="6" borderId="22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4" fillId="6" borderId="23" xfId="2" applyFont="1" applyFill="1" applyBorder="1" applyAlignment="1">
      <alignment horizontal="left" vertical="center"/>
    </xf>
    <xf numFmtId="4" fontId="14" fillId="6" borderId="13" xfId="2" applyNumberFormat="1" applyFont="1" applyFill="1" applyBorder="1">
      <alignment vertical="center"/>
    </xf>
    <xf numFmtId="0" fontId="3" fillId="6" borderId="29" xfId="2" applyFont="1" applyFill="1" applyBorder="1">
      <alignment vertical="center"/>
    </xf>
    <xf numFmtId="4" fontId="14" fillId="6" borderId="8" xfId="2" applyNumberFormat="1" applyFont="1" applyFill="1" applyBorder="1">
      <alignment vertical="center"/>
    </xf>
    <xf numFmtId="0" fontId="3" fillId="6" borderId="18" xfId="2" applyFont="1" applyFill="1" applyBorder="1">
      <alignment vertical="center"/>
    </xf>
    <xf numFmtId="0" fontId="3" fillId="6" borderId="34" xfId="2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9" fillId="8" borderId="3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8" borderId="33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horizontal="center" vertical="center"/>
    </xf>
    <xf numFmtId="0" fontId="30" fillId="2" borderId="28" xfId="2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right" vertical="center"/>
    </xf>
    <xf numFmtId="4" fontId="12" fillId="0" borderId="8" xfId="2" applyNumberFormat="1" applyFont="1" applyFill="1" applyBorder="1">
      <alignment vertical="center"/>
    </xf>
    <xf numFmtId="0" fontId="18" fillId="0" borderId="34" xfId="2" applyFont="1" applyBorder="1">
      <alignment vertical="center"/>
    </xf>
    <xf numFmtId="0" fontId="14" fillId="5" borderId="8" xfId="2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left" vertical="center" wrapText="1"/>
    </xf>
    <xf numFmtId="9" fontId="3" fillId="0" borderId="8" xfId="2" applyNumberFormat="1" applyFont="1" applyBorder="1" applyAlignment="1">
      <alignment horizontal="center" vertical="center"/>
    </xf>
    <xf numFmtId="0" fontId="14" fillId="3" borderId="8" xfId="2" applyFont="1" applyFill="1" applyBorder="1" applyAlignment="1">
      <alignment horizontal="right" vertical="center"/>
    </xf>
    <xf numFmtId="0" fontId="12" fillId="3" borderId="8" xfId="2" applyFont="1" applyFill="1" applyBorder="1" applyAlignment="1">
      <alignment horizontal="right" vertical="center"/>
    </xf>
    <xf numFmtId="0" fontId="32" fillId="3" borderId="8" xfId="2" applyFont="1" applyFill="1" applyBorder="1" applyAlignment="1">
      <alignment horizontal="right" vertical="center"/>
    </xf>
    <xf numFmtId="177" fontId="12" fillId="3" borderId="8" xfId="2" applyNumberFormat="1" applyFont="1" applyFill="1" applyBorder="1">
      <alignment vertical="center"/>
    </xf>
    <xf numFmtId="178" fontId="24" fillId="7" borderId="8" xfId="2" applyNumberFormat="1" applyFont="1" applyFill="1" applyBorder="1" applyAlignment="1">
      <alignment horizontal="right" vertical="center"/>
    </xf>
    <xf numFmtId="0" fontId="12" fillId="0" borderId="15" xfId="2" applyFont="1" applyBorder="1" applyAlignment="1">
      <alignment horizontal="center" vertical="center"/>
    </xf>
    <xf numFmtId="0" fontId="33" fillId="0" borderId="8" xfId="0" applyFont="1" applyBorder="1">
      <alignment vertical="center"/>
    </xf>
    <xf numFmtId="0" fontId="30" fillId="2" borderId="20" xfId="2" applyFont="1" applyFill="1" applyBorder="1" applyAlignment="1">
      <alignment horizontal="center" vertical="center"/>
    </xf>
    <xf numFmtId="0" fontId="13" fillId="0" borderId="8" xfId="2" applyFont="1" applyBorder="1" applyAlignment="1">
      <alignment horizontal="left" vertical="center"/>
    </xf>
    <xf numFmtId="0" fontId="16" fillId="5" borderId="11" xfId="2" applyFont="1" applyFill="1" applyBorder="1" applyAlignment="1">
      <alignment horizontal="left" vertical="center"/>
    </xf>
    <xf numFmtId="0" fontId="12" fillId="0" borderId="8" xfId="2" applyFont="1" applyBorder="1" applyAlignment="1">
      <alignment horizontal="center" vertical="center"/>
    </xf>
    <xf numFmtId="14" fontId="3" fillId="0" borderId="8" xfId="2" applyNumberFormat="1" applyFont="1" applyBorder="1" applyAlignment="1">
      <alignment horizontal="center" vertical="center"/>
    </xf>
    <xf numFmtId="0" fontId="10" fillId="2" borderId="41" xfId="2" applyFont="1" applyFill="1" applyBorder="1" applyAlignment="1">
      <alignment horizontal="center" vertical="center"/>
    </xf>
    <xf numFmtId="0" fontId="3" fillId="0" borderId="8" xfId="2" applyFont="1" applyBorder="1" applyAlignment="1">
      <alignment vertical="center" wrapText="1"/>
    </xf>
    <xf numFmtId="0" fontId="3" fillId="6" borderId="8" xfId="2" applyFont="1" applyFill="1" applyBorder="1">
      <alignment vertical="center"/>
    </xf>
    <xf numFmtId="0" fontId="3" fillId="0" borderId="34" xfId="2" applyFont="1" applyBorder="1" applyAlignment="1">
      <alignment horizontal="left" vertical="center" wrapText="1"/>
    </xf>
    <xf numFmtId="40" fontId="12" fillId="3" borderId="8" xfId="2" applyNumberFormat="1" applyFont="1" applyFill="1" applyBorder="1" applyAlignment="1">
      <alignment horizontal="right" vertical="center"/>
    </xf>
    <xf numFmtId="0" fontId="15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4" fillId="6" borderId="12" xfId="2" applyFont="1" applyFill="1" applyBorder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16" xfId="2" applyFont="1" applyFill="1" applyBorder="1" applyAlignment="1">
      <alignment horizontal="left" vertical="center"/>
    </xf>
    <xf numFmtId="0" fontId="14" fillId="6" borderId="11" xfId="2" applyFont="1" applyFill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4" fontId="12" fillId="4" borderId="7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14" fillId="0" borderId="12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26" fillId="0" borderId="38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28" fillId="8" borderId="14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center" vertical="center"/>
    </xf>
    <xf numFmtId="0" fontId="9" fillId="8" borderId="17" xfId="2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6" fillId="4" borderId="42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3" fillId="5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0" fontId="21" fillId="5" borderId="2" xfId="2" applyFont="1" applyFill="1" applyBorder="1" applyAlignment="1">
      <alignment horizontal="center" vertical="center"/>
    </xf>
  </cellXfs>
  <cellStyles count="8">
    <cellStyle name="常规" xfId="0" builtinId="0"/>
    <cellStyle name="常规 2" xfId="1" xr:uid="{00000000-0005-0000-0000-000001000000}"/>
    <cellStyle name="常规 3" xfId="3" xr:uid="{00000000-0005-0000-0000-000002000000}"/>
    <cellStyle name="常规 3 2" xfId="6" xr:uid="{00000000-0005-0000-0000-000003000000}"/>
    <cellStyle name="常规 4" xfId="5" xr:uid="{00000000-0005-0000-0000-000004000000}"/>
    <cellStyle name="常规_Sheet1 3" xfId="2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8178-045A-4D76-A210-FE309EBE1DD4}">
  <sheetPr>
    <tabColor rgb="FFFF0000"/>
  </sheetPr>
  <dimension ref="A1:I62"/>
  <sheetViews>
    <sheetView tabSelected="1" workbookViewId="0">
      <selection activeCell="I55" sqref="I55"/>
    </sheetView>
  </sheetViews>
  <sheetFormatPr defaultColWidth="8.875" defaultRowHeight="20.25" customHeight="1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30.5" bestFit="1" customWidth="1"/>
  </cols>
  <sheetData>
    <row r="1" spans="1:9" ht="42" customHeight="1">
      <c r="A1" s="107" t="s">
        <v>92</v>
      </c>
      <c r="B1" s="108"/>
      <c r="C1" s="108"/>
      <c r="D1" s="108"/>
      <c r="E1" s="108"/>
      <c r="F1" s="108"/>
      <c r="G1" s="108"/>
      <c r="H1" s="108"/>
      <c r="I1" s="108"/>
    </row>
    <row r="2" spans="1:9" ht="20.25" customHeight="1" thickBot="1">
      <c r="A2" s="1" t="s">
        <v>0</v>
      </c>
      <c r="B2" s="22" t="s">
        <v>86</v>
      </c>
      <c r="C2" s="44" t="s">
        <v>52</v>
      </c>
      <c r="D2" s="109" t="s">
        <v>87</v>
      </c>
      <c r="E2" s="109"/>
      <c r="F2" s="1" t="s">
        <v>45</v>
      </c>
      <c r="G2" s="2" t="s">
        <v>69</v>
      </c>
      <c r="H2" s="110" t="s">
        <v>90</v>
      </c>
      <c r="I2" s="110"/>
    </row>
    <row r="3" spans="1:9" ht="20.25" customHeight="1" thickBot="1">
      <c r="A3" s="2" t="s">
        <v>43</v>
      </c>
      <c r="B3" s="23" t="s">
        <v>82</v>
      </c>
      <c r="C3" s="2" t="s">
        <v>53</v>
      </c>
      <c r="D3" s="111">
        <v>14</v>
      </c>
      <c r="E3" s="111"/>
      <c r="F3" s="1" t="s">
        <v>44</v>
      </c>
      <c r="G3" s="2" t="s">
        <v>70</v>
      </c>
      <c r="H3" s="106" t="s">
        <v>91</v>
      </c>
      <c r="I3" s="106"/>
    </row>
    <row r="4" spans="1:9" ht="20.25" customHeight="1" thickBot="1">
      <c r="A4" s="2" t="s">
        <v>37</v>
      </c>
      <c r="B4" s="24" t="s">
        <v>88</v>
      </c>
      <c r="C4" s="1"/>
      <c r="F4" s="1" t="s">
        <v>46</v>
      </c>
      <c r="G4" s="2" t="s">
        <v>71</v>
      </c>
      <c r="H4" s="106"/>
      <c r="I4" s="106"/>
    </row>
    <row r="5" spans="1:9" ht="12" customHeight="1" thickBot="1">
      <c r="A5" s="96"/>
      <c r="B5" s="97"/>
      <c r="C5" s="97"/>
      <c r="D5" s="97"/>
      <c r="E5" s="97"/>
      <c r="F5" s="97"/>
      <c r="G5" s="97"/>
      <c r="H5" s="97"/>
      <c r="I5" s="97"/>
    </row>
    <row r="6" spans="1:9" ht="51" customHeight="1" thickTop="1" thickBot="1">
      <c r="A6" s="28" t="s">
        <v>38</v>
      </c>
      <c r="B6" s="98" t="s">
        <v>96</v>
      </c>
      <c r="C6" s="98"/>
      <c r="D6" s="98"/>
      <c r="E6" s="98"/>
      <c r="F6" s="98"/>
      <c r="G6" s="98"/>
      <c r="H6" s="99"/>
      <c r="I6" s="100"/>
    </row>
    <row r="7" spans="1:9" ht="20.25" customHeight="1" thickBot="1">
      <c r="A7" s="101" t="s">
        <v>56</v>
      </c>
      <c r="B7" s="102"/>
      <c r="C7" s="102"/>
      <c r="D7" s="102"/>
      <c r="E7" s="102"/>
      <c r="F7" s="102"/>
      <c r="G7" s="101" t="s">
        <v>57</v>
      </c>
      <c r="H7" s="102"/>
      <c r="I7" s="103"/>
    </row>
    <row r="8" spans="1:9" ht="20.25" customHeight="1">
      <c r="A8" s="45" t="s">
        <v>1</v>
      </c>
      <c r="B8" s="46" t="s">
        <v>2</v>
      </c>
      <c r="C8" s="46" t="s">
        <v>54</v>
      </c>
      <c r="D8" s="46" t="s">
        <v>13</v>
      </c>
      <c r="E8" s="46" t="s">
        <v>73</v>
      </c>
      <c r="F8" s="46" t="s">
        <v>5</v>
      </c>
      <c r="G8" s="46" t="s">
        <v>6</v>
      </c>
      <c r="H8" s="46" t="s">
        <v>55</v>
      </c>
      <c r="I8" s="47" t="s">
        <v>8</v>
      </c>
    </row>
    <row r="9" spans="1:9" ht="20.25" customHeight="1">
      <c r="A9" s="7" t="s">
        <v>47</v>
      </c>
      <c r="B9" s="81"/>
      <c r="C9" s="82"/>
      <c r="D9" s="82"/>
      <c r="E9" s="82"/>
      <c r="F9" s="82"/>
      <c r="G9" s="82"/>
      <c r="H9" s="95"/>
      <c r="I9" s="8"/>
    </row>
    <row r="10" spans="1:9" ht="20.25" customHeight="1">
      <c r="A10" s="62" t="s">
        <v>58</v>
      </c>
      <c r="B10" s="104" t="s">
        <v>87</v>
      </c>
      <c r="C10" s="66" t="s">
        <v>97</v>
      </c>
      <c r="D10" s="26">
        <v>2</v>
      </c>
      <c r="E10" s="26">
        <v>1</v>
      </c>
      <c r="F10" s="10" t="s">
        <v>11</v>
      </c>
      <c r="G10" s="73">
        <v>350</v>
      </c>
      <c r="H10" s="52">
        <f>D10*E10*G10</f>
        <v>700</v>
      </c>
      <c r="I10" s="63" t="s">
        <v>123</v>
      </c>
    </row>
    <row r="11" spans="1:9" ht="20.25" customHeight="1">
      <c r="A11" s="62" t="s">
        <v>93</v>
      </c>
      <c r="B11" s="105"/>
      <c r="C11" s="66" t="s">
        <v>98</v>
      </c>
      <c r="D11" s="26">
        <v>1</v>
      </c>
      <c r="E11" s="26">
        <v>2</v>
      </c>
      <c r="F11" s="10" t="s">
        <v>11</v>
      </c>
      <c r="G11" s="73">
        <v>450</v>
      </c>
      <c r="H11" s="52">
        <f t="shared" ref="H11:H13" si="0">D11*E11*G11</f>
        <v>900</v>
      </c>
      <c r="I11" s="63" t="s">
        <v>124</v>
      </c>
    </row>
    <row r="12" spans="1:9" ht="20.25" customHeight="1">
      <c r="A12" s="62" t="s">
        <v>94</v>
      </c>
      <c r="B12" s="105"/>
      <c r="C12" s="66" t="s">
        <v>99</v>
      </c>
      <c r="D12" s="26">
        <v>2</v>
      </c>
      <c r="E12" s="26">
        <v>1</v>
      </c>
      <c r="F12" s="10" t="s">
        <v>11</v>
      </c>
      <c r="G12" s="73">
        <v>350</v>
      </c>
      <c r="H12" s="52">
        <f t="shared" si="0"/>
        <v>700</v>
      </c>
      <c r="I12" s="63" t="s">
        <v>123</v>
      </c>
    </row>
    <row r="13" spans="1:9" ht="20.25" customHeight="1">
      <c r="A13" s="62" t="s">
        <v>95</v>
      </c>
      <c r="B13" s="105"/>
      <c r="C13" s="66" t="s">
        <v>100</v>
      </c>
      <c r="D13" s="26">
        <v>1</v>
      </c>
      <c r="E13" s="26">
        <v>2</v>
      </c>
      <c r="F13" s="10" t="s">
        <v>11</v>
      </c>
      <c r="G13" s="73">
        <v>450</v>
      </c>
      <c r="H13" s="52">
        <f t="shared" si="0"/>
        <v>900</v>
      </c>
      <c r="I13" s="63" t="s">
        <v>124</v>
      </c>
    </row>
    <row r="14" spans="1:9" ht="20.25" customHeight="1" thickBot="1">
      <c r="A14" s="90" t="s">
        <v>49</v>
      </c>
      <c r="B14" s="91"/>
      <c r="C14" s="91"/>
      <c r="D14" s="91"/>
      <c r="E14" s="91"/>
      <c r="F14" s="91"/>
      <c r="G14" s="91"/>
      <c r="H14" s="11">
        <f>SUM(H10:H13)</f>
        <v>3200</v>
      </c>
      <c r="I14" s="63"/>
    </row>
    <row r="15" spans="1:9" ht="20.25" customHeight="1">
      <c r="A15" s="3" t="s">
        <v>1</v>
      </c>
      <c r="B15" s="4" t="s">
        <v>2</v>
      </c>
      <c r="C15" s="4" t="s">
        <v>54</v>
      </c>
      <c r="D15" s="48" t="s">
        <v>13</v>
      </c>
      <c r="E15" s="64" t="s">
        <v>31</v>
      </c>
      <c r="F15" s="4" t="s">
        <v>5</v>
      </c>
      <c r="G15" s="4" t="s">
        <v>6</v>
      </c>
      <c r="H15" s="4" t="s">
        <v>7</v>
      </c>
      <c r="I15" s="18" t="s">
        <v>8</v>
      </c>
    </row>
    <row r="16" spans="1:9" ht="20.25" customHeight="1">
      <c r="A16" s="7" t="s">
        <v>48</v>
      </c>
      <c r="B16" s="81" t="s">
        <v>15</v>
      </c>
      <c r="C16" s="82"/>
      <c r="D16" s="82"/>
      <c r="E16" s="82"/>
      <c r="F16" s="82"/>
      <c r="G16" s="82"/>
      <c r="H16" s="95"/>
      <c r="I16" s="19"/>
    </row>
    <row r="17" spans="1:9" ht="20.25" customHeight="1">
      <c r="A17" s="67" t="s">
        <v>72</v>
      </c>
      <c r="B17" s="68" t="s">
        <v>125</v>
      </c>
      <c r="C17" s="66" t="s">
        <v>126</v>
      </c>
      <c r="D17" s="25">
        <v>14</v>
      </c>
      <c r="E17" s="25">
        <v>1</v>
      </c>
      <c r="F17" s="9" t="s">
        <v>14</v>
      </c>
      <c r="G17" s="29">
        <v>284.28570000000002</v>
      </c>
      <c r="H17" s="52">
        <f>D17*G17*E17</f>
        <v>3979.9998000000005</v>
      </c>
      <c r="I17" s="19"/>
    </row>
    <row r="18" spans="1:9" ht="20.25" customHeight="1" thickBot="1">
      <c r="A18" s="90" t="s">
        <v>49</v>
      </c>
      <c r="B18" s="91"/>
      <c r="C18" s="91"/>
      <c r="D18" s="91"/>
      <c r="E18" s="91"/>
      <c r="F18" s="91"/>
      <c r="G18" s="92"/>
      <c r="H18" s="6">
        <f>SUM(H17:H17)</f>
        <v>3979.9998000000005</v>
      </c>
      <c r="I18" s="19"/>
    </row>
    <row r="19" spans="1:9" ht="20.25" customHeight="1">
      <c r="A19" s="3" t="s">
        <v>1</v>
      </c>
      <c r="B19" s="4" t="s">
        <v>2</v>
      </c>
      <c r="C19" s="4" t="s">
        <v>54</v>
      </c>
      <c r="D19" s="48" t="s">
        <v>3</v>
      </c>
      <c r="E19" s="48" t="s">
        <v>4</v>
      </c>
      <c r="F19" s="4" t="s">
        <v>5</v>
      </c>
      <c r="G19" s="4" t="s">
        <v>6</v>
      </c>
      <c r="H19" s="4" t="s">
        <v>7</v>
      </c>
      <c r="I19" s="18" t="s">
        <v>8</v>
      </c>
    </row>
    <row r="20" spans="1:9" ht="20.25" customHeight="1">
      <c r="A20" s="7" t="s">
        <v>28</v>
      </c>
      <c r="B20" s="81" t="s">
        <v>9</v>
      </c>
      <c r="C20" s="82"/>
      <c r="D20" s="82"/>
      <c r="E20" s="82"/>
      <c r="F20" s="82"/>
      <c r="G20" s="82"/>
      <c r="H20" s="95"/>
      <c r="I20" s="19"/>
    </row>
    <row r="21" spans="1:9" ht="20.25" customHeight="1">
      <c r="A21" s="67" t="s">
        <v>59</v>
      </c>
      <c r="B21" s="68" t="s">
        <v>110</v>
      </c>
      <c r="C21" s="8" t="s">
        <v>79</v>
      </c>
      <c r="D21" s="25">
        <v>1</v>
      </c>
      <c r="E21" s="25">
        <v>2</v>
      </c>
      <c r="F21" s="9" t="s">
        <v>10</v>
      </c>
      <c r="G21" s="29">
        <v>280</v>
      </c>
      <c r="H21" s="52">
        <f t="shared" ref="H21:H28" si="1">D21*E21*G21</f>
        <v>560</v>
      </c>
      <c r="I21" s="19"/>
    </row>
    <row r="22" spans="1:9" ht="20.25" customHeight="1">
      <c r="A22" s="67" t="s">
        <v>101</v>
      </c>
      <c r="B22" s="68" t="s">
        <v>114</v>
      </c>
      <c r="C22" s="8" t="s">
        <v>79</v>
      </c>
      <c r="D22" s="25">
        <v>2</v>
      </c>
      <c r="E22" s="25">
        <v>3</v>
      </c>
      <c r="F22" s="9" t="s">
        <v>10</v>
      </c>
      <c r="G22" s="29">
        <v>380</v>
      </c>
      <c r="H22" s="52">
        <f t="shared" si="1"/>
        <v>2280</v>
      </c>
      <c r="I22" s="19" t="s">
        <v>108</v>
      </c>
    </row>
    <row r="23" spans="1:9" ht="20.25" customHeight="1">
      <c r="A23" s="67" t="s">
        <v>105</v>
      </c>
      <c r="B23" s="68" t="s">
        <v>114</v>
      </c>
      <c r="C23" s="8" t="s">
        <v>79</v>
      </c>
      <c r="D23" s="25">
        <v>5</v>
      </c>
      <c r="E23" s="25">
        <v>1</v>
      </c>
      <c r="F23" s="9" t="s">
        <v>10</v>
      </c>
      <c r="G23" s="29">
        <v>480</v>
      </c>
      <c r="H23" s="52">
        <f t="shared" si="1"/>
        <v>2400</v>
      </c>
      <c r="I23" s="19" t="s">
        <v>113</v>
      </c>
    </row>
    <row r="24" spans="1:9" ht="20.25" customHeight="1">
      <c r="A24" s="67" t="s">
        <v>111</v>
      </c>
      <c r="B24" s="68" t="s">
        <v>106</v>
      </c>
      <c r="C24" s="8" t="s">
        <v>109</v>
      </c>
      <c r="D24" s="25">
        <v>2</v>
      </c>
      <c r="E24" s="25">
        <v>1</v>
      </c>
      <c r="F24" s="9" t="s">
        <v>10</v>
      </c>
      <c r="G24" s="29">
        <v>510</v>
      </c>
      <c r="H24" s="52">
        <f t="shared" si="1"/>
        <v>1020</v>
      </c>
      <c r="I24" s="19" t="s">
        <v>108</v>
      </c>
    </row>
    <row r="25" spans="1:9" ht="20.25" customHeight="1">
      <c r="A25" s="67" t="s">
        <v>112</v>
      </c>
      <c r="B25" s="68" t="s">
        <v>106</v>
      </c>
      <c r="C25" s="8" t="s">
        <v>109</v>
      </c>
      <c r="D25" s="25">
        <v>1</v>
      </c>
      <c r="E25" s="25">
        <v>1</v>
      </c>
      <c r="F25" s="9" t="s">
        <v>10</v>
      </c>
      <c r="G25" s="29">
        <v>660</v>
      </c>
      <c r="H25" s="52">
        <f t="shared" si="1"/>
        <v>660</v>
      </c>
      <c r="I25" s="19" t="s">
        <v>113</v>
      </c>
    </row>
    <row r="26" spans="1:9" ht="22.5">
      <c r="A26" s="67" t="s">
        <v>115</v>
      </c>
      <c r="B26" s="68" t="s">
        <v>102</v>
      </c>
      <c r="C26" s="8" t="s">
        <v>103</v>
      </c>
      <c r="D26" s="25">
        <v>1</v>
      </c>
      <c r="E26" s="25">
        <v>2</v>
      </c>
      <c r="F26" s="9" t="s">
        <v>10</v>
      </c>
      <c r="G26" s="29">
        <v>975</v>
      </c>
      <c r="H26" s="52">
        <f t="shared" si="1"/>
        <v>1950</v>
      </c>
      <c r="I26" s="72" t="s">
        <v>121</v>
      </c>
    </row>
    <row r="27" spans="1:9" ht="20.25" customHeight="1">
      <c r="A27" s="67" t="s">
        <v>116</v>
      </c>
      <c r="B27" s="68" t="s">
        <v>107</v>
      </c>
      <c r="C27" s="8" t="s">
        <v>79</v>
      </c>
      <c r="D27" s="25">
        <v>4</v>
      </c>
      <c r="E27" s="25">
        <v>2</v>
      </c>
      <c r="F27" s="9" t="s">
        <v>10</v>
      </c>
      <c r="G27" s="29">
        <v>300</v>
      </c>
      <c r="H27" s="52">
        <f t="shared" si="1"/>
        <v>2400</v>
      </c>
      <c r="I27" s="8" t="s">
        <v>120</v>
      </c>
    </row>
    <row r="28" spans="1:9" ht="20.25" customHeight="1">
      <c r="A28" s="67" t="s">
        <v>117</v>
      </c>
      <c r="B28" s="68" t="s">
        <v>118</v>
      </c>
      <c r="C28" s="8" t="s">
        <v>103</v>
      </c>
      <c r="D28" s="25">
        <v>1</v>
      </c>
      <c r="E28" s="25">
        <v>1</v>
      </c>
      <c r="F28" s="9" t="s">
        <v>10</v>
      </c>
      <c r="G28" s="29">
        <v>600</v>
      </c>
      <c r="H28" s="52">
        <f t="shared" si="1"/>
        <v>600</v>
      </c>
      <c r="I28" s="8" t="s">
        <v>119</v>
      </c>
    </row>
    <row r="29" spans="1:9" ht="20.25" customHeight="1" thickBot="1">
      <c r="A29" s="90" t="s">
        <v>49</v>
      </c>
      <c r="B29" s="91"/>
      <c r="C29" s="91"/>
      <c r="D29" s="91"/>
      <c r="E29" s="91"/>
      <c r="F29" s="91"/>
      <c r="G29" s="92"/>
      <c r="H29" s="6">
        <f>SUM(H21:H28)</f>
        <v>11870</v>
      </c>
      <c r="I29" s="19"/>
    </row>
    <row r="30" spans="1:9" ht="20.25" customHeight="1">
      <c r="A30" s="3" t="s">
        <v>1</v>
      </c>
      <c r="B30" s="4" t="s">
        <v>2</v>
      </c>
      <c r="C30" s="4" t="s">
        <v>54</v>
      </c>
      <c r="D30" s="84" t="s">
        <v>3</v>
      </c>
      <c r="E30" s="85"/>
      <c r="F30" s="4" t="s">
        <v>5</v>
      </c>
      <c r="G30" s="4" t="s">
        <v>6</v>
      </c>
      <c r="H30" s="4" t="s">
        <v>7</v>
      </c>
      <c r="I30" s="69" t="s">
        <v>8</v>
      </c>
    </row>
    <row r="31" spans="1:9" ht="20.25" customHeight="1">
      <c r="A31" s="7" t="s">
        <v>29</v>
      </c>
      <c r="B31" s="81" t="s">
        <v>17</v>
      </c>
      <c r="C31" s="82"/>
      <c r="D31" s="82"/>
      <c r="E31" s="82"/>
      <c r="F31" s="82"/>
      <c r="G31" s="82"/>
      <c r="H31" s="95"/>
      <c r="I31" s="20"/>
    </row>
    <row r="32" spans="1:9" ht="20.25" customHeight="1">
      <c r="A32" s="13" t="s">
        <v>60</v>
      </c>
      <c r="B32" s="12" t="s">
        <v>18</v>
      </c>
      <c r="C32" s="55"/>
      <c r="D32" s="88">
        <v>7</v>
      </c>
      <c r="E32" s="89"/>
      <c r="F32" s="9" t="s">
        <v>14</v>
      </c>
      <c r="G32" s="58">
        <v>10</v>
      </c>
      <c r="H32" s="52">
        <f t="shared" ref="H32:H37" si="2">D32*G32</f>
        <v>70</v>
      </c>
      <c r="I32" s="20"/>
    </row>
    <row r="33" spans="1:9" ht="20.25" hidden="1" customHeight="1">
      <c r="A33" s="13" t="s">
        <v>61</v>
      </c>
      <c r="B33" s="12" t="s">
        <v>74</v>
      </c>
      <c r="C33" s="12"/>
      <c r="D33" s="88">
        <v>0</v>
      </c>
      <c r="E33" s="89"/>
      <c r="F33" s="9" t="s">
        <v>26</v>
      </c>
      <c r="G33" s="59"/>
      <c r="H33" s="52">
        <f t="shared" si="2"/>
        <v>0</v>
      </c>
      <c r="I33" s="20"/>
    </row>
    <row r="34" spans="1:9" ht="20.25" hidden="1" customHeight="1">
      <c r="A34" s="13" t="s">
        <v>62</v>
      </c>
      <c r="B34" s="12" t="s">
        <v>27</v>
      </c>
      <c r="C34" s="14"/>
      <c r="D34" s="88">
        <v>1</v>
      </c>
      <c r="E34" s="89"/>
      <c r="F34" s="9" t="s">
        <v>30</v>
      </c>
      <c r="G34" s="58"/>
      <c r="H34" s="52">
        <f t="shared" si="2"/>
        <v>0</v>
      </c>
      <c r="I34" s="20"/>
    </row>
    <row r="35" spans="1:9" ht="20.25" hidden="1" customHeight="1">
      <c r="A35" s="13" t="s">
        <v>76</v>
      </c>
      <c r="B35" s="12" t="s">
        <v>36</v>
      </c>
      <c r="C35" s="14"/>
      <c r="D35" s="88">
        <v>2</v>
      </c>
      <c r="E35" s="89"/>
      <c r="F35" s="9" t="s">
        <v>30</v>
      </c>
      <c r="G35" s="58"/>
      <c r="H35" s="52">
        <f t="shared" si="2"/>
        <v>0</v>
      </c>
      <c r="I35" s="20"/>
    </row>
    <row r="36" spans="1:9" ht="20.25" hidden="1" customHeight="1">
      <c r="A36" s="13" t="s">
        <v>77</v>
      </c>
      <c r="B36" s="12" t="s">
        <v>89</v>
      </c>
      <c r="C36" s="65"/>
      <c r="D36" s="88">
        <v>1</v>
      </c>
      <c r="E36" s="89"/>
      <c r="F36" s="9" t="s">
        <v>78</v>
      </c>
      <c r="G36" s="59"/>
      <c r="H36" s="52">
        <f t="shared" si="2"/>
        <v>0</v>
      </c>
      <c r="I36" s="20"/>
    </row>
    <row r="37" spans="1:9" ht="20.25" hidden="1" customHeight="1">
      <c r="A37" s="13" t="s">
        <v>63</v>
      </c>
      <c r="B37" s="12" t="s">
        <v>75</v>
      </c>
      <c r="C37" s="12"/>
      <c r="D37" s="88">
        <v>0</v>
      </c>
      <c r="E37" s="89"/>
      <c r="F37" s="9" t="s">
        <v>81</v>
      </c>
      <c r="G37" s="59"/>
      <c r="H37" s="52">
        <f t="shared" si="2"/>
        <v>0</v>
      </c>
      <c r="I37" s="20"/>
    </row>
    <row r="38" spans="1:9" ht="20.25" customHeight="1" thickBot="1">
      <c r="A38" s="90" t="s">
        <v>49</v>
      </c>
      <c r="B38" s="91"/>
      <c r="C38" s="91"/>
      <c r="D38" s="91"/>
      <c r="E38" s="91"/>
      <c r="F38" s="91"/>
      <c r="G38" s="92"/>
      <c r="H38" s="6">
        <f>SUM(H32:H37)</f>
        <v>70</v>
      </c>
      <c r="I38" s="20"/>
    </row>
    <row r="39" spans="1:9" ht="20.25" customHeight="1" thickBot="1">
      <c r="A39" s="15" t="s">
        <v>1</v>
      </c>
      <c r="B39" s="16" t="s">
        <v>2</v>
      </c>
      <c r="C39" s="16" t="s">
        <v>54</v>
      </c>
      <c r="D39" s="49" t="s">
        <v>33</v>
      </c>
      <c r="E39" s="50" t="s">
        <v>34</v>
      </c>
      <c r="F39" s="16" t="s">
        <v>5</v>
      </c>
      <c r="G39" s="16" t="s">
        <v>6</v>
      </c>
      <c r="H39" s="16" t="s">
        <v>7</v>
      </c>
      <c r="I39" s="21" t="s">
        <v>8</v>
      </c>
    </row>
    <row r="40" spans="1:9" ht="20.25" customHeight="1">
      <c r="A40" s="7" t="s">
        <v>16</v>
      </c>
      <c r="B40" s="93" t="s">
        <v>32</v>
      </c>
      <c r="C40" s="93"/>
      <c r="D40" s="93"/>
      <c r="E40" s="93"/>
      <c r="F40" s="93"/>
      <c r="G40" s="93"/>
      <c r="H40" s="93"/>
      <c r="I40" s="94"/>
    </row>
    <row r="41" spans="1:9" ht="20.25" customHeight="1">
      <c r="A41" s="13" t="s">
        <v>64</v>
      </c>
      <c r="B41" s="12" t="s">
        <v>80</v>
      </c>
      <c r="C41" s="14"/>
      <c r="D41" s="54">
        <v>1</v>
      </c>
      <c r="E41" s="54">
        <v>2</v>
      </c>
      <c r="F41" s="9" t="s">
        <v>12</v>
      </c>
      <c r="G41" s="57">
        <v>600</v>
      </c>
      <c r="H41" s="52">
        <f>D41*E41*G41</f>
        <v>1200</v>
      </c>
      <c r="I41" s="53"/>
    </row>
    <row r="42" spans="1:9" ht="20.25" customHeight="1">
      <c r="A42" s="90" t="s">
        <v>49</v>
      </c>
      <c r="B42" s="91"/>
      <c r="C42" s="91"/>
      <c r="D42" s="91"/>
      <c r="E42" s="91"/>
      <c r="F42" s="91"/>
      <c r="G42" s="92"/>
      <c r="H42" s="6">
        <f>SUM(H41:H41)</f>
        <v>1200</v>
      </c>
      <c r="I42" s="17"/>
    </row>
    <row r="43" spans="1:9" ht="20.25" customHeight="1" thickBot="1">
      <c r="A43" s="35" t="s">
        <v>50</v>
      </c>
      <c r="B43" s="36"/>
      <c r="C43" s="36"/>
      <c r="D43" s="37"/>
      <c r="E43" s="37"/>
      <c r="F43" s="36"/>
      <c r="G43" s="38"/>
      <c r="H43" s="39">
        <f>H14+H18+H29+H38+H42</f>
        <v>20319.999800000001</v>
      </c>
      <c r="I43" s="40"/>
    </row>
    <row r="44" spans="1:9" ht="20.25" customHeight="1">
      <c r="A44" s="3" t="s">
        <v>1</v>
      </c>
      <c r="B44" s="4" t="s">
        <v>2</v>
      </c>
      <c r="C44" s="4" t="s">
        <v>54</v>
      </c>
      <c r="D44" s="84" t="s">
        <v>3</v>
      </c>
      <c r="E44" s="85"/>
      <c r="F44" s="4" t="s">
        <v>5</v>
      </c>
      <c r="G44" s="4" t="s">
        <v>6</v>
      </c>
      <c r="H44" s="4" t="s">
        <v>7</v>
      </c>
      <c r="I44" s="18" t="s">
        <v>8</v>
      </c>
    </row>
    <row r="45" spans="1:9" ht="20.25" customHeight="1">
      <c r="A45" s="7" t="s">
        <v>19</v>
      </c>
      <c r="B45" s="81" t="s">
        <v>39</v>
      </c>
      <c r="C45" s="82"/>
      <c r="D45" s="82"/>
      <c r="E45" s="82"/>
      <c r="F45" s="82"/>
      <c r="G45" s="82"/>
      <c r="H45" s="82"/>
      <c r="I45" s="83"/>
    </row>
    <row r="46" spans="1:9" ht="20.25" customHeight="1">
      <c r="A46" s="5" t="s">
        <v>65</v>
      </c>
      <c r="B46" s="8" t="s">
        <v>20</v>
      </c>
      <c r="C46" s="8"/>
      <c r="D46" s="86"/>
      <c r="E46" s="87"/>
      <c r="F46" s="56">
        <v>0.1</v>
      </c>
      <c r="G46" s="30">
        <f>H43</f>
        <v>20319.999800000001</v>
      </c>
      <c r="H46" s="52">
        <f>F46*G46</f>
        <v>2031.9999800000003</v>
      </c>
      <c r="I46" s="19"/>
    </row>
    <row r="47" spans="1:9" ht="20.25" customHeight="1" thickBot="1">
      <c r="A47" s="77" t="s">
        <v>49</v>
      </c>
      <c r="B47" s="78"/>
      <c r="C47" s="78"/>
      <c r="D47" s="79"/>
      <c r="E47" s="79"/>
      <c r="F47" s="78"/>
      <c r="G47" s="80"/>
      <c r="H47" s="41">
        <f>SUM(H46:H46)</f>
        <v>2031.9999800000003</v>
      </c>
      <c r="I47" s="42"/>
    </row>
    <row r="48" spans="1:9" ht="20.25" customHeight="1">
      <c r="A48" s="3" t="s">
        <v>1</v>
      </c>
      <c r="B48" s="4" t="s">
        <v>2</v>
      </c>
      <c r="C48" s="4" t="s">
        <v>54</v>
      </c>
      <c r="D48" s="48" t="s">
        <v>13</v>
      </c>
      <c r="E48" s="48" t="s">
        <v>21</v>
      </c>
      <c r="F48" s="4" t="s">
        <v>5</v>
      </c>
      <c r="G48" s="4" t="s">
        <v>6</v>
      </c>
      <c r="H48" s="4" t="s">
        <v>7</v>
      </c>
      <c r="I48" s="18" t="s">
        <v>8</v>
      </c>
    </row>
    <row r="49" spans="1:9" ht="20.25" customHeight="1">
      <c r="A49" s="7" t="s">
        <v>22</v>
      </c>
      <c r="B49" s="81" t="s">
        <v>23</v>
      </c>
      <c r="C49" s="82"/>
      <c r="D49" s="82"/>
      <c r="E49" s="82"/>
      <c r="F49" s="82"/>
      <c r="G49" s="82"/>
      <c r="H49" s="82"/>
      <c r="I49" s="83"/>
    </row>
    <row r="50" spans="1:9" ht="20.25" customHeight="1">
      <c r="A50" s="5" t="s">
        <v>66</v>
      </c>
      <c r="B50" s="8" t="s">
        <v>24</v>
      </c>
      <c r="C50" s="8"/>
      <c r="D50" s="27"/>
      <c r="E50" s="27"/>
      <c r="F50" s="9" t="s">
        <v>12</v>
      </c>
      <c r="G50" s="30"/>
      <c r="H50" s="52">
        <f>D50*E50*G50</f>
        <v>0</v>
      </c>
      <c r="I50" s="53"/>
    </row>
    <row r="51" spans="1:9" ht="20.25" customHeight="1" thickBot="1">
      <c r="A51" s="77" t="s">
        <v>49</v>
      </c>
      <c r="B51" s="78"/>
      <c r="C51" s="78"/>
      <c r="D51" s="78"/>
      <c r="E51" s="78"/>
      <c r="F51" s="78"/>
      <c r="G51" s="80"/>
      <c r="H51" s="41">
        <f>SUM(H50:H50)</f>
        <v>0</v>
      </c>
      <c r="I51" s="43"/>
    </row>
    <row r="52" spans="1:9" ht="20.25" customHeight="1">
      <c r="A52" s="3" t="s">
        <v>1</v>
      </c>
      <c r="B52" s="4" t="s">
        <v>2</v>
      </c>
      <c r="C52" s="4" t="s">
        <v>54</v>
      </c>
      <c r="D52" s="84" t="s">
        <v>13</v>
      </c>
      <c r="E52" s="85"/>
      <c r="F52" s="4" t="s">
        <v>5</v>
      </c>
      <c r="G52" s="4" t="s">
        <v>6</v>
      </c>
      <c r="H52" s="4" t="s">
        <v>7</v>
      </c>
      <c r="I52" s="18" t="s">
        <v>8</v>
      </c>
    </row>
    <row r="53" spans="1:9" ht="20.25" customHeight="1">
      <c r="A53" s="7" t="s">
        <v>35</v>
      </c>
      <c r="B53" s="81"/>
      <c r="C53" s="82"/>
      <c r="D53" s="82"/>
      <c r="E53" s="82"/>
      <c r="F53" s="82"/>
      <c r="G53" s="82"/>
      <c r="H53" s="82"/>
      <c r="I53" s="83"/>
    </row>
    <row r="54" spans="1:9" ht="14.25">
      <c r="A54" s="5" t="s">
        <v>67</v>
      </c>
      <c r="B54" s="12" t="s">
        <v>83</v>
      </c>
      <c r="C54" s="65"/>
      <c r="D54" s="51">
        <v>2</v>
      </c>
      <c r="E54" s="51">
        <v>2</v>
      </c>
      <c r="F54" s="9" t="s">
        <v>42</v>
      </c>
      <c r="G54" s="59">
        <v>283.5</v>
      </c>
      <c r="H54" s="52">
        <f>D54*E54*G54</f>
        <v>1134</v>
      </c>
      <c r="I54" s="70" t="s">
        <v>104</v>
      </c>
    </row>
    <row r="55" spans="1:9" ht="14.25">
      <c r="A55" s="5" t="s">
        <v>84</v>
      </c>
      <c r="B55" s="12" t="s">
        <v>85</v>
      </c>
      <c r="C55" s="65"/>
      <c r="D55" s="51">
        <v>4</v>
      </c>
      <c r="E55" s="51">
        <v>2</v>
      </c>
      <c r="F55" s="9" t="s">
        <v>42</v>
      </c>
      <c r="G55" s="59">
        <v>962.5</v>
      </c>
      <c r="H55" s="52">
        <f>D55*E55*G55</f>
        <v>7700</v>
      </c>
      <c r="I55" s="70" t="s">
        <v>122</v>
      </c>
    </row>
    <row r="56" spans="1:9" ht="20.25" customHeight="1" thickBot="1">
      <c r="A56" s="77" t="s">
        <v>49</v>
      </c>
      <c r="B56" s="78"/>
      <c r="C56" s="78"/>
      <c r="D56" s="78"/>
      <c r="E56" s="78"/>
      <c r="F56" s="78"/>
      <c r="G56" s="80"/>
      <c r="H56" s="41">
        <f>SUM(H54:H55)</f>
        <v>8834</v>
      </c>
      <c r="I56" s="71"/>
    </row>
    <row r="57" spans="1:9" ht="20.25" customHeight="1">
      <c r="A57" s="3" t="s">
        <v>1</v>
      </c>
      <c r="B57" s="4" t="s">
        <v>2</v>
      </c>
      <c r="C57" s="4" t="s">
        <v>54</v>
      </c>
      <c r="D57" s="84" t="s">
        <v>3</v>
      </c>
      <c r="E57" s="85"/>
      <c r="F57" s="4" t="s">
        <v>5</v>
      </c>
      <c r="G57" s="4" t="s">
        <v>6</v>
      </c>
      <c r="H57" s="4" t="s">
        <v>7</v>
      </c>
      <c r="I57" s="69" t="s">
        <v>8</v>
      </c>
    </row>
    <row r="58" spans="1:9" ht="20.25" customHeight="1">
      <c r="A58" s="7" t="s">
        <v>41</v>
      </c>
      <c r="B58" s="81" t="s">
        <v>40</v>
      </c>
      <c r="C58" s="82"/>
      <c r="D58" s="82"/>
      <c r="E58" s="82"/>
      <c r="F58" s="82"/>
      <c r="G58" s="82"/>
      <c r="H58" s="82"/>
      <c r="I58" s="83"/>
    </row>
    <row r="59" spans="1:9" ht="20.25" customHeight="1">
      <c r="A59" s="5" t="s">
        <v>68</v>
      </c>
      <c r="B59" s="8" t="s">
        <v>40</v>
      </c>
      <c r="C59" s="8"/>
      <c r="D59" s="86"/>
      <c r="E59" s="87"/>
      <c r="F59" s="56">
        <v>0.06</v>
      </c>
      <c r="G59" s="60">
        <f>H43+H47+H51+H56</f>
        <v>31185.999780000002</v>
      </c>
      <c r="H59" s="52">
        <f>F59*G59</f>
        <v>1871.1599868000001</v>
      </c>
      <c r="I59" s="19"/>
    </row>
    <row r="60" spans="1:9" ht="20.25" customHeight="1">
      <c r="A60" s="77" t="s">
        <v>49</v>
      </c>
      <c r="B60" s="78"/>
      <c r="C60" s="78"/>
      <c r="D60" s="78"/>
      <c r="E60" s="78"/>
      <c r="F60" s="78"/>
      <c r="G60" s="80"/>
      <c r="H60" s="41">
        <f>SUM(H58:H59)</f>
        <v>1871.1599868000001</v>
      </c>
      <c r="I60" s="43"/>
    </row>
    <row r="61" spans="1:9" ht="20.25" customHeight="1">
      <c r="A61" s="31" t="s">
        <v>51</v>
      </c>
      <c r="B61" s="32"/>
      <c r="C61" s="32"/>
      <c r="D61" s="32"/>
      <c r="E61" s="32"/>
      <c r="F61" s="32"/>
      <c r="G61" s="33"/>
      <c r="H61" s="61">
        <f>H43+H47+H51+H56+H60</f>
        <v>33057.159766800003</v>
      </c>
      <c r="I61" s="34"/>
    </row>
    <row r="62" spans="1:9" ht="20.25" customHeight="1" thickBot="1">
      <c r="A62" s="74" t="s">
        <v>25</v>
      </c>
      <c r="B62" s="75"/>
      <c r="C62" s="75"/>
      <c r="D62" s="75"/>
      <c r="E62" s="75"/>
      <c r="F62" s="75"/>
      <c r="G62" s="75"/>
      <c r="H62" s="75"/>
      <c r="I62" s="76"/>
    </row>
  </sheetData>
  <mergeCells count="42">
    <mergeCell ref="H4:I4"/>
    <mergeCell ref="A1:I1"/>
    <mergeCell ref="D2:E2"/>
    <mergeCell ref="H2:I2"/>
    <mergeCell ref="D3:E3"/>
    <mergeCell ref="H3:I3"/>
    <mergeCell ref="B31:H31"/>
    <mergeCell ref="A5:I5"/>
    <mergeCell ref="B6:I6"/>
    <mergeCell ref="A7:F7"/>
    <mergeCell ref="G7:I7"/>
    <mergeCell ref="B9:H9"/>
    <mergeCell ref="A14:G14"/>
    <mergeCell ref="B10:B13"/>
    <mergeCell ref="B16:H16"/>
    <mergeCell ref="A18:G18"/>
    <mergeCell ref="B20:H20"/>
    <mergeCell ref="A29:G29"/>
    <mergeCell ref="D30:E30"/>
    <mergeCell ref="D46:E46"/>
    <mergeCell ref="D32:E32"/>
    <mergeCell ref="D33:E33"/>
    <mergeCell ref="D34:E34"/>
    <mergeCell ref="D35:E35"/>
    <mergeCell ref="D36:E36"/>
    <mergeCell ref="D37:E37"/>
    <mergeCell ref="A38:G38"/>
    <mergeCell ref="B40:I40"/>
    <mergeCell ref="A42:G42"/>
    <mergeCell ref="D44:E44"/>
    <mergeCell ref="B45:I45"/>
    <mergeCell ref="A62:I62"/>
    <mergeCell ref="A47:G47"/>
    <mergeCell ref="B49:I49"/>
    <mergeCell ref="A51:G51"/>
    <mergeCell ref="D52:E52"/>
    <mergeCell ref="B53:I53"/>
    <mergeCell ref="A56:G56"/>
    <mergeCell ref="D57:E57"/>
    <mergeCell ref="B58:I58"/>
    <mergeCell ref="D59:E59"/>
    <mergeCell ref="A60:G60"/>
  </mergeCells>
  <phoneticPr fontId="3" type="noConversion"/>
  <dataValidations count="1">
    <dataValidation type="list" allowBlank="1" showInputMessage="1" showErrorMessage="1" sqref="B3" xr:uid="{89868169-9CFF-4C11-B94C-1CF90B6C88ED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2018-09-21T09:46:07Z</dcterms:modified>
</cp:coreProperties>
</file>