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e/Desktop/9.19-9.30 海尔 新西兰澳洲/"/>
    </mc:Choice>
  </mc:AlternateContent>
  <xr:revisionPtr revIDLastSave="0" documentId="8_{0000D68C-4E6F-2F4A-89FA-8726378AC445}" xr6:coauthVersionLast="47" xr6:coauthVersionMax="47" xr10:uidLastSave="{00000000-0000-0000-0000-000000000000}"/>
  <bookViews>
    <workbookView xWindow="0" yWindow="720" windowWidth="29400" windowHeight="18400" xr2:uid="{1DFE7F52-1E72-1041-A944-6A365018A3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O69" i="1"/>
  <c r="I69" i="1"/>
  <c r="O68" i="1"/>
  <c r="I68" i="1"/>
  <c r="O67" i="1"/>
  <c r="I67" i="1"/>
  <c r="O66" i="1"/>
  <c r="I66" i="1"/>
  <c r="O63" i="1"/>
  <c r="I63" i="1"/>
  <c r="O62" i="1"/>
  <c r="I62" i="1"/>
  <c r="O61" i="1"/>
  <c r="O65" i="1" s="1"/>
  <c r="I61" i="1"/>
  <c r="I60" i="1"/>
  <c r="O59" i="1"/>
  <c r="I59" i="1"/>
  <c r="O58" i="1"/>
  <c r="I58" i="1"/>
  <c r="I57" i="1"/>
  <c r="O56" i="1"/>
  <c r="O55" i="1"/>
  <c r="O54" i="1"/>
  <c r="O53" i="1"/>
  <c r="O52" i="1"/>
  <c r="O51" i="1"/>
  <c r="O50" i="1"/>
  <c r="O48" i="1"/>
  <c r="O46" i="1"/>
  <c r="O44" i="1"/>
  <c r="O43" i="1"/>
  <c r="O42" i="1"/>
  <c r="O41" i="1"/>
  <c r="O40" i="1"/>
  <c r="O39" i="1"/>
  <c r="O38" i="1"/>
  <c r="O37" i="1"/>
  <c r="O36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N14" i="1"/>
  <c r="O14" i="1" s="1"/>
  <c r="I14" i="1"/>
  <c r="O13" i="1"/>
  <c r="I13" i="1"/>
  <c r="O11" i="1"/>
  <c r="I11" i="1"/>
  <c r="O10" i="1"/>
  <c r="I10" i="1"/>
  <c r="O9" i="1"/>
  <c r="I9" i="1"/>
  <c r="O8" i="1"/>
  <c r="I8" i="1"/>
  <c r="O7" i="1"/>
  <c r="I7" i="1"/>
  <c r="O6" i="1"/>
  <c r="I6" i="1"/>
  <c r="O5" i="1"/>
  <c r="I5" i="1"/>
  <c r="O4" i="1"/>
  <c r="I4" i="1"/>
  <c r="O71" i="1" l="1"/>
  <c r="O57" i="1"/>
  <c r="P57" i="1" s="1"/>
  <c r="I65" i="1"/>
  <c r="I12" i="1"/>
  <c r="I35" i="1"/>
  <c r="P35" i="1" s="1"/>
  <c r="P69" i="1"/>
  <c r="I71" i="1"/>
  <c r="I72" i="1" s="1"/>
  <c r="O12" i="1"/>
  <c r="O35" i="1"/>
  <c r="P65" i="1"/>
  <c r="P12" i="1" l="1"/>
  <c r="O72" i="1"/>
  <c r="O73" i="1" s="1"/>
  <c r="O74" i="1" s="1"/>
  <c r="I73" i="1"/>
  <c r="I74" i="1" s="1"/>
  <c r="P74" i="1" s="1"/>
</calcChain>
</file>

<file path=xl/sharedStrings.xml><?xml version="1.0" encoding="utf-8"?>
<sst xmlns="http://schemas.openxmlformats.org/spreadsheetml/2006/main" count="328" uniqueCount="98">
  <si>
    <t>海尔澳新会议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</si>
  <si>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</si>
  <si>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</si>
  <si>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</si>
  <si>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</si>
  <si>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</si>
  <si>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</si>
  <si>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</si>
  <si>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</si>
  <si>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</si>
  <si>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</si>
  <si>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</si>
  <si>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</si>
  <si>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北京首都机场东海康得思酒店</t>
  </si>
  <si>
    <t>间</t>
  </si>
  <si>
    <t>晚</t>
  </si>
  <si>
    <t>奥克兰洲际</t>
  </si>
  <si>
    <t>罗托鲁瓦铂尔曼</t>
  </si>
  <si>
    <t>墨尔本希尔顿</t>
  </si>
  <si>
    <t>9月23-24日</t>
  </si>
  <si>
    <t>丹顿农假日</t>
  </si>
  <si>
    <t>悉尼索菲特</t>
  </si>
  <si>
    <t>9月27-28日</t>
  </si>
  <si>
    <t>酒店合计</t>
  </si>
  <si>
    <t>餐饮</t>
  </si>
  <si>
    <t>9月19日 自助晚餐</t>
  </si>
  <si>
    <t>人</t>
  </si>
  <si>
    <t>餐</t>
  </si>
  <si>
    <t>次</t>
  </si>
  <si>
    <t>香港机场</t>
  </si>
  <si>
    <t>外出用餐</t>
  </si>
  <si>
    <t>9月20日 午餐</t>
  </si>
  <si>
    <t>机场简餐</t>
  </si>
  <si>
    <t>9月20日 晚餐</t>
  </si>
  <si>
    <t>人</t>
    <phoneticPr fontId="8" type="noConversion"/>
  </si>
  <si>
    <t>9月21日 午餐</t>
  </si>
  <si>
    <t>9月21日 晚餐</t>
  </si>
  <si>
    <t>9月22日 午餐</t>
  </si>
  <si>
    <t>9月22日 晚餐</t>
  </si>
  <si>
    <t>天空塔餐+酒</t>
  </si>
  <si>
    <t>9月23日 午餐</t>
  </si>
  <si>
    <t>9月23日 晚餐</t>
  </si>
  <si>
    <t>9月24日 午餐</t>
  </si>
  <si>
    <t>9月24日 晚餐</t>
  </si>
  <si>
    <t>9月25日 午餐</t>
  </si>
  <si>
    <t>9月25日 晚餐</t>
  </si>
  <si>
    <t>买酒</t>
  </si>
  <si>
    <t>9月26日 午餐</t>
  </si>
  <si>
    <t>9月26日 晚餐</t>
  </si>
  <si>
    <t>9月27日 午餐</t>
  </si>
  <si>
    <t>9月27日 晚餐</t>
  </si>
  <si>
    <t>9月28日 午餐</t>
  </si>
  <si>
    <t>9月28日 晚餐</t>
  </si>
  <si>
    <t>9月29日 午餐</t>
  </si>
  <si>
    <t>9月29日 晚餐</t>
  </si>
  <si>
    <t>用餐合计</t>
  </si>
  <si>
    <t>交通</t>
  </si>
  <si>
    <t>7座 接机</t>
  </si>
  <si>
    <t>9月19日 北京</t>
  </si>
  <si>
    <t>辆</t>
  </si>
  <si>
    <t>趟</t>
  </si>
  <si>
    <t>奚高云、王传晴、李雪峰、钱炳灿、彭佳侠、刘丽叶、李炳正</t>
    <phoneticPr fontId="8" type="noConversion"/>
  </si>
  <si>
    <t>31座 包车 8小时</t>
  </si>
  <si>
    <t>9月19日 外出用餐</t>
  </si>
  <si>
    <t>天</t>
  </si>
  <si>
    <t>9月20日 奥克兰</t>
  </si>
  <si>
    <t>7座 包车 8小时</t>
  </si>
  <si>
    <t>9月21日 奥克兰</t>
  </si>
  <si>
    <t>9月22日 罗托鲁瓦</t>
  </si>
  <si>
    <t>9月23日 奥克兰</t>
  </si>
  <si>
    <t>9月23日 墨尔本</t>
  </si>
  <si>
    <t>9月24日 墨尔本</t>
  </si>
  <si>
    <t>9月25日 丹顿农</t>
  </si>
  <si>
    <t>9月26日 墨尔本</t>
  </si>
  <si>
    <t>9月27日 墨尔本</t>
  </si>
  <si>
    <t>9月27日 悉尼</t>
  </si>
  <si>
    <t>9月28日 悉尼</t>
  </si>
  <si>
    <t>9月29日 悉尼</t>
  </si>
  <si>
    <t>7座 送机</t>
  </si>
  <si>
    <t>9月30日 北京</t>
  </si>
  <si>
    <t>钱炳灿、刘丽叶、奚高云、李炳正</t>
    <phoneticPr fontId="8" type="noConversion"/>
  </si>
  <si>
    <t>交通费合计</t>
  </si>
  <si>
    <t>会议</t>
  </si>
  <si>
    <t>奥克兰</t>
  </si>
  <si>
    <t>茶歇</t>
  </si>
  <si>
    <t>墨尔本</t>
  </si>
  <si>
    <t>悉尼</t>
  </si>
  <si>
    <t xml:space="preserve"> 人</t>
  </si>
  <si>
    <t>会议费用合计</t>
  </si>
  <si>
    <t>其他</t>
  </si>
  <si>
    <t>保险</t>
  </si>
  <si>
    <t>项</t>
  </si>
  <si>
    <t>签证</t>
  </si>
  <si>
    <t>新西兰、澳洲</t>
  </si>
  <si>
    <t>其他费用合计</t>
  </si>
  <si>
    <t>净价合计</t>
  </si>
  <si>
    <t>服务费14%收取</t>
  </si>
  <si>
    <t>最终预算金额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</si>
</sst>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2"/>
      <color theme="1"/>
      <name val="等线"/>
      <family val="2"/>
      <charset val="134"/>
      <scheme val="minor"/>
    </font>
    <font>
      <b/>
      <sz val="13.5"/>
      <color rgb="FF000000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4"/>
      <charset val="134"/>
      <scheme val="minor"/>
    </font>
    <font>
      <sz val="9"/>
      <color rgb="FFF54A45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FF0000"/>
      <name val="等线"/>
      <family val="2"/>
      <scheme val="minor"/>
    </font>
    <font>
      <sz val="7.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7EDAFB"/>
      </patternFill>
    </fill>
    <fill>
      <patternFill patternType="solid">
        <fgColor rgb="FF00B0F0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8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2" fontId="5" fillId="5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600E-D49A-0742-9144-D3698D35ACCE}">
  <dimension ref="A1:P229"/>
  <sheetViews>
    <sheetView tabSelected="1" topLeftCell="A44" workbookViewId="0">
      <selection activeCell="L77" sqref="L77"/>
    </sheetView>
  </sheetViews>
  <sheetFormatPr baseColWidth="10" defaultColWidth="11.6640625" defaultRowHeight="16"/>
  <cols>
    <col min="2" max="2" width="21.6640625" customWidth="1"/>
    <col min="3" max="3" width="14.1640625" customWidth="1"/>
    <col min="4" max="7" width="5" customWidth="1"/>
    <col min="8" max="8" width="7.5" customWidth="1"/>
    <col min="9" max="9" width="10" customWidth="1"/>
    <col min="10" max="13" width="5" customWidth="1"/>
    <col min="14" max="14" width="8.33203125" customWidth="1"/>
    <col min="15" max="15" width="10" customWidth="1"/>
    <col min="16" max="16" width="31.6640625" customWidth="1"/>
  </cols>
  <sheetData>
    <row r="1" spans="1:16" ht="18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</row>
    <row r="2" spans="1:16">
      <c r="A2" s="5" t="s">
        <v>1</v>
      </c>
      <c r="B2" s="5"/>
      <c r="C2" s="6" t="s">
        <v>2</v>
      </c>
      <c r="D2" s="7" t="s">
        <v>3</v>
      </c>
      <c r="E2" s="7"/>
      <c r="F2" s="7"/>
      <c r="G2" s="7"/>
      <c r="H2" s="7" t="s">
        <v>4</v>
      </c>
      <c r="I2" s="7"/>
      <c r="J2" s="8" t="s">
        <v>5</v>
      </c>
      <c r="K2" s="8"/>
      <c r="L2" s="8"/>
      <c r="M2" s="8"/>
      <c r="N2" s="8" t="s">
        <v>6</v>
      </c>
      <c r="O2" s="8"/>
      <c r="P2" s="9" t="s">
        <v>7</v>
      </c>
    </row>
    <row r="3" spans="1:16">
      <c r="A3" s="5"/>
      <c r="B3" s="5"/>
      <c r="C3" s="6"/>
      <c r="D3" s="10" t="s">
        <v>8</v>
      </c>
      <c r="E3" s="10" t="s">
        <v>9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8</v>
      </c>
      <c r="K3" s="11" t="s">
        <v>9</v>
      </c>
      <c r="L3" s="11" t="s">
        <v>8</v>
      </c>
      <c r="M3" s="11" t="s">
        <v>9</v>
      </c>
      <c r="N3" s="11" t="s">
        <v>10</v>
      </c>
      <c r="O3" s="11" t="s">
        <v>11</v>
      </c>
      <c r="P3" s="9"/>
    </row>
    <row r="4" spans="1:16">
      <c r="A4" s="12" t="s">
        <v>12</v>
      </c>
      <c r="B4" s="13" t="s">
        <v>13</v>
      </c>
      <c r="C4" s="14">
        <v>45554</v>
      </c>
      <c r="D4" s="15">
        <v>17</v>
      </c>
      <c r="E4" s="15" t="s">
        <v>14</v>
      </c>
      <c r="F4" s="15">
        <v>1</v>
      </c>
      <c r="G4" s="15" t="s">
        <v>15</v>
      </c>
      <c r="H4" s="15">
        <v>650</v>
      </c>
      <c r="I4" s="15">
        <f t="shared" ref="I4:I11" si="0">D4*F4*H4</f>
        <v>11050</v>
      </c>
      <c r="J4" s="16"/>
      <c r="K4" s="16"/>
      <c r="L4" s="16"/>
      <c r="M4" s="16"/>
      <c r="N4" s="16"/>
      <c r="O4" s="16">
        <f t="shared" ref="O4:O11" si="1">J4*L4*N4</f>
        <v>0</v>
      </c>
      <c r="P4" s="17"/>
    </row>
    <row r="5" spans="1:16">
      <c r="A5" s="12"/>
      <c r="B5" s="18" t="s">
        <v>16</v>
      </c>
      <c r="C5" s="14">
        <v>45555</v>
      </c>
      <c r="D5" s="15">
        <v>17</v>
      </c>
      <c r="E5" s="15" t="s">
        <v>14</v>
      </c>
      <c r="F5" s="15">
        <v>1</v>
      </c>
      <c r="G5" s="15" t="s">
        <v>15</v>
      </c>
      <c r="H5" s="15">
        <v>1575</v>
      </c>
      <c r="I5" s="15">
        <f t="shared" si="0"/>
        <v>26775</v>
      </c>
      <c r="J5" s="15">
        <v>12</v>
      </c>
      <c r="K5" s="15" t="s">
        <v>14</v>
      </c>
      <c r="L5" s="15">
        <v>1</v>
      </c>
      <c r="M5" s="15" t="s">
        <v>15</v>
      </c>
      <c r="N5" s="15">
        <v>1575</v>
      </c>
      <c r="O5" s="15">
        <f t="shared" si="1"/>
        <v>18900</v>
      </c>
      <c r="P5" s="17"/>
    </row>
    <row r="6" spans="1:16">
      <c r="A6" s="12"/>
      <c r="B6" s="19" t="s">
        <v>17</v>
      </c>
      <c r="C6" s="14">
        <v>45556</v>
      </c>
      <c r="D6" s="15">
        <v>17</v>
      </c>
      <c r="E6" s="15" t="s">
        <v>14</v>
      </c>
      <c r="F6" s="15">
        <v>1</v>
      </c>
      <c r="G6" s="15" t="s">
        <v>15</v>
      </c>
      <c r="H6" s="15">
        <v>1500</v>
      </c>
      <c r="I6" s="15">
        <f t="shared" si="0"/>
        <v>25500</v>
      </c>
      <c r="J6" s="15">
        <v>12</v>
      </c>
      <c r="K6" s="15" t="s">
        <v>14</v>
      </c>
      <c r="L6" s="15">
        <v>1</v>
      </c>
      <c r="M6" s="15" t="s">
        <v>15</v>
      </c>
      <c r="N6" s="15">
        <v>1500</v>
      </c>
      <c r="O6" s="15">
        <f t="shared" si="1"/>
        <v>18000</v>
      </c>
      <c r="P6" s="17"/>
    </row>
    <row r="7" spans="1:16">
      <c r="A7" s="12"/>
      <c r="B7" s="19" t="s">
        <v>16</v>
      </c>
      <c r="C7" s="14">
        <v>45557</v>
      </c>
      <c r="D7" s="15">
        <v>17</v>
      </c>
      <c r="E7" s="15" t="s">
        <v>14</v>
      </c>
      <c r="F7" s="15">
        <v>1</v>
      </c>
      <c r="G7" s="15" t="s">
        <v>15</v>
      </c>
      <c r="H7" s="15">
        <v>1575</v>
      </c>
      <c r="I7" s="15">
        <f t="shared" si="0"/>
        <v>26775</v>
      </c>
      <c r="J7" s="15">
        <v>12</v>
      </c>
      <c r="K7" s="15" t="s">
        <v>14</v>
      </c>
      <c r="L7" s="15">
        <v>1</v>
      </c>
      <c r="M7" s="15" t="s">
        <v>15</v>
      </c>
      <c r="N7" s="15">
        <v>1575</v>
      </c>
      <c r="O7" s="15">
        <f t="shared" si="1"/>
        <v>18900</v>
      </c>
      <c r="P7" s="17"/>
    </row>
    <row r="8" spans="1:16">
      <c r="A8" s="12"/>
      <c r="B8" s="19" t="s">
        <v>18</v>
      </c>
      <c r="C8" s="20" t="s">
        <v>19</v>
      </c>
      <c r="D8" s="15">
        <v>17</v>
      </c>
      <c r="E8" s="15" t="s">
        <v>14</v>
      </c>
      <c r="F8" s="15">
        <v>2</v>
      </c>
      <c r="G8" s="15" t="s">
        <v>15</v>
      </c>
      <c r="H8" s="15">
        <v>1425</v>
      </c>
      <c r="I8" s="15">
        <f t="shared" si="0"/>
        <v>48450</v>
      </c>
      <c r="J8" s="15">
        <v>12</v>
      </c>
      <c r="K8" s="15" t="s">
        <v>14</v>
      </c>
      <c r="L8" s="15">
        <v>2</v>
      </c>
      <c r="M8" s="15" t="s">
        <v>15</v>
      </c>
      <c r="N8" s="15">
        <v>1425</v>
      </c>
      <c r="O8" s="15">
        <f t="shared" si="1"/>
        <v>34200</v>
      </c>
      <c r="P8" s="63"/>
    </row>
    <row r="9" spans="1:16">
      <c r="A9" s="12"/>
      <c r="B9" s="19" t="s">
        <v>20</v>
      </c>
      <c r="C9" s="14">
        <v>45560</v>
      </c>
      <c r="D9" s="15">
        <v>17</v>
      </c>
      <c r="E9" s="15" t="s">
        <v>14</v>
      </c>
      <c r="F9" s="15">
        <v>1</v>
      </c>
      <c r="G9" s="15" t="s">
        <v>15</v>
      </c>
      <c r="H9" s="15">
        <v>825</v>
      </c>
      <c r="I9" s="15">
        <f t="shared" si="0"/>
        <v>14025</v>
      </c>
      <c r="J9" s="15">
        <v>12</v>
      </c>
      <c r="K9" s="15" t="s">
        <v>14</v>
      </c>
      <c r="L9" s="15">
        <v>1</v>
      </c>
      <c r="M9" s="15" t="s">
        <v>15</v>
      </c>
      <c r="N9" s="15">
        <v>825</v>
      </c>
      <c r="O9" s="58">
        <f t="shared" si="1"/>
        <v>9900</v>
      </c>
      <c r="P9" s="48"/>
    </row>
    <row r="10" spans="1:16">
      <c r="A10" s="12"/>
      <c r="B10" s="19" t="s">
        <v>18</v>
      </c>
      <c r="C10" s="14">
        <v>45561</v>
      </c>
      <c r="D10" s="15">
        <v>17</v>
      </c>
      <c r="E10" s="15" t="s">
        <v>14</v>
      </c>
      <c r="F10" s="15">
        <v>1</v>
      </c>
      <c r="G10" s="15" t="s">
        <v>15</v>
      </c>
      <c r="H10" s="15">
        <v>1695</v>
      </c>
      <c r="I10" s="15">
        <f t="shared" si="0"/>
        <v>28815</v>
      </c>
      <c r="J10" s="15">
        <v>12</v>
      </c>
      <c r="K10" s="15" t="s">
        <v>14</v>
      </c>
      <c r="L10" s="15">
        <v>1</v>
      </c>
      <c r="M10" s="15" t="s">
        <v>15</v>
      </c>
      <c r="N10" s="15">
        <v>1695</v>
      </c>
      <c r="O10" s="58">
        <f t="shared" si="1"/>
        <v>20340</v>
      </c>
      <c r="P10" s="48"/>
    </row>
    <row r="11" spans="1:16">
      <c r="A11" s="12"/>
      <c r="B11" s="19" t="s">
        <v>21</v>
      </c>
      <c r="C11" s="20" t="s">
        <v>22</v>
      </c>
      <c r="D11" s="15">
        <v>17</v>
      </c>
      <c r="E11" s="15" t="s">
        <v>14</v>
      </c>
      <c r="F11" s="15">
        <v>2</v>
      </c>
      <c r="G11" s="15" t="s">
        <v>15</v>
      </c>
      <c r="H11" s="15">
        <v>1625</v>
      </c>
      <c r="I11" s="15">
        <f t="shared" si="0"/>
        <v>55250</v>
      </c>
      <c r="J11" s="15">
        <v>12</v>
      </c>
      <c r="K11" s="15" t="s">
        <v>14</v>
      </c>
      <c r="L11" s="15">
        <v>2</v>
      </c>
      <c r="M11" s="15" t="s">
        <v>15</v>
      </c>
      <c r="N11" s="15">
        <v>1625</v>
      </c>
      <c r="O11" s="58">
        <f t="shared" si="1"/>
        <v>39000</v>
      </c>
      <c r="P11" s="48"/>
    </row>
    <row r="12" spans="1:16">
      <c r="A12" s="21" t="s">
        <v>23</v>
      </c>
      <c r="B12" s="21"/>
      <c r="C12" s="21"/>
      <c r="D12" s="21"/>
      <c r="E12" s="21"/>
      <c r="F12" s="21"/>
      <c r="G12" s="21"/>
      <c r="H12" s="21"/>
      <c r="I12" s="10">
        <f>SUM(I4:I11)</f>
        <v>236640</v>
      </c>
      <c r="J12" s="22"/>
      <c r="K12" s="23"/>
      <c r="L12" s="23"/>
      <c r="M12" s="23"/>
      <c r="N12" s="24"/>
      <c r="O12" s="59">
        <f>SUM(O4:O11)</f>
        <v>159240</v>
      </c>
      <c r="P12" s="42">
        <f>SUM(I12-O12)</f>
        <v>77400</v>
      </c>
    </row>
    <row r="13" spans="1:16" ht="15" customHeight="1">
      <c r="A13" s="25" t="s">
        <v>24</v>
      </c>
      <c r="B13" s="26" t="s">
        <v>13</v>
      </c>
      <c r="C13" s="27" t="s">
        <v>25</v>
      </c>
      <c r="D13" s="15">
        <v>17</v>
      </c>
      <c r="E13" s="15" t="s">
        <v>26</v>
      </c>
      <c r="F13" s="15">
        <v>1</v>
      </c>
      <c r="G13" s="15" t="s">
        <v>27</v>
      </c>
      <c r="H13" s="15">
        <v>300</v>
      </c>
      <c r="I13" s="15">
        <f>D13*F13*H13</f>
        <v>5100</v>
      </c>
      <c r="J13" s="15">
        <v>1</v>
      </c>
      <c r="K13" s="15" t="s">
        <v>27</v>
      </c>
      <c r="L13" s="15">
        <v>1</v>
      </c>
      <c r="M13" s="15" t="s">
        <v>28</v>
      </c>
      <c r="N13" s="15">
        <v>870.06</v>
      </c>
      <c r="O13" s="58">
        <f t="shared" ref="O13:O34" si="2">J13*L13*N13</f>
        <v>870.06</v>
      </c>
      <c r="P13" s="47" t="s">
        <v>29</v>
      </c>
    </row>
    <row r="14" spans="1:16" ht="15" customHeight="1">
      <c r="A14" s="25"/>
      <c r="B14" s="29" t="s">
        <v>30</v>
      </c>
      <c r="C14" s="27" t="s">
        <v>31</v>
      </c>
      <c r="D14" s="15">
        <v>17</v>
      </c>
      <c r="E14" s="15" t="s">
        <v>26</v>
      </c>
      <c r="F14" s="15">
        <v>1</v>
      </c>
      <c r="G14" s="15" t="s">
        <v>27</v>
      </c>
      <c r="H14" s="15">
        <v>300</v>
      </c>
      <c r="I14" s="15">
        <f t="shared" ref="I14:I25" si="3">D14*F14*H14</f>
        <v>5100</v>
      </c>
      <c r="J14" s="15">
        <v>1</v>
      </c>
      <c r="K14" s="30" t="s">
        <v>27</v>
      </c>
      <c r="L14" s="30">
        <v>1</v>
      </c>
      <c r="M14" s="30" t="s">
        <v>27</v>
      </c>
      <c r="N14" s="15">
        <f>145.02*4.5</f>
        <v>652.59</v>
      </c>
      <c r="O14" s="58">
        <f t="shared" si="2"/>
        <v>652.59</v>
      </c>
      <c r="P14" s="48" t="s">
        <v>32</v>
      </c>
    </row>
    <row r="15" spans="1:16" ht="15" customHeight="1">
      <c r="A15" s="25"/>
      <c r="B15" s="29"/>
      <c r="C15" s="27" t="s">
        <v>33</v>
      </c>
      <c r="D15" s="15">
        <v>17</v>
      </c>
      <c r="E15" s="15" t="s">
        <v>26</v>
      </c>
      <c r="F15" s="15">
        <v>1</v>
      </c>
      <c r="G15" s="15" t="s">
        <v>27</v>
      </c>
      <c r="H15" s="15">
        <v>300</v>
      </c>
      <c r="I15" s="15">
        <f t="shared" si="3"/>
        <v>5100</v>
      </c>
      <c r="J15" s="15">
        <v>11</v>
      </c>
      <c r="K15" s="30" t="s">
        <v>34</v>
      </c>
      <c r="L15" s="30">
        <v>1</v>
      </c>
      <c r="M15" s="30" t="s">
        <v>27</v>
      </c>
      <c r="N15" s="15">
        <v>300</v>
      </c>
      <c r="O15" s="58">
        <f t="shared" si="2"/>
        <v>3300</v>
      </c>
      <c r="P15" s="42"/>
    </row>
    <row r="16" spans="1:16" ht="15" customHeight="1">
      <c r="A16" s="25"/>
      <c r="B16" s="29"/>
      <c r="C16" s="27" t="s">
        <v>35</v>
      </c>
      <c r="D16" s="15">
        <v>17</v>
      </c>
      <c r="E16" s="15" t="s">
        <v>26</v>
      </c>
      <c r="F16" s="15">
        <v>1</v>
      </c>
      <c r="G16" s="15" t="s">
        <v>27</v>
      </c>
      <c r="H16" s="15">
        <v>300</v>
      </c>
      <c r="I16" s="15">
        <f t="shared" si="3"/>
        <v>5100</v>
      </c>
      <c r="J16" s="15">
        <v>11</v>
      </c>
      <c r="K16" s="30" t="s">
        <v>34</v>
      </c>
      <c r="L16" s="30">
        <v>1</v>
      </c>
      <c r="M16" s="30" t="s">
        <v>27</v>
      </c>
      <c r="N16" s="15">
        <v>300</v>
      </c>
      <c r="O16" s="58">
        <f t="shared" si="2"/>
        <v>3300</v>
      </c>
      <c r="P16" s="48"/>
    </row>
    <row r="17" spans="1:16" ht="15" customHeight="1">
      <c r="A17" s="25"/>
      <c r="B17" s="29"/>
      <c r="C17" s="27" t="s">
        <v>36</v>
      </c>
      <c r="D17" s="15">
        <v>17</v>
      </c>
      <c r="E17" s="15" t="s">
        <v>26</v>
      </c>
      <c r="F17" s="15">
        <v>1</v>
      </c>
      <c r="G17" s="15" t="s">
        <v>27</v>
      </c>
      <c r="H17" s="15">
        <v>300</v>
      </c>
      <c r="I17" s="15">
        <f t="shared" si="3"/>
        <v>5100</v>
      </c>
      <c r="J17" s="15">
        <v>11</v>
      </c>
      <c r="K17" s="30" t="s">
        <v>34</v>
      </c>
      <c r="L17" s="30">
        <v>1</v>
      </c>
      <c r="M17" s="30" t="s">
        <v>27</v>
      </c>
      <c r="N17" s="15">
        <v>300</v>
      </c>
      <c r="O17" s="58">
        <f t="shared" si="2"/>
        <v>3300</v>
      </c>
      <c r="P17" s="47"/>
    </row>
    <row r="18" spans="1:16" ht="15" customHeight="1">
      <c r="A18" s="25"/>
      <c r="B18" s="29"/>
      <c r="C18" s="27" t="s">
        <v>37</v>
      </c>
      <c r="D18" s="15">
        <v>17</v>
      </c>
      <c r="E18" s="15" t="s">
        <v>26</v>
      </c>
      <c r="F18" s="15">
        <v>1</v>
      </c>
      <c r="G18" s="15" t="s">
        <v>27</v>
      </c>
      <c r="H18" s="15">
        <v>300</v>
      </c>
      <c r="I18" s="15">
        <f t="shared" si="3"/>
        <v>5100</v>
      </c>
      <c r="J18" s="15">
        <v>11</v>
      </c>
      <c r="K18" s="30" t="s">
        <v>34</v>
      </c>
      <c r="L18" s="30">
        <v>1</v>
      </c>
      <c r="M18" s="30" t="s">
        <v>27</v>
      </c>
      <c r="N18" s="15">
        <v>300</v>
      </c>
      <c r="O18" s="58">
        <f t="shared" si="2"/>
        <v>3300</v>
      </c>
      <c r="P18" s="47"/>
    </row>
    <row r="19" spans="1:16" ht="15" customHeight="1">
      <c r="A19" s="25"/>
      <c r="B19" s="29"/>
      <c r="C19" s="27" t="s">
        <v>38</v>
      </c>
      <c r="D19" s="15">
        <v>17</v>
      </c>
      <c r="E19" s="15" t="s">
        <v>26</v>
      </c>
      <c r="F19" s="15">
        <v>1</v>
      </c>
      <c r="G19" s="15" t="s">
        <v>27</v>
      </c>
      <c r="H19" s="15">
        <v>300</v>
      </c>
      <c r="I19" s="15">
        <f t="shared" si="3"/>
        <v>5100</v>
      </c>
      <c r="J19" s="15">
        <v>11</v>
      </c>
      <c r="K19" s="30" t="s">
        <v>34</v>
      </c>
      <c r="L19" s="30">
        <v>1</v>
      </c>
      <c r="M19" s="30" t="s">
        <v>27</v>
      </c>
      <c r="N19" s="15">
        <v>300</v>
      </c>
      <c r="O19" s="58">
        <f t="shared" si="2"/>
        <v>3300</v>
      </c>
      <c r="P19" s="48" t="s">
        <v>39</v>
      </c>
    </row>
    <row r="20" spans="1:16" ht="15" customHeight="1">
      <c r="A20" s="25"/>
      <c r="B20" s="29"/>
      <c r="C20" s="27" t="s">
        <v>40</v>
      </c>
      <c r="D20" s="15">
        <v>17</v>
      </c>
      <c r="E20" s="15" t="s">
        <v>26</v>
      </c>
      <c r="F20" s="15">
        <v>1</v>
      </c>
      <c r="G20" s="15" t="s">
        <v>27</v>
      </c>
      <c r="H20" s="15">
        <v>300</v>
      </c>
      <c r="I20" s="15">
        <f t="shared" si="3"/>
        <v>5100</v>
      </c>
      <c r="J20" s="15">
        <v>11</v>
      </c>
      <c r="K20" s="30" t="s">
        <v>34</v>
      </c>
      <c r="L20" s="30">
        <v>1</v>
      </c>
      <c r="M20" s="30" t="s">
        <v>27</v>
      </c>
      <c r="N20" s="15">
        <v>300</v>
      </c>
      <c r="O20" s="58">
        <f t="shared" si="2"/>
        <v>3300</v>
      </c>
      <c r="P20" s="48"/>
    </row>
    <row r="21" spans="1:16" ht="15" customHeight="1">
      <c r="A21" s="25"/>
      <c r="B21" s="29"/>
      <c r="C21" s="27" t="s">
        <v>41</v>
      </c>
      <c r="D21" s="15">
        <v>17</v>
      </c>
      <c r="E21" s="15" t="s">
        <v>26</v>
      </c>
      <c r="F21" s="15">
        <v>1</v>
      </c>
      <c r="G21" s="15" t="s">
        <v>27</v>
      </c>
      <c r="H21" s="15">
        <v>300</v>
      </c>
      <c r="I21" s="15">
        <f t="shared" si="3"/>
        <v>5100</v>
      </c>
      <c r="J21" s="15">
        <v>9</v>
      </c>
      <c r="K21" s="30" t="s">
        <v>34</v>
      </c>
      <c r="L21" s="30">
        <v>1</v>
      </c>
      <c r="M21" s="30" t="s">
        <v>27</v>
      </c>
      <c r="N21" s="15">
        <v>300</v>
      </c>
      <c r="O21" s="58">
        <f t="shared" si="2"/>
        <v>2700</v>
      </c>
      <c r="P21" s="48"/>
    </row>
    <row r="22" spans="1:16" ht="15" customHeight="1">
      <c r="A22" s="25"/>
      <c r="B22" s="29"/>
      <c r="C22" s="27" t="s">
        <v>42</v>
      </c>
      <c r="D22" s="15">
        <v>17</v>
      </c>
      <c r="E22" s="15" t="s">
        <v>26</v>
      </c>
      <c r="F22" s="15">
        <v>1</v>
      </c>
      <c r="G22" s="15" t="s">
        <v>27</v>
      </c>
      <c r="H22" s="15">
        <v>300</v>
      </c>
      <c r="I22" s="15">
        <f t="shared" si="3"/>
        <v>5100</v>
      </c>
      <c r="J22" s="15">
        <v>9</v>
      </c>
      <c r="K22" s="30" t="s">
        <v>34</v>
      </c>
      <c r="L22" s="30">
        <v>1</v>
      </c>
      <c r="M22" s="30" t="s">
        <v>27</v>
      </c>
      <c r="N22" s="15">
        <v>300</v>
      </c>
      <c r="O22" s="58">
        <f t="shared" si="2"/>
        <v>2700</v>
      </c>
      <c r="P22" s="48"/>
    </row>
    <row r="23" spans="1:16" ht="15" customHeight="1">
      <c r="A23" s="25"/>
      <c r="B23" s="29"/>
      <c r="C23" s="27" t="s">
        <v>43</v>
      </c>
      <c r="D23" s="15">
        <v>17</v>
      </c>
      <c r="E23" s="15" t="s">
        <v>26</v>
      </c>
      <c r="F23" s="15">
        <v>1</v>
      </c>
      <c r="G23" s="15" t="s">
        <v>27</v>
      </c>
      <c r="H23" s="15">
        <v>300</v>
      </c>
      <c r="I23" s="15">
        <f t="shared" si="3"/>
        <v>5100</v>
      </c>
      <c r="J23" s="15">
        <v>9</v>
      </c>
      <c r="K23" s="30" t="s">
        <v>34</v>
      </c>
      <c r="L23" s="30">
        <v>1</v>
      </c>
      <c r="M23" s="30" t="s">
        <v>27</v>
      </c>
      <c r="N23" s="15">
        <v>300</v>
      </c>
      <c r="O23" s="58">
        <f t="shared" si="2"/>
        <v>2700</v>
      </c>
      <c r="P23" s="48"/>
    </row>
    <row r="24" spans="1:16" ht="15" customHeight="1">
      <c r="A24" s="25"/>
      <c r="B24" s="29"/>
      <c r="C24" s="27" t="s">
        <v>44</v>
      </c>
      <c r="D24" s="15">
        <v>17</v>
      </c>
      <c r="E24" s="15" t="s">
        <v>26</v>
      </c>
      <c r="F24" s="15">
        <v>1</v>
      </c>
      <c r="G24" s="15" t="s">
        <v>27</v>
      </c>
      <c r="H24" s="15">
        <v>300</v>
      </c>
      <c r="I24" s="15">
        <f t="shared" si="3"/>
        <v>5100</v>
      </c>
      <c r="J24" s="15">
        <v>9</v>
      </c>
      <c r="K24" s="30" t="s">
        <v>34</v>
      </c>
      <c r="L24" s="30">
        <v>1</v>
      </c>
      <c r="M24" s="30" t="s">
        <v>27</v>
      </c>
      <c r="N24" s="15">
        <v>300</v>
      </c>
      <c r="O24" s="58">
        <f t="shared" si="2"/>
        <v>2700</v>
      </c>
      <c r="P24" s="48"/>
    </row>
    <row r="25" spans="1:16" ht="15" customHeight="1">
      <c r="A25" s="25"/>
      <c r="B25" s="29"/>
      <c r="C25" s="27" t="s">
        <v>45</v>
      </c>
      <c r="D25" s="15">
        <v>17</v>
      </c>
      <c r="E25" s="15" t="s">
        <v>26</v>
      </c>
      <c r="F25" s="15">
        <v>1</v>
      </c>
      <c r="G25" s="15" t="s">
        <v>27</v>
      </c>
      <c r="H25" s="15">
        <v>300</v>
      </c>
      <c r="I25" s="15">
        <f t="shared" si="3"/>
        <v>5100</v>
      </c>
      <c r="J25" s="15">
        <v>9</v>
      </c>
      <c r="K25" s="30" t="s">
        <v>34</v>
      </c>
      <c r="L25" s="30">
        <v>1</v>
      </c>
      <c r="M25" s="30" t="s">
        <v>27</v>
      </c>
      <c r="N25" s="15">
        <v>300</v>
      </c>
      <c r="O25" s="58">
        <f t="shared" si="2"/>
        <v>2700</v>
      </c>
      <c r="P25" s="48"/>
    </row>
    <row r="26" spans="1:16" ht="15" customHeight="1">
      <c r="A26" s="25"/>
      <c r="B26" s="29"/>
      <c r="C26" s="27"/>
      <c r="D26" s="15"/>
      <c r="E26" s="15"/>
      <c r="F26" s="15"/>
      <c r="G26" s="15"/>
      <c r="H26" s="15"/>
      <c r="I26" s="15"/>
      <c r="J26" s="15">
        <v>9</v>
      </c>
      <c r="K26" s="30" t="s">
        <v>34</v>
      </c>
      <c r="L26" s="30">
        <v>1</v>
      </c>
      <c r="M26" s="30" t="s">
        <v>27</v>
      </c>
      <c r="N26" s="15">
        <v>300</v>
      </c>
      <c r="O26" s="58">
        <f t="shared" si="2"/>
        <v>2700</v>
      </c>
      <c r="P26" s="48" t="s">
        <v>46</v>
      </c>
    </row>
    <row r="27" spans="1:16" ht="15" customHeight="1">
      <c r="A27" s="25"/>
      <c r="B27" s="29"/>
      <c r="C27" s="27" t="s">
        <v>47</v>
      </c>
      <c r="D27" s="15">
        <v>17</v>
      </c>
      <c r="E27" s="15" t="s">
        <v>26</v>
      </c>
      <c r="F27" s="15">
        <v>1</v>
      </c>
      <c r="G27" s="15" t="s">
        <v>27</v>
      </c>
      <c r="H27" s="15">
        <v>300</v>
      </c>
      <c r="I27" s="15">
        <f t="shared" ref="I27:I34" si="4">D27*F27*H27</f>
        <v>5100</v>
      </c>
      <c r="J27" s="15">
        <v>9</v>
      </c>
      <c r="K27" s="30" t="s">
        <v>34</v>
      </c>
      <c r="L27" s="30">
        <v>1</v>
      </c>
      <c r="M27" s="30" t="s">
        <v>27</v>
      </c>
      <c r="N27" s="15">
        <v>300</v>
      </c>
      <c r="O27" s="58">
        <f t="shared" si="2"/>
        <v>2700</v>
      </c>
      <c r="P27" s="48"/>
    </row>
    <row r="28" spans="1:16" ht="15" customHeight="1">
      <c r="A28" s="25"/>
      <c r="B28" s="29"/>
      <c r="C28" s="27" t="s">
        <v>48</v>
      </c>
      <c r="D28" s="15">
        <v>17</v>
      </c>
      <c r="E28" s="15" t="s">
        <v>26</v>
      </c>
      <c r="F28" s="15">
        <v>1</v>
      </c>
      <c r="G28" s="15" t="s">
        <v>27</v>
      </c>
      <c r="H28" s="15">
        <v>300</v>
      </c>
      <c r="I28" s="15">
        <f t="shared" si="4"/>
        <v>5100</v>
      </c>
      <c r="J28" s="15">
        <v>9</v>
      </c>
      <c r="K28" s="30" t="s">
        <v>34</v>
      </c>
      <c r="L28" s="30">
        <v>1</v>
      </c>
      <c r="M28" s="30" t="s">
        <v>27</v>
      </c>
      <c r="N28" s="15">
        <v>300</v>
      </c>
      <c r="O28" s="58">
        <f t="shared" si="2"/>
        <v>2700</v>
      </c>
      <c r="P28" s="48"/>
    </row>
    <row r="29" spans="1:16" ht="15" customHeight="1">
      <c r="A29" s="25"/>
      <c r="B29" s="29"/>
      <c r="C29" s="27" t="s">
        <v>49</v>
      </c>
      <c r="D29" s="15">
        <v>17</v>
      </c>
      <c r="E29" s="15" t="s">
        <v>26</v>
      </c>
      <c r="F29" s="15">
        <v>1</v>
      </c>
      <c r="G29" s="15" t="s">
        <v>27</v>
      </c>
      <c r="H29" s="15">
        <v>300</v>
      </c>
      <c r="I29" s="15">
        <f t="shared" si="4"/>
        <v>5100</v>
      </c>
      <c r="J29" s="15">
        <v>9</v>
      </c>
      <c r="K29" s="30" t="s">
        <v>34</v>
      </c>
      <c r="L29" s="30">
        <v>1</v>
      </c>
      <c r="M29" s="30" t="s">
        <v>27</v>
      </c>
      <c r="N29" s="15">
        <v>300</v>
      </c>
      <c r="O29" s="58">
        <f t="shared" si="2"/>
        <v>2700</v>
      </c>
      <c r="P29" s="48"/>
    </row>
    <row r="30" spans="1:16" ht="15" customHeight="1">
      <c r="A30" s="25"/>
      <c r="B30" s="29"/>
      <c r="C30" s="27" t="s">
        <v>50</v>
      </c>
      <c r="D30" s="15">
        <v>17</v>
      </c>
      <c r="E30" s="15" t="s">
        <v>26</v>
      </c>
      <c r="F30" s="15">
        <v>1</v>
      </c>
      <c r="G30" s="15" t="s">
        <v>27</v>
      </c>
      <c r="H30" s="15">
        <v>300</v>
      </c>
      <c r="I30" s="15">
        <f t="shared" si="4"/>
        <v>5100</v>
      </c>
      <c r="J30" s="15">
        <v>9</v>
      </c>
      <c r="K30" s="30" t="s">
        <v>34</v>
      </c>
      <c r="L30" s="30">
        <v>1</v>
      </c>
      <c r="M30" s="30" t="s">
        <v>27</v>
      </c>
      <c r="N30" s="15">
        <v>300</v>
      </c>
      <c r="O30" s="58">
        <f t="shared" si="2"/>
        <v>2700</v>
      </c>
      <c r="P30" s="48"/>
    </row>
    <row r="31" spans="1:16" ht="15" customHeight="1">
      <c r="A31" s="25"/>
      <c r="B31" s="29"/>
      <c r="C31" s="27" t="s">
        <v>51</v>
      </c>
      <c r="D31" s="15">
        <v>17</v>
      </c>
      <c r="E31" s="15" t="s">
        <v>26</v>
      </c>
      <c r="F31" s="15">
        <v>1</v>
      </c>
      <c r="G31" s="15" t="s">
        <v>27</v>
      </c>
      <c r="H31" s="15">
        <v>300</v>
      </c>
      <c r="I31" s="15">
        <f t="shared" si="4"/>
        <v>5100</v>
      </c>
      <c r="J31" s="15">
        <v>9</v>
      </c>
      <c r="K31" s="30" t="s">
        <v>34</v>
      </c>
      <c r="L31" s="30">
        <v>1</v>
      </c>
      <c r="M31" s="30" t="s">
        <v>27</v>
      </c>
      <c r="N31" s="15">
        <v>300</v>
      </c>
      <c r="O31" s="58">
        <f t="shared" si="2"/>
        <v>2700</v>
      </c>
      <c r="P31" s="48"/>
    </row>
    <row r="32" spans="1:16" ht="15" customHeight="1">
      <c r="A32" s="25"/>
      <c r="B32" s="29"/>
      <c r="C32" s="27" t="s">
        <v>52</v>
      </c>
      <c r="D32" s="15">
        <v>17</v>
      </c>
      <c r="E32" s="15" t="s">
        <v>26</v>
      </c>
      <c r="F32" s="15">
        <v>1</v>
      </c>
      <c r="G32" s="15" t="s">
        <v>27</v>
      </c>
      <c r="H32" s="15">
        <v>300</v>
      </c>
      <c r="I32" s="15">
        <f t="shared" si="4"/>
        <v>5100</v>
      </c>
      <c r="J32" s="15">
        <v>9</v>
      </c>
      <c r="K32" s="30" t="s">
        <v>34</v>
      </c>
      <c r="L32" s="30">
        <v>1</v>
      </c>
      <c r="M32" s="30" t="s">
        <v>27</v>
      </c>
      <c r="N32" s="15">
        <v>300</v>
      </c>
      <c r="O32" s="58">
        <f t="shared" si="2"/>
        <v>2700</v>
      </c>
      <c r="P32" s="48"/>
    </row>
    <row r="33" spans="1:16" ht="15" customHeight="1">
      <c r="A33" s="25"/>
      <c r="B33" s="29"/>
      <c r="C33" s="27" t="s">
        <v>53</v>
      </c>
      <c r="D33" s="15">
        <v>17</v>
      </c>
      <c r="E33" s="15" t="s">
        <v>26</v>
      </c>
      <c r="F33" s="15">
        <v>1</v>
      </c>
      <c r="G33" s="15" t="s">
        <v>27</v>
      </c>
      <c r="H33" s="15">
        <v>300</v>
      </c>
      <c r="I33" s="15">
        <f t="shared" si="4"/>
        <v>5100</v>
      </c>
      <c r="J33" s="15">
        <v>9</v>
      </c>
      <c r="K33" s="30" t="s">
        <v>34</v>
      </c>
      <c r="L33" s="30">
        <v>1</v>
      </c>
      <c r="M33" s="30" t="s">
        <v>27</v>
      </c>
      <c r="N33" s="15">
        <v>300</v>
      </c>
      <c r="O33" s="58">
        <f t="shared" si="2"/>
        <v>2700</v>
      </c>
      <c r="P33" s="48"/>
    </row>
    <row r="34" spans="1:16" ht="15" customHeight="1">
      <c r="A34" s="25"/>
      <c r="B34" s="29"/>
      <c r="C34" s="27" t="s">
        <v>54</v>
      </c>
      <c r="D34" s="15">
        <v>17</v>
      </c>
      <c r="E34" s="15" t="s">
        <v>26</v>
      </c>
      <c r="F34" s="15">
        <v>1</v>
      </c>
      <c r="G34" s="15" t="s">
        <v>27</v>
      </c>
      <c r="H34" s="15">
        <v>300</v>
      </c>
      <c r="I34" s="15">
        <f t="shared" si="4"/>
        <v>5100</v>
      </c>
      <c r="J34" s="15">
        <v>9</v>
      </c>
      <c r="K34" s="30" t="s">
        <v>34</v>
      </c>
      <c r="L34" s="30">
        <v>1</v>
      </c>
      <c r="M34" s="30" t="s">
        <v>27</v>
      </c>
      <c r="N34" s="15">
        <v>300</v>
      </c>
      <c r="O34" s="58">
        <f t="shared" si="2"/>
        <v>2700</v>
      </c>
      <c r="P34" s="48"/>
    </row>
    <row r="35" spans="1:16">
      <c r="A35" s="31" t="s">
        <v>55</v>
      </c>
      <c r="B35" s="31"/>
      <c r="C35" s="31"/>
      <c r="D35" s="31"/>
      <c r="E35" s="31"/>
      <c r="F35" s="31"/>
      <c r="G35" s="31"/>
      <c r="H35" s="31"/>
      <c r="I35" s="32">
        <f>SUM(I13:I34)</f>
        <v>107100</v>
      </c>
      <c r="J35" s="33"/>
      <c r="K35" s="33"/>
      <c r="L35" s="33"/>
      <c r="M35" s="33"/>
      <c r="N35" s="33"/>
      <c r="O35" s="60">
        <f>SUM(O13:O34)</f>
        <v>59122.65</v>
      </c>
      <c r="P35" s="42">
        <f>SUM(I35-O35)</f>
        <v>47977.35</v>
      </c>
    </row>
    <row r="36" spans="1:16" ht="24">
      <c r="A36" s="34" t="s">
        <v>56</v>
      </c>
      <c r="B36" s="28" t="s">
        <v>57</v>
      </c>
      <c r="C36" s="35" t="s">
        <v>58</v>
      </c>
      <c r="D36" s="28">
        <v>17</v>
      </c>
      <c r="E36" s="28" t="s">
        <v>59</v>
      </c>
      <c r="F36" s="28">
        <v>1</v>
      </c>
      <c r="G36" s="28" t="s">
        <v>60</v>
      </c>
      <c r="H36" s="28">
        <v>350</v>
      </c>
      <c r="I36" s="28">
        <v>5950</v>
      </c>
      <c r="J36" s="28">
        <v>7</v>
      </c>
      <c r="K36" s="28" t="s">
        <v>59</v>
      </c>
      <c r="L36" s="28">
        <v>1</v>
      </c>
      <c r="M36" s="28" t="s">
        <v>60</v>
      </c>
      <c r="N36" s="28">
        <v>350</v>
      </c>
      <c r="O36" s="61">
        <f t="shared" ref="O36:O56" si="5">J36*L36*N36</f>
        <v>2450</v>
      </c>
      <c r="P36" s="37" t="s">
        <v>61</v>
      </c>
    </row>
    <row r="37" spans="1:16">
      <c r="A37" s="34"/>
      <c r="B37" s="28" t="s">
        <v>62</v>
      </c>
      <c r="C37" s="35" t="s">
        <v>63</v>
      </c>
      <c r="D37" s="28">
        <v>1</v>
      </c>
      <c r="E37" s="28" t="s">
        <v>59</v>
      </c>
      <c r="F37" s="28">
        <v>1</v>
      </c>
      <c r="G37" s="28" t="s">
        <v>64</v>
      </c>
      <c r="H37" s="28">
        <v>2500</v>
      </c>
      <c r="I37" s="28">
        <v>2500</v>
      </c>
      <c r="J37" s="28"/>
      <c r="K37" s="28"/>
      <c r="L37" s="28"/>
      <c r="M37" s="28"/>
      <c r="N37" s="28"/>
      <c r="O37" s="62">
        <f t="shared" si="5"/>
        <v>0</v>
      </c>
      <c r="P37" s="37"/>
    </row>
    <row r="38" spans="1:16">
      <c r="A38" s="34"/>
      <c r="B38" s="28" t="s">
        <v>62</v>
      </c>
      <c r="C38" s="35" t="s">
        <v>65</v>
      </c>
      <c r="D38" s="28">
        <v>1</v>
      </c>
      <c r="E38" s="28" t="s">
        <v>59</v>
      </c>
      <c r="F38" s="28">
        <v>1</v>
      </c>
      <c r="G38" s="28" t="s">
        <v>64</v>
      </c>
      <c r="H38" s="28">
        <v>6500</v>
      </c>
      <c r="I38" s="28">
        <v>6500</v>
      </c>
      <c r="J38" s="28">
        <v>1</v>
      </c>
      <c r="K38" s="28" t="s">
        <v>59</v>
      </c>
      <c r="L38" s="28">
        <v>1</v>
      </c>
      <c r="M38" s="28" t="s">
        <v>64</v>
      </c>
      <c r="N38" s="28">
        <v>6500</v>
      </c>
      <c r="O38" s="62">
        <f t="shared" si="5"/>
        <v>6500</v>
      </c>
      <c r="P38" s="37"/>
    </row>
    <row r="39" spans="1:16">
      <c r="A39" s="34"/>
      <c r="B39" s="28" t="s">
        <v>66</v>
      </c>
      <c r="C39" s="35" t="s">
        <v>65</v>
      </c>
      <c r="D39" s="28">
        <v>1</v>
      </c>
      <c r="E39" s="28" t="s">
        <v>59</v>
      </c>
      <c r="F39" s="28">
        <v>1</v>
      </c>
      <c r="G39" s="28" t="s">
        <v>64</v>
      </c>
      <c r="H39" s="28">
        <v>4500</v>
      </c>
      <c r="I39" s="28">
        <v>4500</v>
      </c>
      <c r="J39" s="28">
        <v>2</v>
      </c>
      <c r="K39" s="28" t="s">
        <v>59</v>
      </c>
      <c r="L39" s="28">
        <v>1</v>
      </c>
      <c r="M39" s="28" t="s">
        <v>64</v>
      </c>
      <c r="N39" s="28">
        <v>4500</v>
      </c>
      <c r="O39" s="62">
        <f t="shared" si="5"/>
        <v>9000</v>
      </c>
      <c r="P39" s="37"/>
    </row>
    <row r="40" spans="1:16">
      <c r="A40" s="34"/>
      <c r="B40" s="28" t="s">
        <v>62</v>
      </c>
      <c r="C40" s="35" t="s">
        <v>67</v>
      </c>
      <c r="D40" s="28">
        <v>1</v>
      </c>
      <c r="E40" s="28" t="s">
        <v>59</v>
      </c>
      <c r="F40" s="28">
        <v>1</v>
      </c>
      <c r="G40" s="28" t="s">
        <v>64</v>
      </c>
      <c r="H40" s="28">
        <v>6500</v>
      </c>
      <c r="I40" s="28">
        <v>6500</v>
      </c>
      <c r="J40" s="28">
        <v>1</v>
      </c>
      <c r="K40" s="28" t="s">
        <v>59</v>
      </c>
      <c r="L40" s="28">
        <v>1</v>
      </c>
      <c r="M40" s="28" t="s">
        <v>64</v>
      </c>
      <c r="N40" s="28">
        <v>6500</v>
      </c>
      <c r="O40" s="62">
        <f t="shared" si="5"/>
        <v>6500</v>
      </c>
      <c r="P40" s="38"/>
    </row>
    <row r="41" spans="1:16">
      <c r="A41" s="34"/>
      <c r="B41" s="28" t="s">
        <v>62</v>
      </c>
      <c r="C41" s="35" t="s">
        <v>68</v>
      </c>
      <c r="D41" s="28">
        <v>1</v>
      </c>
      <c r="E41" s="28" t="s">
        <v>59</v>
      </c>
      <c r="F41" s="28">
        <v>1</v>
      </c>
      <c r="G41" s="28" t="s">
        <v>64</v>
      </c>
      <c r="H41" s="28">
        <v>6500</v>
      </c>
      <c r="I41" s="28">
        <v>6500</v>
      </c>
      <c r="J41" s="28">
        <v>1</v>
      </c>
      <c r="K41" s="28" t="s">
        <v>59</v>
      </c>
      <c r="L41" s="28">
        <v>1</v>
      </c>
      <c r="M41" s="28" t="s">
        <v>64</v>
      </c>
      <c r="N41" s="28">
        <v>6500</v>
      </c>
      <c r="O41" s="62">
        <f t="shared" si="5"/>
        <v>6500</v>
      </c>
      <c r="P41" s="38"/>
    </row>
    <row r="42" spans="1:16">
      <c r="A42" s="34"/>
      <c r="B42" s="28" t="s">
        <v>62</v>
      </c>
      <c r="C42" s="35" t="s">
        <v>69</v>
      </c>
      <c r="D42" s="28">
        <v>1</v>
      </c>
      <c r="E42" s="28" t="s">
        <v>59</v>
      </c>
      <c r="F42" s="28">
        <v>1</v>
      </c>
      <c r="G42" s="28" t="s">
        <v>64</v>
      </c>
      <c r="H42" s="28">
        <v>6500</v>
      </c>
      <c r="I42" s="28">
        <v>6500</v>
      </c>
      <c r="J42" s="28">
        <v>1</v>
      </c>
      <c r="K42" s="28" t="s">
        <v>59</v>
      </c>
      <c r="L42" s="28">
        <v>1</v>
      </c>
      <c r="M42" s="28" t="s">
        <v>64</v>
      </c>
      <c r="N42" s="28">
        <v>6500</v>
      </c>
      <c r="O42" s="62">
        <f t="shared" si="5"/>
        <v>6500</v>
      </c>
      <c r="P42" s="37"/>
    </row>
    <row r="43" spans="1:16">
      <c r="A43" s="34"/>
      <c r="B43" s="28" t="s">
        <v>62</v>
      </c>
      <c r="C43" s="35" t="s">
        <v>70</v>
      </c>
      <c r="D43" s="28">
        <v>1</v>
      </c>
      <c r="E43" s="28" t="s">
        <v>59</v>
      </c>
      <c r="F43" s="28">
        <v>1</v>
      </c>
      <c r="G43" s="28" t="s">
        <v>64</v>
      </c>
      <c r="H43" s="28">
        <v>6500</v>
      </c>
      <c r="I43" s="28">
        <v>6500</v>
      </c>
      <c r="J43" s="28">
        <v>1</v>
      </c>
      <c r="K43" s="28" t="s">
        <v>59</v>
      </c>
      <c r="L43" s="28">
        <v>1</v>
      </c>
      <c r="M43" s="28" t="s">
        <v>64</v>
      </c>
      <c r="N43" s="28">
        <v>6500</v>
      </c>
      <c r="O43" s="62">
        <f t="shared" si="5"/>
        <v>6500</v>
      </c>
      <c r="P43" s="38"/>
    </row>
    <row r="44" spans="1:16">
      <c r="A44" s="34"/>
      <c r="B44" s="28" t="s">
        <v>62</v>
      </c>
      <c r="C44" s="35" t="s">
        <v>71</v>
      </c>
      <c r="D44" s="28">
        <v>1</v>
      </c>
      <c r="E44" s="28" t="s">
        <v>59</v>
      </c>
      <c r="F44" s="28">
        <v>1</v>
      </c>
      <c r="G44" s="28" t="s">
        <v>64</v>
      </c>
      <c r="H44" s="28">
        <v>6500</v>
      </c>
      <c r="I44" s="28">
        <v>6500</v>
      </c>
      <c r="J44" s="28">
        <v>1</v>
      </c>
      <c r="K44" s="28" t="s">
        <v>59</v>
      </c>
      <c r="L44" s="28">
        <v>1</v>
      </c>
      <c r="M44" s="28" t="s">
        <v>64</v>
      </c>
      <c r="N44" s="28">
        <v>6500</v>
      </c>
      <c r="O44" s="62">
        <f t="shared" si="5"/>
        <v>6500</v>
      </c>
      <c r="P44" s="38"/>
    </row>
    <row r="45" spans="1:16">
      <c r="A45" s="34"/>
      <c r="B45" s="28"/>
      <c r="C45" s="3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62"/>
      <c r="P45" s="38"/>
    </row>
    <row r="46" spans="1:16">
      <c r="A46" s="34"/>
      <c r="B46" s="28" t="s">
        <v>62</v>
      </c>
      <c r="C46" s="35" t="s">
        <v>72</v>
      </c>
      <c r="D46" s="28">
        <v>1</v>
      </c>
      <c r="E46" s="28" t="s">
        <v>59</v>
      </c>
      <c r="F46" s="28">
        <v>1</v>
      </c>
      <c r="G46" s="28" t="s">
        <v>64</v>
      </c>
      <c r="H46" s="28">
        <v>6500</v>
      </c>
      <c r="I46" s="28">
        <v>6500</v>
      </c>
      <c r="J46" s="28">
        <v>1</v>
      </c>
      <c r="K46" s="28" t="s">
        <v>59</v>
      </c>
      <c r="L46" s="28">
        <v>1</v>
      </c>
      <c r="M46" s="28" t="s">
        <v>64</v>
      </c>
      <c r="N46" s="28">
        <v>6500</v>
      </c>
      <c r="O46" s="62">
        <f t="shared" si="5"/>
        <v>6500</v>
      </c>
      <c r="P46" s="38"/>
    </row>
    <row r="47" spans="1:16">
      <c r="A47" s="34"/>
      <c r="B47" s="28"/>
      <c r="C47" s="3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38"/>
    </row>
    <row r="48" spans="1:16">
      <c r="A48" s="34"/>
      <c r="B48" s="28" t="s">
        <v>62</v>
      </c>
      <c r="C48" s="35" t="s">
        <v>73</v>
      </c>
      <c r="D48" s="28">
        <v>1</v>
      </c>
      <c r="E48" s="28" t="s">
        <v>59</v>
      </c>
      <c r="F48" s="28">
        <v>1</v>
      </c>
      <c r="G48" s="28" t="s">
        <v>64</v>
      </c>
      <c r="H48" s="28">
        <v>6500</v>
      </c>
      <c r="I48" s="28">
        <v>6500</v>
      </c>
      <c r="J48" s="28">
        <v>1</v>
      </c>
      <c r="K48" s="28" t="s">
        <v>59</v>
      </c>
      <c r="L48" s="28">
        <v>1</v>
      </c>
      <c r="M48" s="28" t="s">
        <v>64</v>
      </c>
      <c r="N48" s="28">
        <v>6500</v>
      </c>
      <c r="O48" s="28">
        <f t="shared" si="5"/>
        <v>6500</v>
      </c>
      <c r="P48" s="38"/>
    </row>
    <row r="49" spans="1:16">
      <c r="A49" s="34"/>
      <c r="B49" s="28"/>
      <c r="C49" s="3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38"/>
    </row>
    <row r="50" spans="1:16">
      <c r="A50" s="34"/>
      <c r="B50" s="28" t="s">
        <v>62</v>
      </c>
      <c r="C50" s="35" t="s">
        <v>74</v>
      </c>
      <c r="D50" s="28">
        <v>1</v>
      </c>
      <c r="E50" s="28" t="s">
        <v>59</v>
      </c>
      <c r="F50" s="28">
        <v>1</v>
      </c>
      <c r="G50" s="28" t="s">
        <v>64</v>
      </c>
      <c r="H50" s="28">
        <v>6500</v>
      </c>
      <c r="I50" s="28">
        <v>6500</v>
      </c>
      <c r="J50" s="28">
        <v>1</v>
      </c>
      <c r="K50" s="28" t="s">
        <v>59</v>
      </c>
      <c r="L50" s="28">
        <v>1</v>
      </c>
      <c r="M50" s="28" t="s">
        <v>64</v>
      </c>
      <c r="N50" s="28">
        <v>6500</v>
      </c>
      <c r="O50" s="28">
        <f t="shared" si="5"/>
        <v>6500</v>
      </c>
      <c r="P50" s="38"/>
    </row>
    <row r="51" spans="1:16">
      <c r="A51" s="34"/>
      <c r="B51" s="28" t="s">
        <v>62</v>
      </c>
      <c r="C51" s="35" t="s">
        <v>75</v>
      </c>
      <c r="D51" s="28">
        <v>1</v>
      </c>
      <c r="E51" s="28" t="s">
        <v>59</v>
      </c>
      <c r="F51" s="28">
        <v>1</v>
      </c>
      <c r="G51" s="28" t="s">
        <v>64</v>
      </c>
      <c r="H51" s="28">
        <v>6500</v>
      </c>
      <c r="I51" s="28">
        <v>6500</v>
      </c>
      <c r="J51" s="28">
        <v>1</v>
      </c>
      <c r="K51" s="28" t="s">
        <v>59</v>
      </c>
      <c r="L51" s="28">
        <v>1</v>
      </c>
      <c r="M51" s="28" t="s">
        <v>64</v>
      </c>
      <c r="N51" s="28">
        <v>6500</v>
      </c>
      <c r="O51" s="28">
        <f t="shared" si="5"/>
        <v>6500</v>
      </c>
      <c r="P51" s="38"/>
    </row>
    <row r="52" spans="1:16">
      <c r="A52" s="34"/>
      <c r="B52" s="28" t="s">
        <v>66</v>
      </c>
      <c r="C52" s="35" t="s">
        <v>75</v>
      </c>
      <c r="D52" s="28">
        <v>1</v>
      </c>
      <c r="E52" s="28" t="s">
        <v>59</v>
      </c>
      <c r="F52" s="28">
        <v>1</v>
      </c>
      <c r="G52" s="28" t="s">
        <v>64</v>
      </c>
      <c r="H52" s="28">
        <v>3500</v>
      </c>
      <c r="I52" s="28">
        <v>3500</v>
      </c>
      <c r="J52" s="28">
        <v>2</v>
      </c>
      <c r="K52" s="28" t="s">
        <v>59</v>
      </c>
      <c r="L52" s="28">
        <v>1</v>
      </c>
      <c r="M52" s="28" t="s">
        <v>64</v>
      </c>
      <c r="N52" s="28">
        <v>3500</v>
      </c>
      <c r="O52" s="28">
        <f t="shared" si="5"/>
        <v>7000</v>
      </c>
      <c r="P52" s="38"/>
    </row>
    <row r="53" spans="1:16">
      <c r="A53" s="34"/>
      <c r="B53" s="28" t="s">
        <v>62</v>
      </c>
      <c r="C53" s="35" t="s">
        <v>76</v>
      </c>
      <c r="D53" s="28">
        <v>1</v>
      </c>
      <c r="E53" s="28" t="s">
        <v>59</v>
      </c>
      <c r="F53" s="28">
        <v>1</v>
      </c>
      <c r="G53" s="28" t="s">
        <v>64</v>
      </c>
      <c r="H53" s="28">
        <v>6500</v>
      </c>
      <c r="I53" s="28">
        <v>6500</v>
      </c>
      <c r="J53" s="28">
        <v>1</v>
      </c>
      <c r="K53" s="28" t="s">
        <v>59</v>
      </c>
      <c r="L53" s="28">
        <v>1</v>
      </c>
      <c r="M53" s="28" t="s">
        <v>64</v>
      </c>
      <c r="N53" s="28">
        <v>6500</v>
      </c>
      <c r="O53" s="28">
        <f t="shared" si="5"/>
        <v>6500</v>
      </c>
      <c r="P53" s="38"/>
    </row>
    <row r="54" spans="1:16">
      <c r="A54" s="34"/>
      <c r="B54" s="28" t="s">
        <v>62</v>
      </c>
      <c r="C54" s="35" t="s">
        <v>77</v>
      </c>
      <c r="D54" s="28">
        <v>1</v>
      </c>
      <c r="E54" s="28" t="s">
        <v>59</v>
      </c>
      <c r="F54" s="28">
        <v>1</v>
      </c>
      <c r="G54" s="28" t="s">
        <v>64</v>
      </c>
      <c r="H54" s="28">
        <v>6500</v>
      </c>
      <c r="I54" s="28">
        <v>6500</v>
      </c>
      <c r="J54" s="28">
        <v>1</v>
      </c>
      <c r="K54" s="28" t="s">
        <v>59</v>
      </c>
      <c r="L54" s="28">
        <v>1</v>
      </c>
      <c r="M54" s="28" t="s">
        <v>64</v>
      </c>
      <c r="N54" s="28">
        <v>6500</v>
      </c>
      <c r="O54" s="28">
        <f t="shared" si="5"/>
        <v>6500</v>
      </c>
      <c r="P54" s="38"/>
    </row>
    <row r="55" spans="1:16">
      <c r="A55" s="34"/>
      <c r="B55" s="28" t="s">
        <v>78</v>
      </c>
      <c r="C55" s="35" t="s">
        <v>79</v>
      </c>
      <c r="D55" s="28">
        <v>17</v>
      </c>
      <c r="E55" s="28" t="s">
        <v>59</v>
      </c>
      <c r="F55" s="28">
        <v>1</v>
      </c>
      <c r="G55" s="28" t="s">
        <v>60</v>
      </c>
      <c r="H55" s="28">
        <v>350</v>
      </c>
      <c r="I55" s="28">
        <v>5950</v>
      </c>
      <c r="J55" s="28">
        <v>4</v>
      </c>
      <c r="K55" s="28" t="s">
        <v>59</v>
      </c>
      <c r="L55" s="28">
        <v>1</v>
      </c>
      <c r="M55" s="28" t="s">
        <v>60</v>
      </c>
      <c r="N55" s="28">
        <v>350</v>
      </c>
      <c r="O55" s="36">
        <f t="shared" si="5"/>
        <v>1400</v>
      </c>
      <c r="P55" s="38" t="s">
        <v>80</v>
      </c>
    </row>
    <row r="56" spans="1:16">
      <c r="A56" s="34"/>
      <c r="B56" s="28"/>
      <c r="C56" s="3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>
        <f t="shared" si="5"/>
        <v>0</v>
      </c>
      <c r="P56" s="38"/>
    </row>
    <row r="57" spans="1:16">
      <c r="A57" s="39" t="s">
        <v>81</v>
      </c>
      <c r="B57" s="39"/>
      <c r="C57" s="39"/>
      <c r="D57" s="39"/>
      <c r="E57" s="39"/>
      <c r="F57" s="39"/>
      <c r="G57" s="39"/>
      <c r="H57" s="39"/>
      <c r="I57" s="40">
        <f>SUM(I36:I56)</f>
        <v>100400</v>
      </c>
      <c r="J57" s="41"/>
      <c r="K57" s="41"/>
      <c r="L57" s="41"/>
      <c r="M57" s="41"/>
      <c r="N57" s="41"/>
      <c r="O57" s="41">
        <f>SUM(O36:O56)</f>
        <v>97850</v>
      </c>
      <c r="P57" s="42">
        <f>I57-O57</f>
        <v>2550</v>
      </c>
    </row>
    <row r="58" spans="1:16">
      <c r="A58" s="34" t="s">
        <v>82</v>
      </c>
      <c r="B58" s="43" t="s">
        <v>83</v>
      </c>
      <c r="C58" s="35" t="s">
        <v>82</v>
      </c>
      <c r="D58" s="28">
        <v>1</v>
      </c>
      <c r="E58" s="28" t="s">
        <v>14</v>
      </c>
      <c r="F58" s="28">
        <v>1</v>
      </c>
      <c r="G58" s="28" t="s">
        <v>28</v>
      </c>
      <c r="H58" s="28">
        <v>9500</v>
      </c>
      <c r="I58" s="28">
        <f t="shared" ref="I58:I63" si="6">D58*F58*H58</f>
        <v>9500</v>
      </c>
      <c r="J58" s="28">
        <v>1</v>
      </c>
      <c r="K58" s="28" t="s">
        <v>14</v>
      </c>
      <c r="L58" s="28">
        <v>1</v>
      </c>
      <c r="M58" s="28" t="s">
        <v>28</v>
      </c>
      <c r="N58" s="28">
        <v>9000</v>
      </c>
      <c r="O58" s="28">
        <f t="shared" ref="O58:O63" si="7">J58*L58*N58</f>
        <v>9000</v>
      </c>
      <c r="P58" s="28"/>
    </row>
    <row r="59" spans="1:16">
      <c r="A59" s="34"/>
      <c r="B59" s="43"/>
      <c r="C59" s="35" t="s">
        <v>84</v>
      </c>
      <c r="D59" s="28">
        <v>17</v>
      </c>
      <c r="E59" s="28" t="s">
        <v>26</v>
      </c>
      <c r="F59" s="28">
        <v>1</v>
      </c>
      <c r="G59" s="28" t="s">
        <v>28</v>
      </c>
      <c r="H59" s="28">
        <v>100</v>
      </c>
      <c r="I59" s="28">
        <f t="shared" si="6"/>
        <v>1700</v>
      </c>
      <c r="J59" s="28">
        <v>10</v>
      </c>
      <c r="K59" s="28"/>
      <c r="L59" s="28">
        <v>1</v>
      </c>
      <c r="M59" s="28"/>
      <c r="N59" s="28">
        <v>55</v>
      </c>
      <c r="O59" s="28">
        <f t="shared" si="7"/>
        <v>550</v>
      </c>
      <c r="P59" s="28"/>
    </row>
    <row r="60" spans="1:16">
      <c r="A60" s="34"/>
      <c r="B60" s="43" t="s">
        <v>85</v>
      </c>
      <c r="C60" s="35" t="s">
        <v>82</v>
      </c>
      <c r="D60" s="28">
        <v>1</v>
      </c>
      <c r="E60" s="28" t="s">
        <v>14</v>
      </c>
      <c r="F60" s="28">
        <v>1</v>
      </c>
      <c r="G60" s="28" t="s">
        <v>28</v>
      </c>
      <c r="H60" s="28">
        <v>9000</v>
      </c>
      <c r="I60" s="28">
        <f t="shared" si="6"/>
        <v>9000</v>
      </c>
      <c r="J60" s="28"/>
      <c r="K60" s="28"/>
      <c r="L60" s="28"/>
      <c r="M60" s="28"/>
      <c r="N60" s="28"/>
      <c r="O60" s="28"/>
      <c r="P60" s="28"/>
    </row>
    <row r="61" spans="1:16">
      <c r="A61" s="34"/>
      <c r="B61" s="43"/>
      <c r="C61" s="35" t="s">
        <v>84</v>
      </c>
      <c r="D61" s="28">
        <v>17</v>
      </c>
      <c r="E61" s="28" t="s">
        <v>26</v>
      </c>
      <c r="F61" s="28">
        <v>1</v>
      </c>
      <c r="G61" s="28" t="s">
        <v>28</v>
      </c>
      <c r="H61" s="28">
        <v>100</v>
      </c>
      <c r="I61" s="28">
        <f t="shared" si="6"/>
        <v>1700</v>
      </c>
      <c r="J61" s="28"/>
      <c r="K61" s="28"/>
      <c r="L61" s="28"/>
      <c r="M61" s="28"/>
      <c r="N61" s="28"/>
      <c r="O61" s="28">
        <f t="shared" si="7"/>
        <v>0</v>
      </c>
      <c r="P61" s="28"/>
    </row>
    <row r="62" spans="1:16">
      <c r="A62" s="34"/>
      <c r="B62" s="43" t="s">
        <v>86</v>
      </c>
      <c r="C62" s="35" t="s">
        <v>82</v>
      </c>
      <c r="D62" s="28">
        <v>1</v>
      </c>
      <c r="E62" s="28" t="s">
        <v>87</v>
      </c>
      <c r="F62" s="28">
        <v>1</v>
      </c>
      <c r="G62" s="28" t="s">
        <v>28</v>
      </c>
      <c r="H62" s="28">
        <v>25000</v>
      </c>
      <c r="I62" s="28">
        <f t="shared" si="6"/>
        <v>25000</v>
      </c>
      <c r="J62" s="28">
        <v>1</v>
      </c>
      <c r="K62" s="28" t="s">
        <v>87</v>
      </c>
      <c r="L62" s="28">
        <v>1</v>
      </c>
      <c r="M62" s="28" t="s">
        <v>28</v>
      </c>
      <c r="N62" s="28">
        <v>25000</v>
      </c>
      <c r="O62" s="28">
        <f t="shared" si="7"/>
        <v>25000</v>
      </c>
      <c r="P62" s="28"/>
    </row>
    <row r="63" spans="1:16">
      <c r="A63" s="34"/>
      <c r="B63" s="43"/>
      <c r="C63" s="35" t="s">
        <v>84</v>
      </c>
      <c r="D63" s="28">
        <v>17</v>
      </c>
      <c r="E63" s="28" t="s">
        <v>26</v>
      </c>
      <c r="F63" s="28">
        <v>1</v>
      </c>
      <c r="G63" s="28" t="s">
        <v>28</v>
      </c>
      <c r="H63" s="28">
        <v>100</v>
      </c>
      <c r="I63" s="28">
        <f t="shared" si="6"/>
        <v>1700</v>
      </c>
      <c r="J63" s="28"/>
      <c r="K63" s="28"/>
      <c r="L63" s="28"/>
      <c r="M63" s="28"/>
      <c r="N63" s="28"/>
      <c r="O63" s="28">
        <f t="shared" si="7"/>
        <v>0</v>
      </c>
      <c r="P63" s="28"/>
    </row>
    <row r="64" spans="1:16">
      <c r="A64" s="34"/>
      <c r="B64" s="44"/>
      <c r="C64" s="35"/>
      <c r="D64" s="28"/>
      <c r="E64" s="28"/>
      <c r="F64" s="28"/>
      <c r="G64" s="28"/>
      <c r="H64" s="28"/>
      <c r="I64" s="28"/>
      <c r="J64" s="45"/>
      <c r="K64" s="36"/>
      <c r="L64" s="36"/>
      <c r="M64" s="36"/>
      <c r="N64" s="45"/>
      <c r="O64" s="45"/>
      <c r="P64" s="46"/>
    </row>
    <row r="65" spans="1:16">
      <c r="A65" s="39" t="s">
        <v>88</v>
      </c>
      <c r="B65" s="39"/>
      <c r="C65" s="39"/>
      <c r="D65" s="39"/>
      <c r="E65" s="39"/>
      <c r="F65" s="39"/>
      <c r="G65" s="39"/>
      <c r="H65" s="39"/>
      <c r="I65" s="40">
        <f>SUM(I58:I64)</f>
        <v>48600</v>
      </c>
      <c r="J65" s="41"/>
      <c r="K65" s="41"/>
      <c r="L65" s="41"/>
      <c r="M65" s="41"/>
      <c r="N65" s="41"/>
      <c r="O65" s="41">
        <f>SUM(O58:O64)</f>
        <v>34550</v>
      </c>
      <c r="P65" s="42">
        <f>I65-O65</f>
        <v>14050</v>
      </c>
    </row>
    <row r="66" spans="1:16">
      <c r="A66" s="34" t="s">
        <v>89</v>
      </c>
      <c r="B66" s="47" t="s">
        <v>90</v>
      </c>
      <c r="C66" s="28"/>
      <c r="D66" s="28">
        <v>1</v>
      </c>
      <c r="E66" s="28" t="s">
        <v>91</v>
      </c>
      <c r="F66" s="28">
        <v>1</v>
      </c>
      <c r="G66" s="28" t="s">
        <v>28</v>
      </c>
      <c r="H66" s="28">
        <v>1020</v>
      </c>
      <c r="I66" s="28">
        <f>D66*F66*H66</f>
        <v>1020</v>
      </c>
      <c r="J66" s="28">
        <v>1</v>
      </c>
      <c r="K66" s="28" t="s">
        <v>91</v>
      </c>
      <c r="L66" s="28">
        <v>1</v>
      </c>
      <c r="M66" s="28" t="s">
        <v>28</v>
      </c>
      <c r="N66" s="28">
        <v>1020</v>
      </c>
      <c r="O66" s="28">
        <f>J66*L66*N66</f>
        <v>1020</v>
      </c>
      <c r="P66" s="48"/>
    </row>
    <row r="67" spans="1:16">
      <c r="A67" s="34"/>
      <c r="B67" s="35"/>
      <c r="C67" s="48"/>
      <c r="D67" s="28"/>
      <c r="E67" s="28"/>
      <c r="F67" s="28"/>
      <c r="G67" s="28"/>
      <c r="H67" s="28"/>
      <c r="I67" s="28">
        <f>D67*F67*H67</f>
        <v>0</v>
      </c>
      <c r="J67" s="28"/>
      <c r="K67" s="28"/>
      <c r="L67" s="28"/>
      <c r="M67" s="28"/>
      <c r="N67" s="28"/>
      <c r="O67" s="28">
        <f>J67*L67*N67</f>
        <v>0</v>
      </c>
      <c r="P67" s="48"/>
    </row>
    <row r="68" spans="1:16">
      <c r="A68" s="34"/>
      <c r="B68" s="47"/>
      <c r="C68" s="47"/>
      <c r="D68" s="28"/>
      <c r="E68" s="28"/>
      <c r="F68" s="28"/>
      <c r="G68" s="28"/>
      <c r="H68" s="28"/>
      <c r="I68" s="28">
        <f>D68*F68*H68</f>
        <v>0</v>
      </c>
      <c r="J68" s="49"/>
      <c r="K68" s="49"/>
      <c r="L68" s="49"/>
      <c r="M68" s="49"/>
      <c r="N68" s="49"/>
      <c r="O68" s="28">
        <f>J68*L68*N68</f>
        <v>0</v>
      </c>
      <c r="P68" s="48"/>
    </row>
    <row r="69" spans="1:16">
      <c r="A69" s="34" t="s">
        <v>89</v>
      </c>
      <c r="B69" s="35" t="s">
        <v>92</v>
      </c>
      <c r="C69" s="48" t="s">
        <v>93</v>
      </c>
      <c r="D69" s="28">
        <v>17</v>
      </c>
      <c r="E69" s="28" t="s">
        <v>26</v>
      </c>
      <c r="F69" s="28">
        <v>1</v>
      </c>
      <c r="G69" s="28" t="s">
        <v>28</v>
      </c>
      <c r="H69" s="28">
        <v>3350</v>
      </c>
      <c r="I69" s="28">
        <f>D69*F69*H69</f>
        <v>56950</v>
      </c>
      <c r="J69" s="28">
        <v>1</v>
      </c>
      <c r="K69" s="28" t="s">
        <v>91</v>
      </c>
      <c r="L69" s="28">
        <v>1</v>
      </c>
      <c r="M69" s="28" t="s">
        <v>28</v>
      </c>
      <c r="N69" s="28">
        <v>58000</v>
      </c>
      <c r="O69" s="28">
        <f>J69*L69*N69</f>
        <v>58000</v>
      </c>
      <c r="P69" s="42">
        <f>I69-O69</f>
        <v>-1050</v>
      </c>
    </row>
    <row r="70" spans="1:16">
      <c r="A70" s="34"/>
      <c r="B70" s="47"/>
      <c r="C70" s="47"/>
      <c r="D70" s="28"/>
      <c r="E70" s="28"/>
      <c r="F70" s="28"/>
      <c r="G70" s="28"/>
      <c r="H70" s="28"/>
      <c r="I70" s="28">
        <f>D70*F70*H70</f>
        <v>0</v>
      </c>
      <c r="J70" s="36"/>
      <c r="K70" s="36"/>
      <c r="L70" s="45"/>
      <c r="M70" s="45"/>
      <c r="N70" s="45"/>
      <c r="O70" s="45"/>
      <c r="P70" s="46"/>
    </row>
    <row r="71" spans="1:16">
      <c r="A71" s="39" t="s">
        <v>94</v>
      </c>
      <c r="B71" s="39"/>
      <c r="C71" s="39"/>
      <c r="D71" s="39"/>
      <c r="E71" s="39"/>
      <c r="F71" s="39"/>
      <c r="G71" s="39"/>
      <c r="H71" s="39"/>
      <c r="I71" s="40">
        <f>SUM(I66:I70)</f>
        <v>57970</v>
      </c>
      <c r="J71" s="41"/>
      <c r="K71" s="41"/>
      <c r="L71" s="41"/>
      <c r="M71" s="41"/>
      <c r="N71" s="41"/>
      <c r="O71" s="41">
        <f>SUM(O66:O70)</f>
        <v>59020</v>
      </c>
      <c r="P71" s="42"/>
    </row>
    <row r="72" spans="1:16">
      <c r="A72" s="50" t="s">
        <v>95</v>
      </c>
      <c r="B72" s="50"/>
      <c r="C72" s="50"/>
      <c r="D72" s="50"/>
      <c r="E72" s="50"/>
      <c r="F72" s="50"/>
      <c r="G72" s="50"/>
      <c r="H72" s="50"/>
      <c r="I72" s="51">
        <f>SUM(I71+I65+I57+I35+I12)</f>
        <v>550710</v>
      </c>
      <c r="J72" s="52" t="s">
        <v>95</v>
      </c>
      <c r="K72" s="52"/>
      <c r="L72" s="52"/>
      <c r="M72" s="52"/>
      <c r="N72" s="52"/>
      <c r="O72" s="51">
        <f>SUM(O71+O65+O57+O35+O12)</f>
        <v>409782.65</v>
      </c>
      <c r="P72" s="48"/>
    </row>
    <row r="73" spans="1:16">
      <c r="A73" s="50" t="s">
        <v>96</v>
      </c>
      <c r="B73" s="50"/>
      <c r="C73" s="50"/>
      <c r="D73" s="50"/>
      <c r="E73" s="50"/>
      <c r="F73" s="50"/>
      <c r="G73" s="50"/>
      <c r="H73" s="50"/>
      <c r="I73" s="51">
        <f>(I72-I66)*14%</f>
        <v>76956.600000000006</v>
      </c>
      <c r="J73" s="52" t="s">
        <v>96</v>
      </c>
      <c r="K73" s="52"/>
      <c r="L73" s="52"/>
      <c r="M73" s="52"/>
      <c r="N73" s="52"/>
      <c r="O73" s="53">
        <f>(O72-O66)*14%</f>
        <v>57226.771000000008</v>
      </c>
      <c r="P73" s="48"/>
    </row>
    <row r="74" spans="1:16">
      <c r="A74" s="50" t="s">
        <v>97</v>
      </c>
      <c r="B74" s="50"/>
      <c r="C74" s="50"/>
      <c r="D74" s="50"/>
      <c r="E74" s="50"/>
      <c r="F74" s="50"/>
      <c r="G74" s="50"/>
      <c r="H74" s="50"/>
      <c r="I74" s="51">
        <f>I72+I73</f>
        <v>627666.6</v>
      </c>
      <c r="J74" s="52" t="s">
        <v>97</v>
      </c>
      <c r="K74" s="52"/>
      <c r="L74" s="52"/>
      <c r="M74" s="52"/>
      <c r="N74" s="52"/>
      <c r="O74" s="53">
        <f>O72+O73</f>
        <v>467009.42100000003</v>
      </c>
      <c r="P74" s="54">
        <f>I74-O74</f>
        <v>160657.17899999995</v>
      </c>
    </row>
    <row r="75" spans="1:16">
      <c r="A75" s="4"/>
      <c r="B75" s="4"/>
      <c r="C75" s="4"/>
      <c r="D75" s="4"/>
      <c r="E75" s="4"/>
      <c r="F75" s="4"/>
      <c r="G75" s="4"/>
      <c r="H75" s="55"/>
      <c r="I75" s="4"/>
      <c r="J75" s="4"/>
      <c r="K75" s="4"/>
      <c r="L75" s="4"/>
      <c r="M75" s="4"/>
      <c r="N75" s="55"/>
      <c r="O75" s="4"/>
      <c r="P75" s="3"/>
    </row>
    <row r="76" spans="1:1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7"/>
      <c r="P78" s="56"/>
    </row>
    <row r="79" spans="1:1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1:1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1:16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1:16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1:16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1:16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1:16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1:16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1:16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1:16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1:16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1:16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1:16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1:16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1:16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1:16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1:16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1:1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1:16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1:16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1:16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1:16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1:16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1:16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1:16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1:16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1:16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1:1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1:16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</row>
    <row r="158" spans="1:16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</row>
    <row r="159" spans="1:16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</row>
    <row r="160" spans="1:16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1:16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1:16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</row>
    <row r="163" spans="1:16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</row>
    <row r="164" spans="1:16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5" spans="1:16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1:1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1:16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</row>
    <row r="168" spans="1:16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</row>
    <row r="169" spans="1:16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</row>
    <row r="170" spans="1:16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</row>
    <row r="171" spans="1:16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2" spans="1:16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</row>
    <row r="173" spans="1:16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</row>
    <row r="174" spans="1:16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</row>
    <row r="175" spans="1:16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</row>
    <row r="176" spans="1:1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</row>
    <row r="177" spans="1:16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</row>
    <row r="178" spans="1:16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</row>
    <row r="179" spans="1:16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</row>
    <row r="180" spans="1:16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</row>
    <row r="181" spans="1:16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</row>
    <row r="182" spans="1:16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</row>
    <row r="183" spans="1:16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</row>
    <row r="184" spans="1:16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</row>
    <row r="185" spans="1:16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</row>
    <row r="186" spans="1:1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</row>
    <row r="187" spans="1:16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</row>
    <row r="188" spans="1:16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</row>
    <row r="189" spans="1:16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</row>
    <row r="190" spans="1:16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</row>
    <row r="191" spans="1:16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</row>
    <row r="192" spans="1:16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</row>
    <row r="193" spans="1:16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</row>
    <row r="194" spans="1:16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</row>
    <row r="195" spans="1:16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</row>
    <row r="196" spans="1:1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</row>
    <row r="197" spans="1:16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</row>
    <row r="198" spans="1:16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</row>
    <row r="199" spans="1:16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</row>
    <row r="200" spans="1:16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</row>
    <row r="201" spans="1:16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</row>
    <row r="202" spans="1:16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</row>
    <row r="203" spans="1:16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</row>
    <row r="204" spans="1:16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</row>
    <row r="205" spans="1:16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</row>
    <row r="206" spans="1:1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</row>
    <row r="207" spans="1:16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</row>
    <row r="208" spans="1:16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</row>
    <row r="209" spans="1:16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</row>
    <row r="210" spans="1:16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</row>
    <row r="211" spans="1:16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6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</row>
    <row r="213" spans="1:16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</row>
    <row r="214" spans="1:16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</row>
    <row r="215" spans="1:16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</row>
    <row r="216" spans="1: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</row>
    <row r="217" spans="1:16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</row>
    <row r="218" spans="1:16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</row>
    <row r="219" spans="1:16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</row>
    <row r="220" spans="1:16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</row>
    <row r="221" spans="1:16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</row>
    <row r="222" spans="1:16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</row>
    <row r="223" spans="1:16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</row>
    <row r="224" spans="1:16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</row>
    <row r="225" spans="1:16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</row>
    <row r="226" spans="1:1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</row>
    <row r="227" spans="1:16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</row>
    <row r="228" spans="1:16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</row>
    <row r="229" spans="1:16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</row>
  </sheetData>
  <mergeCells count="30">
    <mergeCell ref="A73:H73"/>
    <mergeCell ref="J73:N73"/>
    <mergeCell ref="A74:H74"/>
    <mergeCell ref="J74:N74"/>
    <mergeCell ref="A65:H65"/>
    <mergeCell ref="A66:A68"/>
    <mergeCell ref="A69:A70"/>
    <mergeCell ref="A71:H71"/>
    <mergeCell ref="A72:H72"/>
    <mergeCell ref="J72:N72"/>
    <mergeCell ref="A35:H35"/>
    <mergeCell ref="A36:A56"/>
    <mergeCell ref="A57:H57"/>
    <mergeCell ref="A58:A64"/>
    <mergeCell ref="B58:B59"/>
    <mergeCell ref="B60:B61"/>
    <mergeCell ref="B62:B63"/>
    <mergeCell ref="N2:O2"/>
    <mergeCell ref="P2:P3"/>
    <mergeCell ref="A4:A11"/>
    <mergeCell ref="A12:H12"/>
    <mergeCell ref="J12:N12"/>
    <mergeCell ref="A13:A34"/>
    <mergeCell ref="B14:B34"/>
    <mergeCell ref="A1:I1"/>
    <mergeCell ref="A2:B3"/>
    <mergeCell ref="C2:C3"/>
    <mergeCell ref="D2:G2"/>
    <mergeCell ref="H2:I2"/>
    <mergeCell ref="J2:M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Ma</dc:creator>
  <cp:lastModifiedBy>Jie Ma</cp:lastModifiedBy>
  <dcterms:created xsi:type="dcterms:W3CDTF">2024-12-19T09:24:12Z</dcterms:created>
  <dcterms:modified xsi:type="dcterms:W3CDTF">2024-12-19T09:24:48Z</dcterms:modified>
</cp:coreProperties>
</file>