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3949CB77-5207-1F43-BBF1-55B3E690C60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I44" i="2"/>
  <c r="H44" i="2"/>
  <c r="B47" i="2" s="1"/>
  <c r="K47" i="2" s="1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44" i="2" s="1"/>
  <c r="F89" i="3"/>
  <c r="E94" i="3" s="1"/>
  <c r="G88" i="3"/>
  <c r="F88" i="3"/>
  <c r="D88" i="3"/>
  <c r="D89" i="3" s="1"/>
  <c r="C88" i="3"/>
  <c r="C89" i="3" s="1"/>
  <c r="H87" i="3"/>
  <c r="H86" i="3"/>
  <c r="H85" i="3"/>
  <c r="H84" i="3"/>
  <c r="H83" i="3"/>
  <c r="H82" i="3"/>
  <c r="H88" i="3" s="1"/>
  <c r="H89" i="3" s="1"/>
  <c r="C94" i="3" s="1"/>
  <c r="E82" i="3"/>
  <c r="E88" i="3" s="1"/>
  <c r="E89" i="3" s="1"/>
  <c r="A94" i="3" s="1"/>
  <c r="G81" i="3"/>
  <c r="F81" i="3"/>
  <c r="D81" i="3"/>
  <c r="C81" i="3"/>
  <c r="H80" i="3"/>
  <c r="H79" i="3"/>
  <c r="H78" i="3"/>
  <c r="H81" i="3" s="1"/>
  <c r="E78" i="3"/>
  <c r="E81" i="3" s="1"/>
  <c r="G77" i="3"/>
  <c r="F77" i="3"/>
  <c r="D77" i="3"/>
  <c r="C77" i="3"/>
  <c r="H76" i="3"/>
  <c r="H75" i="3"/>
  <c r="H77" i="3" s="1"/>
  <c r="E75" i="3"/>
  <c r="E77" i="3" s="1"/>
  <c r="G74" i="3"/>
  <c r="F74" i="3"/>
  <c r="E74" i="3"/>
  <c r="D74" i="3"/>
  <c r="C74" i="3"/>
  <c r="H73" i="3"/>
  <c r="H72" i="3"/>
  <c r="H71" i="3"/>
  <c r="H70" i="3"/>
  <c r="H74" i="3" s="1"/>
  <c r="E70" i="3"/>
  <c r="G69" i="3"/>
  <c r="G89" i="3" s="1"/>
  <c r="G94" i="3" s="1"/>
  <c r="F69" i="3"/>
  <c r="D69" i="3"/>
  <c r="C69" i="3"/>
  <c r="H68" i="3"/>
  <c r="H67" i="3"/>
  <c r="H66" i="3"/>
  <c r="H65" i="3"/>
  <c r="H69" i="3" s="1"/>
  <c r="E65" i="3"/>
  <c r="E69" i="3" s="1"/>
  <c r="G64" i="3"/>
  <c r="F64" i="3"/>
  <c r="D64" i="3"/>
  <c r="C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64" i="3" s="1"/>
  <c r="E33" i="3"/>
  <c r="E64" i="3" s="1"/>
  <c r="G32" i="3"/>
  <c r="F32" i="3"/>
  <c r="D32" i="3"/>
  <c r="C32" i="3"/>
  <c r="H31" i="3"/>
  <c r="H30" i="3"/>
  <c r="H29" i="3"/>
  <c r="H28" i="3"/>
  <c r="H32" i="3" s="1"/>
  <c r="H27" i="3"/>
  <c r="H26" i="3"/>
  <c r="H25" i="3"/>
  <c r="H24" i="3"/>
  <c r="H23" i="3"/>
  <c r="H22" i="3"/>
  <c r="E22" i="3"/>
  <c r="E32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I94" i="3" l="1"/>
</calcChain>
</file>

<file path=xl/sharedStrings.xml><?xml version="1.0" encoding="utf-8"?>
<sst xmlns="http://schemas.openxmlformats.org/spreadsheetml/2006/main" count="175" uniqueCount="153">
  <si>
    <t>【借款报销单】</t>
  </si>
  <si>
    <t>团号：HMZA-230104-QSK182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</si>
  <si>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</si>
  <si>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</si>
  <si>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</si>
  <si>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</si>
  <si>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</si>
  <si>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</si>
  <si>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</si>
  <si>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</si>
  <si>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</si>
  <si>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</si>
  <si>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</si>
  <si>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</si>
  <si>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</si>
  <si>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</si>
  <si>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客户打车报销</t>
  </si>
  <si>
    <t>可用项目：租车费、大交通、过路费、过桥费。
加油费（仅试驾活动可用，且只可使用活动当时当地的加油票）</t>
  </si>
  <si>
    <t>客户机票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</si>
  <si>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</si>
  <si>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</si>
  <si>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</si>
  <si>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</si>
  <si>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</si>
  <si>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客户船票</t>
  </si>
  <si>
    <t>需有客户邮件确认，并抄送合规部。</t>
  </si>
  <si>
    <t>客户保险</t>
  </si>
  <si>
    <t>客户使用费用合计</t>
  </si>
  <si>
    <t>活动餐费</t>
  </si>
  <si>
    <t>与客户三人晚餐</t>
  </si>
  <si>
    <t>需提供刷卡联、菜单（小票）</t>
  </si>
  <si>
    <t>三位客户晚餐</t>
  </si>
  <si>
    <t>为客户预定的水果</t>
  </si>
  <si>
    <t>三位客户午餐</t>
  </si>
  <si>
    <t>jerry晚餐</t>
  </si>
  <si>
    <t>候怡客户早餐</t>
  </si>
  <si>
    <t>候怡早餐</t>
  </si>
  <si>
    <t>活动餐费合计</t>
  </si>
  <si>
    <t>现地采买费用</t>
  </si>
  <si>
    <t>汤嘉敏澳门买药</t>
  </si>
  <si>
    <t>尽量提供可用的原始发票，发票项目不可用的，且开票需要加收税点的可以不提供原始发票。网上交易均需提供交易截图。</t>
  </si>
  <si>
    <t>侯姐澳门买药</t>
  </si>
  <si>
    <t>张总买药</t>
  </si>
  <si>
    <t>刘涛超市买酒水</t>
  </si>
  <si>
    <t>伴手礼-钜记</t>
  </si>
  <si>
    <t>物料（（郭燕雷）</t>
  </si>
  <si>
    <t>抗原（郭燕雷）</t>
  </si>
  <si>
    <t>保险（郭燕雷）</t>
  </si>
  <si>
    <t>防疫包装袋（郭燕雷）</t>
  </si>
  <si>
    <t>流量卡（郭燕雷）</t>
  </si>
  <si>
    <t>星巴克卡（郭燕雷）</t>
  </si>
  <si>
    <t>迪奥唇膏（李文博）</t>
  </si>
  <si>
    <t>LV本（李文博）</t>
  </si>
  <si>
    <t>京东E卡（李文博）</t>
  </si>
  <si>
    <t>欧舒丹护手霜（李文博）</t>
  </si>
  <si>
    <t>马歇尔音响（李文博）</t>
  </si>
  <si>
    <t>星巴克卡（李文博）</t>
  </si>
  <si>
    <t>小米香氛机（李文博）</t>
  </si>
  <si>
    <t>AirPods（李文博）</t>
  </si>
  <si>
    <t>小米手环（李文博）</t>
  </si>
  <si>
    <t>LV本（郭燕雷）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</si>
  <si>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</si>
  <si>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</si>
  <si>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</si>
  <si>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</si>
  <si>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</si>
  <si>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接机牌</t>
  </si>
  <si>
    <t>打印费</t>
  </si>
  <si>
    <t>奖杯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</si>
  <si>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</si>
  <si>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</si>
  <si>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</si>
  <si>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</si>
  <si>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</si>
  <si>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</si>
  <si>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</si>
  <si>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</si>
  <si>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</si>
  <si>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</si>
  <si>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</si>
  <si>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</si>
  <si>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</si>
  <si>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</si>
  <si>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</si>
  <si>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</si>
  <si>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</si>
  <si>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</si>
  <si>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</si>
  <si>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</si>
  <si>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</si>
  <si>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</si>
  <si>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</si>
  <si>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</si>
  <si>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</si>
  <si>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北京、澳门、广东</t>
  </si>
  <si>
    <t>部门:</t>
  </si>
  <si>
    <t>企划部</t>
  </si>
  <si>
    <t>发生日期:</t>
  </si>
  <si>
    <t>2022年1月</t>
  </si>
  <si>
    <t>报销日期:</t>
  </si>
  <si>
    <t>团号:</t>
  </si>
  <si>
    <t>HMZA-230104-QSK182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</si>
  <si>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</si>
  <si>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</si>
  <si>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</si>
  <si>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</si>
  <si>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</si>
  <si>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</si>
  <si>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</si>
  <si>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</si>
  <si>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广州-澳门往返高铁</t>
  </si>
  <si>
    <t>市内交通（打车）</t>
  </si>
  <si>
    <t>张维；见滴滴行程单</t>
  </si>
  <si>
    <t>张维；澳门打车30+25+60</t>
  </si>
  <si>
    <t>刘涛；家-大型机场</t>
  </si>
  <si>
    <t>刘涛；12日打车</t>
  </si>
  <si>
    <t>刘涛；13日打车27+45+42</t>
  </si>
  <si>
    <t>刘涛；14日打车43+27+37</t>
  </si>
  <si>
    <t>刘涛；17日打车33+39+30.49</t>
  </si>
  <si>
    <t>刘涛；18日打车27+86.24+30</t>
  </si>
  <si>
    <t>汤嘉敏；11日打车13+18+4.35+2.61</t>
  </si>
  <si>
    <t>汤嘉敏；12日打车3.49+2.62</t>
  </si>
  <si>
    <t>侯莹；澳门酒店-港口</t>
  </si>
  <si>
    <t>郭燕雷；见滴滴行程单</t>
  </si>
  <si>
    <t>住宿费</t>
  </si>
  <si>
    <t>汤嘉敏</t>
  </si>
  <si>
    <t>餐费</t>
  </si>
  <si>
    <t>张维餐费</t>
  </si>
  <si>
    <t>刘涛餐费54.07+78.46+301+54+18+52.7</t>
  </si>
  <si>
    <t>工作人员餐</t>
  </si>
  <si>
    <t>工作人员午费</t>
  </si>
  <si>
    <t>维总早餐</t>
  </si>
  <si>
    <t>工作人员晚餐</t>
  </si>
  <si>
    <t>维总午餐</t>
  </si>
  <si>
    <t>工作人员餐午餐</t>
  </si>
  <si>
    <t>猪扒包 工作人员餐</t>
  </si>
  <si>
    <t>蛋挞 工作人员餐</t>
  </si>
  <si>
    <t>牛杂 工作人员餐</t>
  </si>
  <si>
    <t>工作人员餐费</t>
  </si>
  <si>
    <t>北京机场打包</t>
  </si>
  <si>
    <t>张维物料打包</t>
  </si>
  <si>
    <t>珠海机场打包</t>
  </si>
  <si>
    <t>侯莹机场打包剩余物料</t>
  </si>
  <si>
    <t>核酸</t>
  </si>
  <si>
    <t>张总</t>
  </si>
  <si>
    <t>张总、刘涛北京核酸</t>
  </si>
  <si>
    <t>汤嘉敏核酸</t>
  </si>
  <si>
    <t>流量卡</t>
  </si>
  <si>
    <t>汤嘉敏流量卡46.8+9.6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</si>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</sst>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;[Red]#,##0.00"/>
    <numFmt numFmtId="181" formatCode="0.00_);[Red]\(0.00\)"/>
    <numFmt numFmtId="182" formatCode="#,##0.00_ "/>
    <numFmt numFmtId="183" formatCode="0.00_ "/>
  </numFmts>
  <fonts count="16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2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81" fontId="6" fillId="0" borderId="8" xfId="2" applyNumberFormat="1" applyFont="1" applyBorder="1" applyAlignment="1">
      <alignment horizontal="center" vertical="center"/>
    </xf>
    <xf numFmtId="181" fontId="4" fillId="0" borderId="9" xfId="2" applyNumberFormat="1" applyFont="1" applyBorder="1" applyAlignment="1">
      <alignment horizontal="center" vertical="center"/>
    </xf>
    <xf numFmtId="181" fontId="4" fillId="0" borderId="14" xfId="2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81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183" fontId="5" fillId="0" borderId="8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40" fontId="8" fillId="8" borderId="8" xfId="0" applyNumberFormat="1" applyFont="1" applyFill="1" applyBorder="1" applyAlignment="1">
      <alignment horizontal="center" vertical="center"/>
    </xf>
    <xf numFmtId="40" fontId="1" fillId="0" borderId="8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183" fontId="11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82" fontId="11" fillId="3" borderId="6" xfId="0" applyNumberFormat="1" applyFont="1" applyFill="1" applyBorder="1" applyAlignment="1">
      <alignment horizontal="center" vertical="center"/>
    </xf>
    <xf numFmtId="182" fontId="11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31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181" fontId="6" fillId="0" borderId="6" xfId="2" applyNumberFormat="1" applyFont="1" applyBorder="1" applyAlignment="1">
      <alignment horizontal="center" vertical="center"/>
    </xf>
    <xf numFmtId="181" fontId="6" fillId="0" borderId="7" xfId="2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181" fontId="4" fillId="0" borderId="1" xfId="2" applyNumberFormat="1" applyFont="1" applyBorder="1" applyAlignment="1">
      <alignment horizontal="center" vertical="center"/>
    </xf>
    <xf numFmtId="181" fontId="4" fillId="0" borderId="10" xfId="2" applyNumberFormat="1" applyFont="1" applyBorder="1" applyAlignment="1">
      <alignment horizontal="center" vertical="center"/>
    </xf>
    <xf numFmtId="181" fontId="4" fillId="0" borderId="15" xfId="2" applyNumberFormat="1" applyFont="1" applyBorder="1" applyAlignment="1">
      <alignment horizontal="center" vertical="center"/>
    </xf>
    <xf numFmtId="181" fontId="4" fillId="0" borderId="4" xfId="2" applyNumberFormat="1" applyFont="1" applyBorder="1" applyAlignment="1">
      <alignment horizontal="center" vertical="center"/>
    </xf>
    <xf numFmtId="181" fontId="4" fillId="0" borderId="13" xfId="2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81" fontId="4" fillId="3" borderId="6" xfId="2" applyNumberFormat="1" applyFont="1" applyFill="1" applyBorder="1" applyAlignment="1">
      <alignment horizontal="center" vertical="center"/>
    </xf>
    <xf numFmtId="181" fontId="4" fillId="3" borderId="7" xfId="2" applyNumberFormat="1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81" fontId="5" fillId="3" borderId="6" xfId="2" applyNumberFormat="1" applyFont="1" applyFill="1" applyBorder="1" applyAlignment="1">
      <alignment horizontal="center" vertical="center"/>
    </xf>
    <xf numFmtId="181" fontId="5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2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96"/>
  <sheetViews>
    <sheetView tabSelected="1" topLeftCell="A69" zoomScale="70" zoomScaleNormal="70" workbookViewId="0">
      <selection activeCell="H101" sqref="H101"/>
    </sheetView>
  </sheetViews>
  <sheetFormatPr baseColWidth="10" defaultColWidth="9" defaultRowHeight="21" customHeight="1"/>
  <cols>
    <col min="1" max="1" width="9" style="1"/>
    <col min="2" max="2" width="16.6640625" style="1" customWidth="1"/>
    <col min="3" max="3" width="12" style="34" customWidth="1"/>
    <col min="4" max="4" width="9" style="1"/>
    <col min="5" max="5" width="10.6640625" style="1" customWidth="1"/>
    <col min="6" max="6" width="13.1640625" style="1" customWidth="1"/>
    <col min="7" max="7" width="12.83203125" style="1" customWidth="1"/>
    <col min="8" max="8" width="14.83203125" style="1" customWidth="1"/>
    <col min="9" max="9" width="24.83203125" style="1" customWidth="1"/>
    <col min="10" max="10" width="39.5" style="1" customWidth="1"/>
    <col min="11" max="16384" width="9" style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4"/>
      <c r="J2" s="4"/>
      <c r="K2" s="4"/>
      <c r="L2" s="4"/>
    </row>
    <row r="4" spans="1:12" ht="21" customHeight="1">
      <c r="H4" s="74" t="s">
        <v>1</v>
      </c>
      <c r="I4" s="74"/>
      <c r="J4" s="74" t="s">
        <v>2</v>
      </c>
    </row>
    <row r="5" spans="1:12" ht="21" customHeight="1">
      <c r="H5" s="75"/>
      <c r="I5" s="75"/>
      <c r="J5" s="75"/>
    </row>
    <row r="6" spans="1:12" ht="21" customHeight="1">
      <c r="A6" s="60" t="s">
        <v>3</v>
      </c>
      <c r="B6" s="65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65" t="s">
        <v>7</v>
      </c>
    </row>
    <row r="7" spans="1:12" ht="21" customHeight="1">
      <c r="A7" s="60"/>
      <c r="B7" s="65"/>
      <c r="C7" s="37" t="s">
        <v>8</v>
      </c>
      <c r="D7" s="38" t="s">
        <v>9</v>
      </c>
      <c r="E7" s="35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5"/>
    </row>
    <row r="8" spans="1:12" ht="21" customHeight="1">
      <c r="A8" s="61">
        <v>1</v>
      </c>
      <c r="B8" s="66" t="s">
        <v>15</v>
      </c>
      <c r="C8" s="70">
        <v>0</v>
      </c>
      <c r="D8" s="61"/>
      <c r="E8" s="70">
        <f>C8*D8</f>
        <v>0</v>
      </c>
      <c r="F8" s="40">
        <v>486.81</v>
      </c>
      <c r="G8" s="40">
        <v>0</v>
      </c>
      <c r="H8" s="40">
        <f t="shared" ref="H8:H31" si="0">F8+G8</f>
        <v>486.81</v>
      </c>
      <c r="I8" s="39" t="s">
        <v>16</v>
      </c>
      <c r="J8" s="76" t="s">
        <v>17</v>
      </c>
    </row>
    <row r="9" spans="1:12" ht="21" customHeight="1">
      <c r="A9" s="61"/>
      <c r="B9" s="66"/>
      <c r="C9" s="70"/>
      <c r="D9" s="61"/>
      <c r="E9" s="70"/>
      <c r="F9" s="40">
        <v>5524</v>
      </c>
      <c r="G9" s="40">
        <v>0</v>
      </c>
      <c r="H9" s="40">
        <f t="shared" si="0"/>
        <v>5524</v>
      </c>
      <c r="I9" s="39" t="s">
        <v>18</v>
      </c>
      <c r="J9" s="77"/>
    </row>
    <row r="10" spans="1:12" ht="21" customHeight="1">
      <c r="A10" s="61"/>
      <c r="B10" s="66"/>
      <c r="C10" s="70"/>
      <c r="D10" s="61"/>
      <c r="E10" s="70"/>
      <c r="F10" s="40">
        <v>1676</v>
      </c>
      <c r="G10" s="40">
        <v>0</v>
      </c>
      <c r="H10" s="40">
        <f t="shared" si="0"/>
        <v>1676</v>
      </c>
      <c r="I10" s="39" t="s">
        <v>18</v>
      </c>
      <c r="J10" s="77"/>
    </row>
    <row r="11" spans="1:12" ht="21" customHeight="1">
      <c r="A11" s="61"/>
      <c r="B11" s="66"/>
      <c r="C11" s="70"/>
      <c r="D11" s="61"/>
      <c r="E11" s="70"/>
      <c r="F11" s="40">
        <v>0</v>
      </c>
      <c r="G11" s="40">
        <v>0</v>
      </c>
      <c r="H11" s="40">
        <f t="shared" si="0"/>
        <v>0</v>
      </c>
      <c r="I11" s="39"/>
      <c r="J11" s="77"/>
    </row>
    <row r="12" spans="1:12" ht="21" customHeight="1">
      <c r="A12" s="61"/>
      <c r="B12" s="66"/>
      <c r="C12" s="70"/>
      <c r="D12" s="61"/>
      <c r="E12" s="70"/>
      <c r="F12" s="40">
        <v>0</v>
      </c>
      <c r="G12" s="40">
        <v>0</v>
      </c>
      <c r="H12" s="40">
        <f t="shared" si="0"/>
        <v>0</v>
      </c>
      <c r="I12" s="39"/>
      <c r="J12" s="77"/>
    </row>
    <row r="13" spans="1:12" s="33" customFormat="1" ht="21" customHeight="1">
      <c r="A13" s="41"/>
      <c r="B13" s="42" t="s">
        <v>19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7686.81</v>
      </c>
      <c r="G13" s="43">
        <f t="shared" ref="G13:H13" si="1">SUM(G8:G12)</f>
        <v>0</v>
      </c>
      <c r="H13" s="43">
        <f t="shared" si="1"/>
        <v>7686.81</v>
      </c>
      <c r="I13" s="41"/>
      <c r="J13" s="78"/>
    </row>
    <row r="14" spans="1:12" ht="21" customHeight="1">
      <c r="A14" s="62">
        <v>2</v>
      </c>
      <c r="B14" s="67" t="s">
        <v>20</v>
      </c>
      <c r="C14" s="71">
        <v>0</v>
      </c>
      <c r="D14" s="62"/>
      <c r="E14" s="71">
        <f>C14*D14</f>
        <v>0</v>
      </c>
      <c r="F14" s="40">
        <v>0</v>
      </c>
      <c r="G14" s="40">
        <v>0</v>
      </c>
      <c r="H14" s="40">
        <f t="shared" si="0"/>
        <v>0</v>
      </c>
      <c r="I14" s="39"/>
      <c r="J14" s="76" t="s">
        <v>21</v>
      </c>
    </row>
    <row r="15" spans="1:12" ht="21" customHeight="1">
      <c r="A15" s="63"/>
      <c r="B15" s="68"/>
      <c r="C15" s="72"/>
      <c r="D15" s="63"/>
      <c r="E15" s="72"/>
      <c r="F15" s="40">
        <v>0</v>
      </c>
      <c r="G15" s="40">
        <v>0</v>
      </c>
      <c r="H15" s="40">
        <f t="shared" ref="H15" si="2">F15+G15</f>
        <v>0</v>
      </c>
      <c r="I15" s="39"/>
      <c r="J15" s="77"/>
    </row>
    <row r="16" spans="1:12" s="33" customFormat="1" ht="21" customHeight="1">
      <c r="A16" s="41"/>
      <c r="B16" s="42" t="s">
        <v>22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41"/>
      <c r="J16" s="78"/>
    </row>
    <row r="17" spans="1:10" ht="21" customHeight="1">
      <c r="A17" s="61">
        <v>3</v>
      </c>
      <c r="B17" s="66" t="s">
        <v>23</v>
      </c>
      <c r="C17" s="70">
        <v>0</v>
      </c>
      <c r="D17" s="61"/>
      <c r="E17" s="70">
        <f>C17*D17</f>
        <v>0</v>
      </c>
      <c r="F17" s="40">
        <v>180</v>
      </c>
      <c r="G17" s="40">
        <v>1174</v>
      </c>
      <c r="H17" s="40">
        <f t="shared" si="0"/>
        <v>1354</v>
      </c>
      <c r="I17" s="39" t="s">
        <v>24</v>
      </c>
      <c r="J17" s="79" t="s">
        <v>25</v>
      </c>
    </row>
    <row r="18" spans="1:10" ht="21" customHeight="1">
      <c r="A18" s="61"/>
      <c r="B18" s="66"/>
      <c r="C18" s="70"/>
      <c r="D18" s="61"/>
      <c r="E18" s="70"/>
      <c r="F18" s="40">
        <v>0</v>
      </c>
      <c r="G18" s="40">
        <v>1670</v>
      </c>
      <c r="H18" s="40">
        <f t="shared" si="0"/>
        <v>1670</v>
      </c>
      <c r="I18" s="39" t="s">
        <v>26</v>
      </c>
      <c r="J18" s="80"/>
    </row>
    <row r="19" spans="1:10" ht="21" customHeight="1">
      <c r="A19" s="61"/>
      <c r="B19" s="66"/>
      <c r="C19" s="70"/>
      <c r="D19" s="61"/>
      <c r="E19" s="70"/>
      <c r="F19" s="40">
        <v>0</v>
      </c>
      <c r="G19" s="40">
        <v>0</v>
      </c>
      <c r="H19" s="40">
        <f t="shared" si="0"/>
        <v>0</v>
      </c>
      <c r="I19" s="39"/>
      <c r="J19" s="80"/>
    </row>
    <row r="20" spans="1:10" ht="21" customHeight="1">
      <c r="A20" s="61"/>
      <c r="B20" s="66"/>
      <c r="C20" s="70"/>
      <c r="D20" s="61"/>
      <c r="E20" s="70"/>
      <c r="F20" s="40">
        <v>0</v>
      </c>
      <c r="G20" s="40">
        <v>0</v>
      </c>
      <c r="H20" s="40">
        <f t="shared" si="0"/>
        <v>0</v>
      </c>
      <c r="I20" s="39"/>
      <c r="J20" s="80"/>
    </row>
    <row r="21" spans="1:10" s="33" customFormat="1" ht="21" customHeight="1">
      <c r="A21" s="41"/>
      <c r="B21" s="42" t="s">
        <v>27</v>
      </c>
      <c r="C21" s="43">
        <f>SUM(C17)</f>
        <v>0</v>
      </c>
      <c r="D21" s="43">
        <f t="shared" ref="D21:E21" si="3">SUM(D17)</f>
        <v>0</v>
      </c>
      <c r="E21" s="43">
        <f t="shared" si="3"/>
        <v>0</v>
      </c>
      <c r="F21" s="43">
        <f>SUM(F17:F20)</f>
        <v>180</v>
      </c>
      <c r="G21" s="43">
        <f t="shared" ref="G21:H21" si="4">SUM(G17:G20)</f>
        <v>2844</v>
      </c>
      <c r="H21" s="43">
        <f t="shared" si="4"/>
        <v>3024</v>
      </c>
      <c r="I21" s="41"/>
      <c r="J21" s="81"/>
    </row>
    <row r="22" spans="1:10" ht="21" customHeight="1">
      <c r="A22" s="61">
        <v>4</v>
      </c>
      <c r="B22" s="66" t="s">
        <v>28</v>
      </c>
      <c r="C22" s="70">
        <v>0</v>
      </c>
      <c r="D22" s="61"/>
      <c r="E22" s="70">
        <f>C22*D22</f>
        <v>0</v>
      </c>
      <c r="F22" s="40">
        <v>1532.37</v>
      </c>
      <c r="G22" s="40">
        <v>0</v>
      </c>
      <c r="H22" s="40">
        <f t="shared" ref="H22:H23" si="5">F22+G22</f>
        <v>1532.37</v>
      </c>
      <c r="I22" s="45" t="s">
        <v>29</v>
      </c>
      <c r="J22" s="79" t="s">
        <v>30</v>
      </c>
    </row>
    <row r="23" spans="1:10" ht="21" customHeight="1">
      <c r="A23" s="61"/>
      <c r="B23" s="66"/>
      <c r="C23" s="70"/>
      <c r="D23" s="61"/>
      <c r="E23" s="70"/>
      <c r="F23" s="40">
        <v>0</v>
      </c>
      <c r="G23" s="40">
        <v>178.32</v>
      </c>
      <c r="H23" s="40">
        <f t="shared" si="5"/>
        <v>178.32</v>
      </c>
      <c r="I23" s="45" t="s">
        <v>31</v>
      </c>
      <c r="J23" s="80"/>
    </row>
    <row r="24" spans="1:10" ht="21" customHeight="1">
      <c r="A24" s="61"/>
      <c r="B24" s="66"/>
      <c r="C24" s="70"/>
      <c r="D24" s="61"/>
      <c r="E24" s="70"/>
      <c r="F24" s="40">
        <v>347.62</v>
      </c>
      <c r="G24" s="40">
        <v>0</v>
      </c>
      <c r="H24" s="40">
        <f t="shared" si="0"/>
        <v>347.62</v>
      </c>
      <c r="I24" s="45" t="s">
        <v>32</v>
      </c>
      <c r="J24" s="80"/>
    </row>
    <row r="25" spans="1:10" ht="21" customHeight="1">
      <c r="A25" s="61"/>
      <c r="B25" s="66"/>
      <c r="C25" s="70"/>
      <c r="D25" s="61"/>
      <c r="E25" s="70"/>
      <c r="F25" s="40">
        <v>218.58</v>
      </c>
      <c r="G25" s="40">
        <v>0</v>
      </c>
      <c r="H25" s="40">
        <f t="shared" si="0"/>
        <v>218.58</v>
      </c>
      <c r="I25" s="45" t="s">
        <v>33</v>
      </c>
      <c r="J25" s="80"/>
    </row>
    <row r="26" spans="1:10" ht="21" customHeight="1">
      <c r="A26" s="61"/>
      <c r="B26" s="66"/>
      <c r="C26" s="70"/>
      <c r="D26" s="61"/>
      <c r="E26" s="70"/>
      <c r="F26" s="40">
        <v>47.94</v>
      </c>
      <c r="G26" s="40">
        <v>0</v>
      </c>
      <c r="H26" s="40">
        <f t="shared" si="0"/>
        <v>47.94</v>
      </c>
      <c r="I26" s="45" t="s">
        <v>34</v>
      </c>
      <c r="J26" s="80"/>
    </row>
    <row r="27" spans="1:10" ht="21" customHeight="1">
      <c r="A27" s="61"/>
      <c r="B27" s="66"/>
      <c r="C27" s="70"/>
      <c r="D27" s="61"/>
      <c r="E27" s="70"/>
      <c r="F27" s="40">
        <v>65.38</v>
      </c>
      <c r="G27" s="40">
        <v>0</v>
      </c>
      <c r="H27" s="40">
        <f t="shared" si="0"/>
        <v>65.38</v>
      </c>
      <c r="I27" s="45" t="s">
        <v>35</v>
      </c>
      <c r="J27" s="80"/>
    </row>
    <row r="28" spans="1:10" ht="21" customHeight="1">
      <c r="A28" s="61"/>
      <c r="B28" s="66"/>
      <c r="C28" s="70"/>
      <c r="D28" s="61"/>
      <c r="E28" s="70"/>
      <c r="F28" s="40">
        <v>157.21</v>
      </c>
      <c r="G28" s="40">
        <v>0</v>
      </c>
      <c r="H28" s="40">
        <f t="shared" si="0"/>
        <v>157.21</v>
      </c>
      <c r="I28" s="45" t="s">
        <v>33</v>
      </c>
      <c r="J28" s="80"/>
    </row>
    <row r="29" spans="1:10" ht="21" customHeight="1">
      <c r="A29" s="61"/>
      <c r="B29" s="66"/>
      <c r="C29" s="70"/>
      <c r="D29" s="61"/>
      <c r="E29" s="70"/>
      <c r="F29" s="40">
        <v>67.98</v>
      </c>
      <c r="G29" s="40">
        <v>0</v>
      </c>
      <c r="H29" s="40">
        <f t="shared" si="0"/>
        <v>67.98</v>
      </c>
      <c r="I29" s="46" t="s">
        <v>36</v>
      </c>
      <c r="J29" s="80"/>
    </row>
    <row r="30" spans="1:10" ht="21" customHeight="1">
      <c r="A30" s="61"/>
      <c r="B30" s="66"/>
      <c r="C30" s="70"/>
      <c r="D30" s="61"/>
      <c r="E30" s="70"/>
      <c r="F30" s="40">
        <v>0</v>
      </c>
      <c r="G30" s="40">
        <v>117.54</v>
      </c>
      <c r="H30" s="40">
        <f t="shared" si="0"/>
        <v>117.54</v>
      </c>
      <c r="I30" s="46" t="s">
        <v>34</v>
      </c>
      <c r="J30" s="80"/>
    </row>
    <row r="31" spans="1:10" ht="21" customHeight="1">
      <c r="A31" s="61"/>
      <c r="B31" s="66"/>
      <c r="C31" s="70"/>
      <c r="D31" s="61"/>
      <c r="E31" s="70"/>
      <c r="F31" s="40">
        <v>0</v>
      </c>
      <c r="G31" s="40">
        <v>0</v>
      </c>
      <c r="H31" s="40">
        <f t="shared" si="0"/>
        <v>0</v>
      </c>
      <c r="I31" s="39"/>
      <c r="J31" s="80"/>
    </row>
    <row r="32" spans="1:10" s="33" customFormat="1" ht="21" customHeight="1">
      <c r="A32" s="41"/>
      <c r="B32" s="42" t="s">
        <v>37</v>
      </c>
      <c r="C32" s="43">
        <f>SUM(C22)</f>
        <v>0</v>
      </c>
      <c r="D32" s="43">
        <f>SUM(D22)</f>
        <v>0</v>
      </c>
      <c r="E32" s="43">
        <f>SUM(E22)</f>
        <v>0</v>
      </c>
      <c r="F32" s="43">
        <f>SUM(F22:F31)</f>
        <v>2437.08</v>
      </c>
      <c r="G32" s="43">
        <f>SUM(G22:G31)</f>
        <v>295.86</v>
      </c>
      <c r="H32" s="43">
        <f>SUM(H22:H31)</f>
        <v>2732.94</v>
      </c>
      <c r="I32" s="41"/>
      <c r="J32" s="81"/>
    </row>
    <row r="33" spans="1:10" ht="21" customHeight="1">
      <c r="A33" s="62">
        <v>5</v>
      </c>
      <c r="B33" s="67" t="s">
        <v>38</v>
      </c>
      <c r="C33" s="71">
        <v>0</v>
      </c>
      <c r="D33" s="71"/>
      <c r="E33" s="70">
        <f>C33*D33</f>
        <v>0</v>
      </c>
      <c r="F33" s="40">
        <v>130.53</v>
      </c>
      <c r="G33" s="40">
        <v>0</v>
      </c>
      <c r="H33" s="40">
        <f t="shared" ref="H33" si="6">F33+G33</f>
        <v>130.53</v>
      </c>
      <c r="I33" s="39" t="s">
        <v>39</v>
      </c>
      <c r="J33" s="76" t="s">
        <v>40</v>
      </c>
    </row>
    <row r="34" spans="1:10" ht="21" customHeight="1">
      <c r="A34" s="64"/>
      <c r="B34" s="69"/>
      <c r="C34" s="73"/>
      <c r="D34" s="73"/>
      <c r="E34" s="70"/>
      <c r="F34" s="40">
        <v>758.81</v>
      </c>
      <c r="G34" s="40">
        <v>0</v>
      </c>
      <c r="H34" s="40">
        <f t="shared" ref="H34:H39" si="7">F34+G34</f>
        <v>758.81</v>
      </c>
      <c r="I34" s="39" t="s">
        <v>39</v>
      </c>
      <c r="J34" s="77"/>
    </row>
    <row r="35" spans="1:10" ht="21" customHeight="1">
      <c r="A35" s="64"/>
      <c r="B35" s="69"/>
      <c r="C35" s="73"/>
      <c r="D35" s="73"/>
      <c r="E35" s="70"/>
      <c r="F35" s="40">
        <v>104.42</v>
      </c>
      <c r="G35" s="40">
        <v>0</v>
      </c>
      <c r="H35" s="40">
        <f t="shared" si="7"/>
        <v>104.42</v>
      </c>
      <c r="I35" s="39" t="s">
        <v>39</v>
      </c>
      <c r="J35" s="77"/>
    </row>
    <row r="36" spans="1:10" ht="21" customHeight="1">
      <c r="A36" s="64"/>
      <c r="B36" s="69"/>
      <c r="C36" s="73"/>
      <c r="D36" s="73"/>
      <c r="E36" s="70"/>
      <c r="F36" s="40">
        <v>125.31</v>
      </c>
      <c r="G36" s="40">
        <v>0</v>
      </c>
      <c r="H36" s="40">
        <f t="shared" si="7"/>
        <v>125.31</v>
      </c>
      <c r="I36" s="39" t="s">
        <v>39</v>
      </c>
      <c r="J36" s="77"/>
    </row>
    <row r="37" spans="1:10" ht="21" customHeight="1">
      <c r="A37" s="64"/>
      <c r="B37" s="69"/>
      <c r="C37" s="73"/>
      <c r="D37" s="73"/>
      <c r="E37" s="70"/>
      <c r="F37" s="40">
        <v>0</v>
      </c>
      <c r="G37" s="40">
        <v>43.76</v>
      </c>
      <c r="H37" s="40">
        <f t="shared" si="7"/>
        <v>43.76</v>
      </c>
      <c r="I37" s="39" t="s">
        <v>39</v>
      </c>
      <c r="J37" s="77"/>
    </row>
    <row r="38" spans="1:10" ht="21" customHeight="1">
      <c r="A38" s="64"/>
      <c r="B38" s="69"/>
      <c r="C38" s="73"/>
      <c r="D38" s="73"/>
      <c r="E38" s="70"/>
      <c r="F38" s="40">
        <v>0</v>
      </c>
      <c r="G38" s="40">
        <v>154.43</v>
      </c>
      <c r="H38" s="40">
        <f t="shared" si="7"/>
        <v>154.43</v>
      </c>
      <c r="I38" s="39" t="s">
        <v>41</v>
      </c>
      <c r="J38" s="77"/>
    </row>
    <row r="39" spans="1:10" ht="21" customHeight="1">
      <c r="A39" s="64"/>
      <c r="B39" s="69"/>
      <c r="C39" s="73"/>
      <c r="D39" s="73"/>
      <c r="E39" s="70"/>
      <c r="F39" s="40">
        <v>0</v>
      </c>
      <c r="G39" s="40">
        <v>256.69</v>
      </c>
      <c r="H39" s="40">
        <f t="shared" si="7"/>
        <v>256.69</v>
      </c>
      <c r="I39" s="39" t="s">
        <v>42</v>
      </c>
      <c r="J39" s="77"/>
    </row>
    <row r="40" spans="1:10" ht="21" customHeight="1">
      <c r="A40" s="64"/>
      <c r="B40" s="69"/>
      <c r="C40" s="73"/>
      <c r="D40" s="73"/>
      <c r="E40" s="70"/>
      <c r="F40" s="40">
        <v>0</v>
      </c>
      <c r="G40" s="40">
        <v>317.2</v>
      </c>
      <c r="H40" s="40">
        <f t="shared" ref="H40:H41" si="8">F40+G40</f>
        <v>317.2</v>
      </c>
      <c r="I40" s="39" t="s">
        <v>43</v>
      </c>
      <c r="J40" s="77"/>
    </row>
    <row r="41" spans="1:10" ht="21" customHeight="1">
      <c r="A41" s="64"/>
      <c r="B41" s="69"/>
      <c r="C41" s="73"/>
      <c r="D41" s="73"/>
      <c r="E41" s="70"/>
      <c r="F41" s="40">
        <v>0</v>
      </c>
      <c r="G41" s="40">
        <v>80.36</v>
      </c>
      <c r="H41" s="40">
        <f t="shared" si="8"/>
        <v>80.36</v>
      </c>
      <c r="I41" s="39" t="s">
        <v>43</v>
      </c>
      <c r="J41" s="77"/>
    </row>
    <row r="42" spans="1:10" ht="21" customHeight="1">
      <c r="A42" s="64"/>
      <c r="B42" s="69"/>
      <c r="C42" s="73"/>
      <c r="D42" s="73"/>
      <c r="E42" s="70"/>
      <c r="F42" s="40">
        <v>0</v>
      </c>
      <c r="G42" s="40">
        <v>137.11000000000001</v>
      </c>
      <c r="H42" s="40">
        <f t="shared" ref="H42:H62" si="9">F42+G42</f>
        <v>137.11000000000001</v>
      </c>
      <c r="I42" s="39" t="s">
        <v>43</v>
      </c>
      <c r="J42" s="77"/>
    </row>
    <row r="43" spans="1:10" ht="21" customHeight="1">
      <c r="A43" s="64"/>
      <c r="B43" s="69"/>
      <c r="C43" s="73"/>
      <c r="D43" s="73"/>
      <c r="E43" s="70"/>
      <c r="F43" s="40">
        <v>6721.69</v>
      </c>
      <c r="G43" s="40">
        <v>0</v>
      </c>
      <c r="H43" s="40">
        <f t="shared" si="9"/>
        <v>6721.69</v>
      </c>
      <c r="I43" s="39" t="s">
        <v>44</v>
      </c>
      <c r="J43" s="77"/>
    </row>
    <row r="44" spans="1:10" ht="21" customHeight="1">
      <c r="A44" s="64"/>
      <c r="B44" s="69"/>
      <c r="C44" s="73"/>
      <c r="D44" s="73"/>
      <c r="E44" s="70"/>
      <c r="F44" s="40">
        <v>102.19</v>
      </c>
      <c r="G44" s="40">
        <v>0</v>
      </c>
      <c r="H44" s="40">
        <f t="shared" si="9"/>
        <v>102.19</v>
      </c>
      <c r="I44" s="39" t="s">
        <v>44</v>
      </c>
      <c r="J44" s="77"/>
    </row>
    <row r="45" spans="1:10" ht="21" customHeight="1">
      <c r="A45" s="64"/>
      <c r="B45" s="69"/>
      <c r="C45" s="73"/>
      <c r="D45" s="73"/>
      <c r="E45" s="70"/>
      <c r="F45" s="40">
        <v>204.38</v>
      </c>
      <c r="G45" s="40">
        <v>0</v>
      </c>
      <c r="H45" s="40">
        <f t="shared" si="9"/>
        <v>204.38</v>
      </c>
      <c r="I45" s="39" t="s">
        <v>44</v>
      </c>
      <c r="J45" s="77"/>
    </row>
    <row r="46" spans="1:10" ht="21" customHeight="1">
      <c r="A46" s="64"/>
      <c r="B46" s="69"/>
      <c r="C46" s="73"/>
      <c r="D46" s="73"/>
      <c r="E46" s="70"/>
      <c r="F46" s="40">
        <v>1338.97</v>
      </c>
      <c r="G46" s="40">
        <v>0</v>
      </c>
      <c r="H46" s="40">
        <f t="shared" si="9"/>
        <v>1338.97</v>
      </c>
      <c r="I46" s="39" t="s">
        <v>44</v>
      </c>
      <c r="J46" s="77"/>
    </row>
    <row r="47" spans="1:10" s="2" customFormat="1" ht="21" customHeight="1">
      <c r="A47" s="64"/>
      <c r="B47" s="69"/>
      <c r="C47" s="73"/>
      <c r="D47" s="73"/>
      <c r="E47" s="70"/>
      <c r="F47" s="44">
        <v>1475.8</v>
      </c>
      <c r="G47" s="44">
        <v>0</v>
      </c>
      <c r="H47" s="44">
        <f t="shared" si="9"/>
        <v>1475.8</v>
      </c>
      <c r="I47" s="47" t="s">
        <v>45</v>
      </c>
      <c r="J47" s="77"/>
    </row>
    <row r="48" spans="1:10" ht="21" customHeight="1">
      <c r="A48" s="64"/>
      <c r="B48" s="69"/>
      <c r="C48" s="73"/>
      <c r="D48" s="73"/>
      <c r="E48" s="70"/>
      <c r="F48" s="40">
        <v>0</v>
      </c>
      <c r="G48" s="40">
        <v>6500</v>
      </c>
      <c r="H48" s="40">
        <f t="shared" si="9"/>
        <v>6500</v>
      </c>
      <c r="I48" s="39" t="s">
        <v>46</v>
      </c>
      <c r="J48" s="77"/>
    </row>
    <row r="49" spans="1:10" s="2" customFormat="1" ht="21" customHeight="1">
      <c r="A49" s="64"/>
      <c r="B49" s="69"/>
      <c r="C49" s="73"/>
      <c r="D49" s="73"/>
      <c r="E49" s="70"/>
      <c r="F49" s="44">
        <v>0</v>
      </c>
      <c r="G49" s="44">
        <v>1848</v>
      </c>
      <c r="H49" s="44">
        <f t="shared" si="9"/>
        <v>1848</v>
      </c>
      <c r="I49" s="47" t="s">
        <v>47</v>
      </c>
      <c r="J49" s="77"/>
    </row>
    <row r="50" spans="1:10" ht="21" customHeight="1">
      <c r="A50" s="64"/>
      <c r="B50" s="69"/>
      <c r="C50" s="73"/>
      <c r="D50" s="73"/>
      <c r="E50" s="70"/>
      <c r="F50" s="40">
        <v>540</v>
      </c>
      <c r="G50" s="40">
        <v>0</v>
      </c>
      <c r="H50" s="40">
        <f t="shared" si="9"/>
        <v>540</v>
      </c>
      <c r="I50" s="39" t="s">
        <v>48</v>
      </c>
      <c r="J50" s="77"/>
    </row>
    <row r="51" spans="1:10" ht="21" customHeight="1">
      <c r="A51" s="64"/>
      <c r="B51" s="69"/>
      <c r="C51" s="73"/>
      <c r="D51" s="73"/>
      <c r="E51" s="70"/>
      <c r="F51" s="40">
        <v>5520</v>
      </c>
      <c r="G51" s="40">
        <v>0</v>
      </c>
      <c r="H51" s="40">
        <f t="shared" si="9"/>
        <v>5520</v>
      </c>
      <c r="I51" s="39" t="s">
        <v>49</v>
      </c>
      <c r="J51" s="77"/>
    </row>
    <row r="52" spans="1:10" ht="21" customHeight="1">
      <c r="A52" s="64"/>
      <c r="B52" s="69"/>
      <c r="C52" s="73"/>
      <c r="D52" s="73"/>
      <c r="E52" s="70"/>
      <c r="F52" s="40">
        <v>1218</v>
      </c>
      <c r="G52" s="40">
        <v>0</v>
      </c>
      <c r="H52" s="40">
        <f t="shared" si="9"/>
        <v>1218</v>
      </c>
      <c r="I52" s="39" t="s">
        <v>50</v>
      </c>
      <c r="J52" s="77"/>
    </row>
    <row r="53" spans="1:10" ht="21" customHeight="1">
      <c r="A53" s="64"/>
      <c r="B53" s="69"/>
      <c r="C53" s="73"/>
      <c r="D53" s="73"/>
      <c r="E53" s="70"/>
      <c r="F53" s="40">
        <v>200</v>
      </c>
      <c r="G53" s="40">
        <v>0</v>
      </c>
      <c r="H53" s="40">
        <f t="shared" si="9"/>
        <v>200</v>
      </c>
      <c r="I53" s="39" t="s">
        <v>50</v>
      </c>
      <c r="J53" s="77"/>
    </row>
    <row r="54" spans="1:10" ht="21" customHeight="1">
      <c r="A54" s="64"/>
      <c r="B54" s="69"/>
      <c r="C54" s="73"/>
      <c r="D54" s="73"/>
      <c r="E54" s="70"/>
      <c r="F54" s="40">
        <v>8140</v>
      </c>
      <c r="G54" s="40">
        <v>0</v>
      </c>
      <c r="H54" s="40">
        <f t="shared" si="9"/>
        <v>8140</v>
      </c>
      <c r="I54" s="39" t="s">
        <v>51</v>
      </c>
      <c r="J54" s="77"/>
    </row>
    <row r="55" spans="1:10" ht="21" customHeight="1">
      <c r="A55" s="64"/>
      <c r="B55" s="69"/>
      <c r="C55" s="73"/>
      <c r="D55" s="73"/>
      <c r="E55" s="70"/>
      <c r="F55" s="40">
        <v>0</v>
      </c>
      <c r="G55" s="40">
        <v>3050</v>
      </c>
      <c r="H55" s="40">
        <f t="shared" si="9"/>
        <v>3050</v>
      </c>
      <c r="I55" s="39" t="s">
        <v>52</v>
      </c>
      <c r="J55" s="77"/>
    </row>
    <row r="56" spans="1:10" ht="21" customHeight="1">
      <c r="A56" s="64"/>
      <c r="B56" s="69"/>
      <c r="C56" s="73"/>
      <c r="D56" s="73"/>
      <c r="E56" s="70"/>
      <c r="F56" s="40">
        <v>4200</v>
      </c>
      <c r="G56" s="40">
        <v>0</v>
      </c>
      <c r="H56" s="40">
        <f t="shared" si="9"/>
        <v>4200</v>
      </c>
      <c r="I56" s="39" t="s">
        <v>53</v>
      </c>
      <c r="J56" s="77"/>
    </row>
    <row r="57" spans="1:10" ht="21" customHeight="1">
      <c r="A57" s="64"/>
      <c r="B57" s="69"/>
      <c r="C57" s="73"/>
      <c r="D57" s="73"/>
      <c r="E57" s="70"/>
      <c r="F57" s="40">
        <v>5700</v>
      </c>
      <c r="G57" s="40">
        <v>0</v>
      </c>
      <c r="H57" s="40">
        <f t="shared" si="9"/>
        <v>5700</v>
      </c>
      <c r="I57" s="39" t="s">
        <v>54</v>
      </c>
      <c r="J57" s="77"/>
    </row>
    <row r="58" spans="1:10" ht="21" customHeight="1">
      <c r="A58" s="64"/>
      <c r="B58" s="69"/>
      <c r="C58" s="73"/>
      <c r="D58" s="73"/>
      <c r="E58" s="70"/>
      <c r="F58" s="40">
        <v>0</v>
      </c>
      <c r="G58" s="40">
        <v>1998</v>
      </c>
      <c r="H58" s="40">
        <f t="shared" si="9"/>
        <v>1998</v>
      </c>
      <c r="I58" s="39" t="s">
        <v>55</v>
      </c>
      <c r="J58" s="77"/>
    </row>
    <row r="59" spans="1:10" ht="21" customHeight="1">
      <c r="A59" s="64"/>
      <c r="B59" s="69"/>
      <c r="C59" s="73"/>
      <c r="D59" s="73"/>
      <c r="E59" s="70"/>
      <c r="F59" s="40">
        <v>1810.8</v>
      </c>
      <c r="G59" s="40">
        <v>0</v>
      </c>
      <c r="H59" s="40">
        <f t="shared" si="9"/>
        <v>1810.8</v>
      </c>
      <c r="I59" s="39" t="s">
        <v>56</v>
      </c>
      <c r="J59" s="77"/>
    </row>
    <row r="60" spans="1:10" ht="21" customHeight="1">
      <c r="A60" s="64"/>
      <c r="B60" s="69"/>
      <c r="C60" s="73"/>
      <c r="D60" s="73"/>
      <c r="E60" s="70"/>
      <c r="F60" s="40">
        <v>374.5</v>
      </c>
      <c r="G60" s="40">
        <v>0</v>
      </c>
      <c r="H60" s="40">
        <f t="shared" si="9"/>
        <v>374.5</v>
      </c>
      <c r="I60" s="39" t="s">
        <v>57</v>
      </c>
      <c r="J60" s="77"/>
    </row>
    <row r="61" spans="1:10" ht="21" customHeight="1">
      <c r="A61" s="64"/>
      <c r="B61" s="69"/>
      <c r="C61" s="73"/>
      <c r="D61" s="73"/>
      <c r="E61" s="70"/>
      <c r="F61" s="40">
        <v>1998</v>
      </c>
      <c r="G61" s="40">
        <v>0</v>
      </c>
      <c r="H61" s="40">
        <f t="shared" si="9"/>
        <v>1998</v>
      </c>
      <c r="I61" s="39" t="s">
        <v>58</v>
      </c>
      <c r="J61" s="77"/>
    </row>
    <row r="62" spans="1:10" ht="21" customHeight="1">
      <c r="A62" s="64"/>
      <c r="B62" s="69"/>
      <c r="C62" s="73"/>
      <c r="D62" s="73"/>
      <c r="E62" s="70"/>
      <c r="F62" s="40">
        <v>1385</v>
      </c>
      <c r="G62" s="40">
        <v>0</v>
      </c>
      <c r="H62" s="40">
        <f t="shared" si="9"/>
        <v>1385</v>
      </c>
      <c r="I62" s="39" t="s">
        <v>59</v>
      </c>
      <c r="J62" s="77"/>
    </row>
    <row r="63" spans="1:10" ht="21" customHeight="1">
      <c r="A63" s="63"/>
      <c r="B63" s="68"/>
      <c r="C63" s="72"/>
      <c r="D63" s="72"/>
      <c r="E63" s="70"/>
      <c r="F63" s="40">
        <v>0</v>
      </c>
      <c r="G63" s="40">
        <v>2440</v>
      </c>
      <c r="H63" s="40">
        <f>F63+G63</f>
        <v>2440</v>
      </c>
      <c r="I63" s="39" t="s">
        <v>60</v>
      </c>
      <c r="J63" s="77"/>
    </row>
    <row r="64" spans="1:10" s="33" customFormat="1" ht="21" customHeight="1">
      <c r="A64" s="41"/>
      <c r="B64" s="42" t="s">
        <v>61</v>
      </c>
      <c r="C64" s="43">
        <f>SUM(C33)</f>
        <v>0</v>
      </c>
      <c r="D64" s="43">
        <f>SUM(D33)</f>
        <v>0</v>
      </c>
      <c r="E64" s="43">
        <f>SUM(E33:E63)</f>
        <v>0</v>
      </c>
      <c r="F64" s="43">
        <f>SUM(F33:F63)</f>
        <v>42048.4</v>
      </c>
      <c r="G64" s="43">
        <f>SUM(G33:G63)</f>
        <v>16825.55</v>
      </c>
      <c r="H64" s="43">
        <f>SUM(H33:H63)</f>
        <v>58873.95</v>
      </c>
      <c r="I64" s="41"/>
      <c r="J64" s="78"/>
    </row>
    <row r="65" spans="1:10" ht="21" customHeight="1">
      <c r="A65" s="61">
        <v>6</v>
      </c>
      <c r="B65" s="66" t="s">
        <v>62</v>
      </c>
      <c r="C65" s="70">
        <v>0</v>
      </c>
      <c r="D65" s="61"/>
      <c r="E65" s="70">
        <f>C65*D65</f>
        <v>0</v>
      </c>
      <c r="F65" s="40">
        <v>0</v>
      </c>
      <c r="G65" s="40">
        <v>0</v>
      </c>
      <c r="H65" s="40">
        <f>F65+G65</f>
        <v>0</v>
      </c>
      <c r="I65" s="39"/>
      <c r="J65" s="76" t="s">
        <v>63</v>
      </c>
    </row>
    <row r="66" spans="1:10" ht="21" customHeight="1">
      <c r="A66" s="61"/>
      <c r="B66" s="66"/>
      <c r="C66" s="70"/>
      <c r="D66" s="61"/>
      <c r="E66" s="70"/>
      <c r="F66" s="40">
        <v>0</v>
      </c>
      <c r="G66" s="40">
        <v>0</v>
      </c>
      <c r="H66" s="40">
        <f>F66+G66</f>
        <v>0</v>
      </c>
      <c r="I66" s="39"/>
      <c r="J66" s="80"/>
    </row>
    <row r="67" spans="1:10" ht="21" customHeight="1">
      <c r="A67" s="61"/>
      <c r="B67" s="66"/>
      <c r="C67" s="70"/>
      <c r="D67" s="61"/>
      <c r="E67" s="70"/>
      <c r="F67" s="40">
        <v>0</v>
      </c>
      <c r="G67" s="40">
        <v>0</v>
      </c>
      <c r="H67" s="40">
        <f>F67+G67</f>
        <v>0</v>
      </c>
      <c r="I67" s="39"/>
      <c r="J67" s="80"/>
    </row>
    <row r="68" spans="1:10" ht="21" customHeight="1">
      <c r="A68" s="61"/>
      <c r="B68" s="66"/>
      <c r="C68" s="70"/>
      <c r="D68" s="61"/>
      <c r="E68" s="70"/>
      <c r="F68" s="40">
        <v>0</v>
      </c>
      <c r="G68" s="40">
        <v>0</v>
      </c>
      <c r="H68" s="40">
        <f>F68+G68</f>
        <v>0</v>
      </c>
      <c r="I68" s="39"/>
      <c r="J68" s="80"/>
    </row>
    <row r="69" spans="1:10" s="33" customFormat="1" ht="21" customHeight="1">
      <c r="A69" s="41"/>
      <c r="B69" s="42" t="s">
        <v>64</v>
      </c>
      <c r="C69" s="43">
        <f>SUM(C65)</f>
        <v>0</v>
      </c>
      <c r="D69" s="43">
        <f t="shared" ref="D69:E69" si="10">SUM(D65)</f>
        <v>0</v>
      </c>
      <c r="E69" s="43">
        <f t="shared" si="10"/>
        <v>0</v>
      </c>
      <c r="F69" s="43">
        <f>SUM(F65:F68)</f>
        <v>0</v>
      </c>
      <c r="G69" s="43">
        <f t="shared" ref="G69:H69" si="11">SUM(G65:G68)</f>
        <v>0</v>
      </c>
      <c r="H69" s="43">
        <f t="shared" si="11"/>
        <v>0</v>
      </c>
      <c r="I69" s="41"/>
      <c r="J69" s="81"/>
    </row>
    <row r="70" spans="1:10" ht="21" customHeight="1">
      <c r="A70" s="61">
        <v>7</v>
      </c>
      <c r="B70" s="66" t="s">
        <v>65</v>
      </c>
      <c r="C70" s="70">
        <v>0</v>
      </c>
      <c r="D70" s="61"/>
      <c r="E70" s="70">
        <f>C70*D70</f>
        <v>0</v>
      </c>
      <c r="F70" s="40">
        <v>0</v>
      </c>
      <c r="G70" s="40">
        <v>25</v>
      </c>
      <c r="H70" s="40">
        <f>F70+G70</f>
        <v>25</v>
      </c>
      <c r="I70" s="39" t="s">
        <v>66</v>
      </c>
      <c r="J70" s="79"/>
    </row>
    <row r="71" spans="1:10" ht="21" customHeight="1">
      <c r="A71" s="61"/>
      <c r="B71" s="66"/>
      <c r="C71" s="70"/>
      <c r="D71" s="61"/>
      <c r="E71" s="70"/>
      <c r="F71" s="40">
        <v>13.01</v>
      </c>
      <c r="G71" s="40">
        <v>0</v>
      </c>
      <c r="H71" s="40">
        <f>F71+G71</f>
        <v>13.01</v>
      </c>
      <c r="I71" s="39" t="s">
        <v>67</v>
      </c>
      <c r="J71" s="80"/>
    </row>
    <row r="72" spans="1:10" ht="21" customHeight="1">
      <c r="A72" s="61"/>
      <c r="B72" s="66"/>
      <c r="C72" s="70"/>
      <c r="D72" s="61"/>
      <c r="E72" s="70"/>
      <c r="F72" s="40">
        <v>2200</v>
      </c>
      <c r="G72" s="40">
        <v>0</v>
      </c>
      <c r="H72" s="40">
        <f>F72+G72</f>
        <v>2200</v>
      </c>
      <c r="I72" s="39" t="s">
        <v>68</v>
      </c>
      <c r="J72" s="80"/>
    </row>
    <row r="73" spans="1:10" ht="21" customHeight="1">
      <c r="A73" s="61"/>
      <c r="B73" s="66"/>
      <c r="C73" s="70"/>
      <c r="D73" s="61"/>
      <c r="E73" s="70"/>
      <c r="F73" s="40">
        <v>0</v>
      </c>
      <c r="G73" s="40">
        <v>0</v>
      </c>
      <c r="H73" s="40">
        <f>F73+G73</f>
        <v>0</v>
      </c>
      <c r="I73" s="39"/>
      <c r="J73" s="80"/>
    </row>
    <row r="74" spans="1:10" s="33" customFormat="1" ht="21" customHeight="1">
      <c r="A74" s="41"/>
      <c r="B74" s="42" t="s">
        <v>69</v>
      </c>
      <c r="C74" s="43">
        <f>SUM(C70)</f>
        <v>0</v>
      </c>
      <c r="D74" s="43">
        <f t="shared" ref="D74:E74" si="12">SUM(D70)</f>
        <v>0</v>
      </c>
      <c r="E74" s="43">
        <f t="shared" si="12"/>
        <v>0</v>
      </c>
      <c r="F74" s="43">
        <f>SUM(F70:F73)</f>
        <v>2213.0100000000002</v>
      </c>
      <c r="G74" s="43">
        <f t="shared" ref="G74:H74" si="13">SUM(G70:G73)</f>
        <v>25</v>
      </c>
      <c r="H74" s="43">
        <f t="shared" si="13"/>
        <v>2238.0100000000002</v>
      </c>
      <c r="I74" s="41"/>
      <c r="J74" s="81"/>
    </row>
    <row r="75" spans="1:10" ht="21" customHeight="1">
      <c r="A75" s="61">
        <v>8</v>
      </c>
      <c r="B75" s="66" t="s">
        <v>70</v>
      </c>
      <c r="C75" s="70">
        <v>0</v>
      </c>
      <c r="D75" s="61"/>
      <c r="E75" s="70">
        <f>C75*D75</f>
        <v>0</v>
      </c>
      <c r="F75" s="40">
        <v>0</v>
      </c>
      <c r="G75" s="40">
        <v>0</v>
      </c>
      <c r="H75" s="40">
        <f>F75+G75</f>
        <v>0</v>
      </c>
      <c r="I75" s="39"/>
      <c r="J75" s="79" t="s">
        <v>71</v>
      </c>
    </row>
    <row r="76" spans="1:10" ht="21" customHeight="1">
      <c r="A76" s="61"/>
      <c r="B76" s="66"/>
      <c r="C76" s="70"/>
      <c r="D76" s="61"/>
      <c r="E76" s="70"/>
      <c r="F76" s="40">
        <v>0</v>
      </c>
      <c r="G76" s="40">
        <v>0</v>
      </c>
      <c r="H76" s="40">
        <f>F76+G76</f>
        <v>0</v>
      </c>
      <c r="I76" s="39"/>
      <c r="J76" s="80"/>
    </row>
    <row r="77" spans="1:10" s="33" customFormat="1" ht="21" customHeight="1">
      <c r="A77" s="41"/>
      <c r="B77" s="42" t="s">
        <v>72</v>
      </c>
      <c r="C77" s="43">
        <f>SUM(C75)</f>
        <v>0</v>
      </c>
      <c r="D77" s="43">
        <f t="shared" ref="D77:E77" si="14">SUM(D75)</f>
        <v>0</v>
      </c>
      <c r="E77" s="43">
        <f t="shared" si="14"/>
        <v>0</v>
      </c>
      <c r="F77" s="43">
        <f>SUM(F75:F76)</f>
        <v>0</v>
      </c>
      <c r="G77" s="43">
        <f t="shared" ref="G77:H77" si="15">SUM(G75:G76)</f>
        <v>0</v>
      </c>
      <c r="H77" s="43">
        <f t="shared" si="15"/>
        <v>0</v>
      </c>
      <c r="I77" s="41"/>
      <c r="J77" s="81"/>
    </row>
    <row r="78" spans="1:10" ht="21" customHeight="1">
      <c r="A78" s="61">
        <v>9</v>
      </c>
      <c r="B78" s="66" t="s">
        <v>73</v>
      </c>
      <c r="C78" s="70">
        <v>0</v>
      </c>
      <c r="D78" s="61"/>
      <c r="E78" s="70">
        <f>C78*D78</f>
        <v>0</v>
      </c>
      <c r="F78" s="40">
        <v>0</v>
      </c>
      <c r="G78" s="40">
        <v>0</v>
      </c>
      <c r="H78" s="40">
        <f>F78+G78</f>
        <v>0</v>
      </c>
      <c r="I78" s="39"/>
      <c r="J78" s="76" t="s">
        <v>74</v>
      </c>
    </row>
    <row r="79" spans="1:10" ht="21" customHeight="1">
      <c r="A79" s="61"/>
      <c r="B79" s="66"/>
      <c r="C79" s="70"/>
      <c r="D79" s="61"/>
      <c r="E79" s="70"/>
      <c r="F79" s="40">
        <v>0</v>
      </c>
      <c r="G79" s="40">
        <v>0</v>
      </c>
      <c r="H79" s="40">
        <f>F79+G79</f>
        <v>0</v>
      </c>
      <c r="I79" s="39"/>
      <c r="J79" s="77"/>
    </row>
    <row r="80" spans="1:10" ht="21" customHeight="1">
      <c r="A80" s="61"/>
      <c r="B80" s="66"/>
      <c r="C80" s="70"/>
      <c r="D80" s="61"/>
      <c r="E80" s="70"/>
      <c r="F80" s="40">
        <v>0</v>
      </c>
      <c r="G80" s="40">
        <v>0</v>
      </c>
      <c r="H80" s="40">
        <f>F80+G80</f>
        <v>0</v>
      </c>
      <c r="I80" s="39"/>
      <c r="J80" s="77"/>
    </row>
    <row r="81" spans="1:10" s="33" customFormat="1" ht="21" customHeight="1">
      <c r="A81" s="41"/>
      <c r="B81" s="42" t="s">
        <v>75</v>
      </c>
      <c r="C81" s="43">
        <f>SUM(C78)</f>
        <v>0</v>
      </c>
      <c r="D81" s="43">
        <f t="shared" ref="D81:E81" si="16">SUM(D78)</f>
        <v>0</v>
      </c>
      <c r="E81" s="43">
        <f t="shared" si="16"/>
        <v>0</v>
      </c>
      <c r="F81" s="43">
        <f>SUM(F78:F80)</f>
        <v>0</v>
      </c>
      <c r="G81" s="43">
        <f t="shared" ref="G81:H81" si="17">SUM(G78:G80)</f>
        <v>0</v>
      </c>
      <c r="H81" s="43">
        <f t="shared" si="17"/>
        <v>0</v>
      </c>
      <c r="I81" s="41"/>
      <c r="J81" s="78"/>
    </row>
    <row r="82" spans="1:10" ht="21" customHeight="1">
      <c r="A82" s="62">
        <v>10</v>
      </c>
      <c r="B82" s="66" t="s">
        <v>76</v>
      </c>
      <c r="C82" s="70">
        <v>70000</v>
      </c>
      <c r="D82" s="61">
        <v>1</v>
      </c>
      <c r="E82" s="70">
        <f>C82*D82</f>
        <v>70000</v>
      </c>
      <c r="F82" s="40">
        <v>0</v>
      </c>
      <c r="G82" s="40">
        <v>0</v>
      </c>
      <c r="H82" s="40">
        <f>F82+G82</f>
        <v>0</v>
      </c>
      <c r="I82" s="39"/>
      <c r="J82" s="79"/>
    </row>
    <row r="83" spans="1:10" ht="21" customHeight="1">
      <c r="A83" s="64"/>
      <c r="B83" s="66"/>
      <c r="C83" s="70"/>
      <c r="D83" s="61"/>
      <c r="E83" s="70"/>
      <c r="F83" s="40">
        <v>0</v>
      </c>
      <c r="G83" s="40">
        <v>0</v>
      </c>
      <c r="H83" s="40">
        <f t="shared" ref="H83:H87" si="18">F83+G83</f>
        <v>0</v>
      </c>
      <c r="I83" s="39"/>
      <c r="J83" s="80"/>
    </row>
    <row r="84" spans="1:10" ht="21" customHeight="1">
      <c r="A84" s="64"/>
      <c r="B84" s="66"/>
      <c r="C84" s="70"/>
      <c r="D84" s="61"/>
      <c r="E84" s="70"/>
      <c r="F84" s="40">
        <v>0</v>
      </c>
      <c r="G84" s="40">
        <v>0</v>
      </c>
      <c r="H84" s="40">
        <f t="shared" si="18"/>
        <v>0</v>
      </c>
      <c r="I84" s="39"/>
      <c r="J84" s="80"/>
    </row>
    <row r="85" spans="1:10" ht="21" customHeight="1">
      <c r="A85" s="64"/>
      <c r="B85" s="66"/>
      <c r="C85" s="70"/>
      <c r="D85" s="61"/>
      <c r="E85" s="70"/>
      <c r="F85" s="40">
        <v>0</v>
      </c>
      <c r="G85" s="40">
        <v>0</v>
      </c>
      <c r="H85" s="40">
        <f t="shared" si="18"/>
        <v>0</v>
      </c>
      <c r="I85" s="39"/>
      <c r="J85" s="80"/>
    </row>
    <row r="86" spans="1:10" ht="21" customHeight="1">
      <c r="A86" s="64"/>
      <c r="B86" s="66"/>
      <c r="C86" s="70"/>
      <c r="D86" s="61"/>
      <c r="E86" s="70"/>
      <c r="F86" s="40">
        <v>0</v>
      </c>
      <c r="G86" s="40">
        <v>0</v>
      </c>
      <c r="H86" s="40">
        <f t="shared" si="18"/>
        <v>0</v>
      </c>
      <c r="I86" s="39"/>
      <c r="J86" s="80"/>
    </row>
    <row r="87" spans="1:10" ht="21" customHeight="1">
      <c r="A87" s="63"/>
      <c r="B87" s="66"/>
      <c r="C87" s="70"/>
      <c r="D87" s="61"/>
      <c r="E87" s="70"/>
      <c r="F87" s="40">
        <v>0</v>
      </c>
      <c r="G87" s="40">
        <v>0</v>
      </c>
      <c r="H87" s="40">
        <f t="shared" si="18"/>
        <v>0</v>
      </c>
      <c r="I87" s="39"/>
      <c r="J87" s="80"/>
    </row>
    <row r="88" spans="1:10" s="33" customFormat="1" ht="21" customHeight="1">
      <c r="A88" s="41"/>
      <c r="B88" s="42" t="s">
        <v>77</v>
      </c>
      <c r="C88" s="43">
        <f>SUM(C82)</f>
        <v>70000</v>
      </c>
      <c r="D88" s="43">
        <f>SUM(D82)</f>
        <v>1</v>
      </c>
      <c r="E88" s="43">
        <f>SUM(E82)</f>
        <v>70000</v>
      </c>
      <c r="F88" s="43">
        <f>SUM(F82:F87)</f>
        <v>0</v>
      </c>
      <c r="G88" s="43">
        <f>SUM(G82:G87)</f>
        <v>0</v>
      </c>
      <c r="H88" s="43">
        <f>SUM(H82:H87)</f>
        <v>0</v>
      </c>
      <c r="I88" s="41"/>
      <c r="J88" s="81"/>
    </row>
    <row r="89" spans="1:10" ht="21" customHeight="1">
      <c r="A89" s="41"/>
      <c r="B89" s="42" t="s">
        <v>78</v>
      </c>
      <c r="C89" s="43">
        <f t="shared" ref="C89:H89" si="19">SUM(C88,C81,C77,C74,C69,C64,C32,C21,C16,C13)</f>
        <v>70000</v>
      </c>
      <c r="D89" s="43">
        <f t="shared" si="19"/>
        <v>1</v>
      </c>
      <c r="E89" s="43">
        <f t="shared" si="19"/>
        <v>70000</v>
      </c>
      <c r="F89" s="43">
        <f t="shared" si="19"/>
        <v>54565.3</v>
      </c>
      <c r="G89" s="43">
        <f t="shared" si="19"/>
        <v>19990.41</v>
      </c>
      <c r="H89" s="43">
        <f t="shared" si="19"/>
        <v>74555.709999999992</v>
      </c>
      <c r="I89" s="41"/>
      <c r="J89" s="49"/>
    </row>
    <row r="93" spans="1:10" ht="21" customHeight="1">
      <c r="A93" s="55" t="s">
        <v>79</v>
      </c>
      <c r="B93" s="56"/>
      <c r="C93" s="57" t="s">
        <v>80</v>
      </c>
      <c r="D93" s="57"/>
      <c r="E93" s="57" t="s">
        <v>81</v>
      </c>
      <c r="F93" s="57"/>
      <c r="G93" s="57" t="s">
        <v>82</v>
      </c>
      <c r="H93" s="57"/>
      <c r="I93" s="50" t="s">
        <v>83</v>
      </c>
    </row>
    <row r="94" spans="1:10" ht="21" customHeight="1">
      <c r="A94" s="58">
        <f>E89</f>
        <v>70000</v>
      </c>
      <c r="B94" s="59"/>
      <c r="C94" s="59">
        <f>H89</f>
        <v>74555.709999999992</v>
      </c>
      <c r="D94" s="59"/>
      <c r="E94" s="59">
        <f>F89</f>
        <v>54565.3</v>
      </c>
      <c r="F94" s="59"/>
      <c r="G94" s="59">
        <f>G89</f>
        <v>19990.41</v>
      </c>
      <c r="H94" s="59"/>
      <c r="I94" s="51">
        <f>A94-C94</f>
        <v>-4555.7099999999919</v>
      </c>
    </row>
    <row r="96" spans="1:10" ht="21" customHeight="1">
      <c r="A96" s="33" t="s">
        <v>84</v>
      </c>
      <c r="B96" s="33"/>
      <c r="C96" s="48" t="s">
        <v>85</v>
      </c>
      <c r="D96" s="33"/>
      <c r="E96" s="33" t="s">
        <v>86</v>
      </c>
      <c r="F96" s="33"/>
      <c r="G96" s="33" t="s">
        <v>87</v>
      </c>
      <c r="H96" s="33"/>
      <c r="I96" s="33"/>
    </row>
  </sheetData>
  <mergeCells count="76">
    <mergeCell ref="J78:J81"/>
    <mergeCell ref="J82:J88"/>
    <mergeCell ref="H4:I5"/>
    <mergeCell ref="J22:J32"/>
    <mergeCell ref="J33:J64"/>
    <mergeCell ref="J65:J69"/>
    <mergeCell ref="J70:J74"/>
    <mergeCell ref="J75:J77"/>
    <mergeCell ref="J4:J5"/>
    <mergeCell ref="J6:J7"/>
    <mergeCell ref="J8:J13"/>
    <mergeCell ref="J14:J16"/>
    <mergeCell ref="J17:J21"/>
    <mergeCell ref="E65:E68"/>
    <mergeCell ref="E70:E73"/>
    <mergeCell ref="E75:E76"/>
    <mergeCell ref="E78:E80"/>
    <mergeCell ref="E82:E87"/>
    <mergeCell ref="E8:E12"/>
    <mergeCell ref="E14:E15"/>
    <mergeCell ref="E17:E20"/>
    <mergeCell ref="E22:E31"/>
    <mergeCell ref="E33:E63"/>
    <mergeCell ref="D65:D68"/>
    <mergeCell ref="D70:D73"/>
    <mergeCell ref="D75:D76"/>
    <mergeCell ref="D78:D80"/>
    <mergeCell ref="D82:D87"/>
    <mergeCell ref="D8:D12"/>
    <mergeCell ref="D14:D15"/>
    <mergeCell ref="D17:D20"/>
    <mergeCell ref="D22:D31"/>
    <mergeCell ref="D33:D63"/>
    <mergeCell ref="B82:B87"/>
    <mergeCell ref="C8:C12"/>
    <mergeCell ref="C14:C15"/>
    <mergeCell ref="C17:C20"/>
    <mergeCell ref="C22:C31"/>
    <mergeCell ref="C33:C63"/>
    <mergeCell ref="C65:C68"/>
    <mergeCell ref="C70:C73"/>
    <mergeCell ref="C75:C76"/>
    <mergeCell ref="C78:C80"/>
    <mergeCell ref="C82:C87"/>
    <mergeCell ref="A94:B94"/>
    <mergeCell ref="C94:D94"/>
    <mergeCell ref="E94:F94"/>
    <mergeCell ref="G94:H94"/>
    <mergeCell ref="A6:A7"/>
    <mergeCell ref="A8:A12"/>
    <mergeCell ref="A14:A15"/>
    <mergeCell ref="A17:A20"/>
    <mergeCell ref="A22:A31"/>
    <mergeCell ref="A33:A63"/>
    <mergeCell ref="A65:A68"/>
    <mergeCell ref="A70:A73"/>
    <mergeCell ref="A75:A76"/>
    <mergeCell ref="A78:A80"/>
    <mergeCell ref="A82:A87"/>
    <mergeCell ref="B6:B7"/>
    <mergeCell ref="C2:H2"/>
    <mergeCell ref="C6:E6"/>
    <mergeCell ref="F6:I6"/>
    <mergeCell ref="A93:B93"/>
    <mergeCell ref="C93:D93"/>
    <mergeCell ref="E93:F93"/>
    <mergeCell ref="G93:H93"/>
    <mergeCell ref="B8:B12"/>
    <mergeCell ref="B14:B15"/>
    <mergeCell ref="B17:B20"/>
    <mergeCell ref="B22:B31"/>
    <mergeCell ref="B33:B63"/>
    <mergeCell ref="B65:B68"/>
    <mergeCell ref="B70:B73"/>
    <mergeCell ref="B75:B76"/>
    <mergeCell ref="B78:B80"/>
  </mergeCells>
  <phoneticPr fontId="15" type="noConversion"/>
  <pageMargins left="0.69930555555555596" right="0.69930555555555596" top="0.75" bottom="0.75" header="0.3" footer="0.3"/>
  <pageSetup paperSize="9" scale="55" fitToHeight="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9"/>
  <sheetViews>
    <sheetView view="pageBreakPreview" topLeftCell="A10" zoomScaleNormal="100" workbookViewId="0">
      <selection activeCell="J52" sqref="J52"/>
    </sheetView>
  </sheetViews>
  <sheetFormatPr baseColWidth="10" defaultColWidth="9" defaultRowHeight="14"/>
  <cols>
    <col min="1" max="1" width="1.5" style="1" customWidth="1"/>
    <col min="2" max="3" width="2.16406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83203125" style="1" customWidth="1"/>
    <col min="11" max="11" width="31.5" style="1" customWidth="1"/>
    <col min="12" max="16384" width="9" style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spans="2:11" ht="17">
      <c r="B3" s="52" t="s">
        <v>88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5"/>
      <c r="C4" s="5"/>
      <c r="D4" s="5"/>
      <c r="E4" s="5"/>
      <c r="F4" s="5"/>
      <c r="G4" s="5"/>
      <c r="H4" s="5"/>
      <c r="I4" s="5"/>
      <c r="J4" s="5"/>
      <c r="K4" s="29"/>
    </row>
    <row r="5" spans="2:11" ht="20" customHeight="1">
      <c r="B5" s="6"/>
      <c r="C5" s="7"/>
      <c r="D5" s="7" t="s">
        <v>89</v>
      </c>
      <c r="E5" s="7"/>
      <c r="F5" s="82" t="s">
        <v>90</v>
      </c>
      <c r="G5" s="82"/>
      <c r="H5" s="7" t="s">
        <v>91</v>
      </c>
      <c r="I5" s="7"/>
      <c r="J5" s="82" t="s">
        <v>92</v>
      </c>
      <c r="K5" s="83"/>
    </row>
    <row r="6" spans="2:11" ht="20" customHeight="1">
      <c r="B6" s="8"/>
      <c r="C6" s="9"/>
      <c r="D6" s="9" t="s">
        <v>93</v>
      </c>
      <c r="E6" s="9"/>
      <c r="F6" s="84" t="s">
        <v>94</v>
      </c>
      <c r="G6" s="84"/>
      <c r="H6" s="9" t="s">
        <v>95</v>
      </c>
      <c r="I6" s="9"/>
      <c r="J6" s="84" t="s">
        <v>96</v>
      </c>
      <c r="K6" s="85"/>
    </row>
    <row r="7" spans="2:11" ht="20" customHeight="1">
      <c r="B7" s="8"/>
      <c r="C7" s="9"/>
      <c r="D7" s="9" t="s">
        <v>97</v>
      </c>
      <c r="E7" s="9"/>
      <c r="F7" s="84" t="s">
        <v>98</v>
      </c>
      <c r="G7" s="84"/>
      <c r="H7" s="9" t="s">
        <v>99</v>
      </c>
      <c r="I7" s="9"/>
      <c r="J7" s="86">
        <v>44963</v>
      </c>
      <c r="K7" s="85"/>
    </row>
    <row r="8" spans="2:11" ht="20" customHeight="1">
      <c r="B8" s="10"/>
      <c r="C8" s="11"/>
      <c r="D8" s="11"/>
      <c r="E8" s="11"/>
      <c r="F8" s="12"/>
      <c r="G8" s="12"/>
      <c r="H8" s="11" t="s">
        <v>100</v>
      </c>
      <c r="I8" s="11"/>
      <c r="J8" s="87" t="s">
        <v>101</v>
      </c>
      <c r="K8" s="88"/>
    </row>
    <row r="9" spans="2:11" ht="20" customHeight="1">
      <c r="B9" s="9"/>
      <c r="C9" s="9"/>
      <c r="D9" s="9"/>
      <c r="E9" s="9"/>
      <c r="F9" s="9"/>
      <c r="G9" s="9"/>
      <c r="H9" s="9"/>
      <c r="I9" s="9"/>
      <c r="J9" s="9"/>
      <c r="K9" s="9"/>
    </row>
    <row r="10" spans="2:11" ht="20" customHeight="1">
      <c r="B10" s="89" t="s">
        <v>3</v>
      </c>
      <c r="C10" s="90"/>
      <c r="D10" s="13" t="s">
        <v>102</v>
      </c>
      <c r="E10" s="89" t="s">
        <v>103</v>
      </c>
      <c r="F10" s="90"/>
      <c r="G10" s="15" t="s">
        <v>104</v>
      </c>
      <c r="H10" s="14" t="s">
        <v>105</v>
      </c>
      <c r="I10" s="89" t="s">
        <v>106</v>
      </c>
      <c r="J10" s="90"/>
      <c r="K10" s="15" t="s">
        <v>107</v>
      </c>
    </row>
    <row r="11" spans="2:11" ht="20" customHeight="1">
      <c r="B11" s="91">
        <v>1</v>
      </c>
      <c r="C11" s="92"/>
      <c r="D11" s="116" t="s">
        <v>108</v>
      </c>
      <c r="E11" s="93" t="s">
        <v>109</v>
      </c>
      <c r="F11" s="94"/>
      <c r="G11" s="18">
        <f t="shared" ref="G11:G16" si="0">H11+I11</f>
        <v>140</v>
      </c>
      <c r="H11" s="18">
        <v>140</v>
      </c>
      <c r="I11" s="95">
        <v>0</v>
      </c>
      <c r="J11" s="96"/>
      <c r="K11" s="30" t="s">
        <v>110</v>
      </c>
    </row>
    <row r="12" spans="2:11" ht="20" customHeight="1">
      <c r="B12" s="91">
        <v>2</v>
      </c>
      <c r="C12" s="92"/>
      <c r="D12" s="117"/>
      <c r="E12" s="93" t="s">
        <v>111</v>
      </c>
      <c r="F12" s="94"/>
      <c r="G12" s="18">
        <f t="shared" si="0"/>
        <v>410.67</v>
      </c>
      <c r="H12" s="18">
        <v>410.67</v>
      </c>
      <c r="I12" s="95">
        <v>0</v>
      </c>
      <c r="J12" s="96"/>
      <c r="K12" s="30" t="s">
        <v>112</v>
      </c>
    </row>
    <row r="13" spans="2:11" ht="20" customHeight="1">
      <c r="B13" s="16"/>
      <c r="C13" s="17"/>
      <c r="D13" s="117"/>
      <c r="E13" s="119"/>
      <c r="F13" s="120"/>
      <c r="G13" s="18">
        <f t="shared" si="0"/>
        <v>115</v>
      </c>
      <c r="H13" s="18">
        <v>0</v>
      </c>
      <c r="I13" s="95">
        <v>115</v>
      </c>
      <c r="J13" s="96"/>
      <c r="K13" s="30" t="s">
        <v>113</v>
      </c>
    </row>
    <row r="14" spans="2:11" ht="20" customHeight="1">
      <c r="B14" s="16"/>
      <c r="C14" s="17"/>
      <c r="D14" s="117"/>
      <c r="E14" s="119"/>
      <c r="F14" s="120"/>
      <c r="G14" s="18">
        <f t="shared" si="0"/>
        <v>150</v>
      </c>
      <c r="H14" s="18">
        <v>0</v>
      </c>
      <c r="I14" s="95">
        <v>150</v>
      </c>
      <c r="J14" s="96"/>
      <c r="K14" s="30" t="s">
        <v>114</v>
      </c>
    </row>
    <row r="15" spans="2:11" ht="20" customHeight="1">
      <c r="B15" s="16"/>
      <c r="C15" s="17"/>
      <c r="D15" s="117"/>
      <c r="E15" s="119"/>
      <c r="F15" s="120"/>
      <c r="G15" s="18">
        <f t="shared" si="0"/>
        <v>25</v>
      </c>
      <c r="H15" s="18">
        <v>0</v>
      </c>
      <c r="I15" s="95">
        <v>25</v>
      </c>
      <c r="J15" s="96"/>
      <c r="K15" s="30" t="s">
        <v>115</v>
      </c>
    </row>
    <row r="16" spans="2:11" ht="20" customHeight="1">
      <c r="B16" s="16"/>
      <c r="C16" s="17"/>
      <c r="D16" s="117"/>
      <c r="E16" s="119"/>
      <c r="F16" s="120"/>
      <c r="G16" s="18">
        <f t="shared" si="0"/>
        <v>114</v>
      </c>
      <c r="H16" s="18">
        <v>0</v>
      </c>
      <c r="I16" s="95">
        <v>114</v>
      </c>
      <c r="J16" s="96"/>
      <c r="K16" s="30" t="s">
        <v>116</v>
      </c>
    </row>
    <row r="17" spans="2:11" ht="20" customHeight="1">
      <c r="B17" s="16"/>
      <c r="C17" s="17"/>
      <c r="D17" s="117"/>
      <c r="E17" s="119"/>
      <c r="F17" s="120"/>
      <c r="G17" s="18">
        <f t="shared" ref="G17:G29" si="1">H17+I17</f>
        <v>107</v>
      </c>
      <c r="H17" s="18">
        <v>0</v>
      </c>
      <c r="I17" s="95">
        <v>107</v>
      </c>
      <c r="J17" s="96"/>
      <c r="K17" s="30" t="s">
        <v>117</v>
      </c>
    </row>
    <row r="18" spans="2:11" ht="20" customHeight="1">
      <c r="B18" s="16"/>
      <c r="C18" s="17"/>
      <c r="D18" s="117"/>
      <c r="E18" s="119"/>
      <c r="F18" s="120"/>
      <c r="G18" s="18">
        <f t="shared" si="1"/>
        <v>102.49</v>
      </c>
      <c r="H18" s="18">
        <v>0</v>
      </c>
      <c r="I18" s="95">
        <v>102.49</v>
      </c>
      <c r="J18" s="96"/>
      <c r="K18" s="30" t="s">
        <v>118</v>
      </c>
    </row>
    <row r="19" spans="2:11" ht="20" customHeight="1">
      <c r="B19" s="16"/>
      <c r="C19" s="17"/>
      <c r="D19" s="117"/>
      <c r="E19" s="119"/>
      <c r="F19" s="120"/>
      <c r="G19" s="18">
        <f t="shared" si="1"/>
        <v>143.24</v>
      </c>
      <c r="H19" s="18">
        <v>0</v>
      </c>
      <c r="I19" s="95">
        <v>143.24</v>
      </c>
      <c r="J19" s="96"/>
      <c r="K19" s="30" t="s">
        <v>119</v>
      </c>
    </row>
    <row r="20" spans="2:11" ht="20" customHeight="1">
      <c r="B20" s="16"/>
      <c r="C20" s="17"/>
      <c r="D20" s="117"/>
      <c r="E20" s="119"/>
      <c r="F20" s="120"/>
      <c r="G20" s="18">
        <f t="shared" si="1"/>
        <v>37.96</v>
      </c>
      <c r="H20" s="18">
        <v>37.96</v>
      </c>
      <c r="I20" s="95">
        <v>0</v>
      </c>
      <c r="J20" s="96"/>
      <c r="K20" s="30" t="s">
        <v>120</v>
      </c>
    </row>
    <row r="21" spans="2:11" ht="20" customHeight="1">
      <c r="B21" s="16"/>
      <c r="C21" s="17"/>
      <c r="D21" s="117"/>
      <c r="E21" s="119"/>
      <c r="F21" s="120"/>
      <c r="G21" s="18">
        <f t="shared" si="1"/>
        <v>6.11</v>
      </c>
      <c r="H21" s="18">
        <v>6.11</v>
      </c>
      <c r="I21" s="95">
        <v>0</v>
      </c>
      <c r="J21" s="96"/>
      <c r="K21" s="30" t="s">
        <v>121</v>
      </c>
    </row>
    <row r="22" spans="2:11" s="2" customFormat="1" ht="20" customHeight="1">
      <c r="B22" s="19"/>
      <c r="C22" s="20"/>
      <c r="D22" s="117"/>
      <c r="E22" s="119"/>
      <c r="F22" s="120"/>
      <c r="G22" s="18">
        <f t="shared" si="1"/>
        <v>67</v>
      </c>
      <c r="H22" s="21">
        <v>0</v>
      </c>
      <c r="I22" s="97">
        <v>67</v>
      </c>
      <c r="J22" s="98"/>
      <c r="K22" s="31" t="s">
        <v>122</v>
      </c>
    </row>
    <row r="23" spans="2:11" ht="20" customHeight="1">
      <c r="B23" s="16"/>
      <c r="C23" s="17"/>
      <c r="D23" s="117"/>
      <c r="E23" s="121"/>
      <c r="F23" s="122"/>
      <c r="G23" s="18">
        <f t="shared" si="1"/>
        <v>172.67</v>
      </c>
      <c r="H23" s="18">
        <v>172.67</v>
      </c>
      <c r="I23" s="95">
        <v>0</v>
      </c>
      <c r="J23" s="96"/>
      <c r="K23" s="30" t="s">
        <v>123</v>
      </c>
    </row>
    <row r="24" spans="2:11" ht="20" customHeight="1">
      <c r="B24" s="91">
        <v>3</v>
      </c>
      <c r="C24" s="92"/>
      <c r="D24" s="117"/>
      <c r="E24" s="99" t="s">
        <v>124</v>
      </c>
      <c r="F24" s="100"/>
      <c r="G24" s="18">
        <f t="shared" si="1"/>
        <v>217.85</v>
      </c>
      <c r="H24" s="18">
        <v>0</v>
      </c>
      <c r="I24" s="95">
        <v>217.85</v>
      </c>
      <c r="J24" s="96"/>
      <c r="K24" s="30" t="s">
        <v>125</v>
      </c>
    </row>
    <row r="25" spans="2:11" ht="20" customHeight="1">
      <c r="B25" s="16"/>
      <c r="C25" s="17"/>
      <c r="D25" s="117"/>
      <c r="E25" s="93" t="s">
        <v>126</v>
      </c>
      <c r="F25" s="94"/>
      <c r="G25" s="18">
        <f t="shared" si="1"/>
        <v>171.82</v>
      </c>
      <c r="H25" s="18">
        <v>0</v>
      </c>
      <c r="I25" s="95">
        <v>171.82</v>
      </c>
      <c r="J25" s="96"/>
      <c r="K25" s="30" t="s">
        <v>127</v>
      </c>
    </row>
    <row r="26" spans="2:11" ht="20" customHeight="1">
      <c r="B26" s="16"/>
      <c r="C26" s="17"/>
      <c r="D26" s="117"/>
      <c r="E26" s="119"/>
      <c r="F26" s="120"/>
      <c r="G26" s="18">
        <f t="shared" si="1"/>
        <v>558.23</v>
      </c>
      <c r="H26" s="18">
        <v>0</v>
      </c>
      <c r="I26" s="95">
        <v>558.23</v>
      </c>
      <c r="J26" s="96"/>
      <c r="K26" s="30" t="s">
        <v>128</v>
      </c>
    </row>
    <row r="27" spans="2:11" ht="20" customHeight="1">
      <c r="B27" s="16"/>
      <c r="C27" s="17"/>
      <c r="D27" s="117"/>
      <c r="E27" s="119"/>
      <c r="F27" s="120"/>
      <c r="G27" s="18">
        <f t="shared" si="1"/>
        <v>41.47</v>
      </c>
      <c r="H27" s="22">
        <v>41.47</v>
      </c>
      <c r="I27" s="101">
        <v>0</v>
      </c>
      <c r="J27" s="102"/>
      <c r="K27" s="30" t="s">
        <v>129</v>
      </c>
    </row>
    <row r="28" spans="2:11" ht="20" customHeight="1">
      <c r="B28" s="16"/>
      <c r="C28" s="17"/>
      <c r="D28" s="117"/>
      <c r="E28" s="119"/>
      <c r="F28" s="120"/>
      <c r="G28" s="18">
        <f t="shared" si="1"/>
        <v>463.6</v>
      </c>
      <c r="H28" s="18">
        <v>0</v>
      </c>
      <c r="I28" s="103">
        <v>463.6</v>
      </c>
      <c r="J28" s="96"/>
      <c r="K28" s="30" t="s">
        <v>130</v>
      </c>
    </row>
    <row r="29" spans="2:11" ht="20" customHeight="1">
      <c r="B29" s="16"/>
      <c r="C29" s="17"/>
      <c r="D29" s="117"/>
      <c r="E29" s="119"/>
      <c r="F29" s="120"/>
      <c r="G29" s="18">
        <f t="shared" si="1"/>
        <v>68.569999999999993</v>
      </c>
      <c r="H29" s="23">
        <v>0</v>
      </c>
      <c r="I29" s="104">
        <v>68.569999999999993</v>
      </c>
      <c r="J29" s="105"/>
      <c r="K29" s="30" t="s">
        <v>131</v>
      </c>
    </row>
    <row r="30" spans="2:11" ht="20" customHeight="1">
      <c r="B30" s="16"/>
      <c r="C30" s="17"/>
      <c r="D30" s="117"/>
      <c r="E30" s="119"/>
      <c r="F30" s="120"/>
      <c r="G30" s="18">
        <f t="shared" ref="G30:G43" si="2">H30+I30</f>
        <v>139.4</v>
      </c>
      <c r="H30" s="18">
        <v>139.4</v>
      </c>
      <c r="I30" s="95">
        <v>0</v>
      </c>
      <c r="J30" s="96"/>
      <c r="K30" s="30" t="s">
        <v>132</v>
      </c>
    </row>
    <row r="31" spans="2:11" ht="20" customHeight="1">
      <c r="B31" s="16"/>
      <c r="C31" s="17"/>
      <c r="D31" s="117"/>
      <c r="E31" s="119"/>
      <c r="F31" s="120"/>
      <c r="G31" s="18">
        <f t="shared" si="2"/>
        <v>51.64</v>
      </c>
      <c r="H31" s="18">
        <v>0</v>
      </c>
      <c r="I31" s="95">
        <v>51.64</v>
      </c>
      <c r="J31" s="96"/>
      <c r="K31" s="30" t="s">
        <v>133</v>
      </c>
    </row>
    <row r="32" spans="2:11" ht="20" customHeight="1">
      <c r="B32" s="91">
        <v>4</v>
      </c>
      <c r="C32" s="92"/>
      <c r="D32" s="117"/>
      <c r="E32" s="119"/>
      <c r="F32" s="120"/>
      <c r="G32" s="18">
        <f t="shared" si="2"/>
        <v>128.13999999999999</v>
      </c>
      <c r="H32" s="18">
        <v>128.13999999999999</v>
      </c>
      <c r="I32" s="95">
        <v>0</v>
      </c>
      <c r="J32" s="96"/>
      <c r="K32" s="30" t="s">
        <v>134</v>
      </c>
    </row>
    <row r="33" spans="2:11" ht="20" customHeight="1">
      <c r="B33" s="16"/>
      <c r="C33" s="17"/>
      <c r="D33" s="117"/>
      <c r="E33" s="119"/>
      <c r="F33" s="120"/>
      <c r="G33" s="18">
        <f t="shared" si="2"/>
        <v>189.03</v>
      </c>
      <c r="H33" s="18">
        <v>189.03</v>
      </c>
      <c r="I33" s="95">
        <v>0</v>
      </c>
      <c r="J33" s="96"/>
      <c r="K33" s="30" t="s">
        <v>135</v>
      </c>
    </row>
    <row r="34" spans="2:11" ht="20" customHeight="1">
      <c r="B34" s="16"/>
      <c r="C34" s="17"/>
      <c r="D34" s="117"/>
      <c r="E34" s="119"/>
      <c r="F34" s="120"/>
      <c r="G34" s="18">
        <f t="shared" si="2"/>
        <v>624.66</v>
      </c>
      <c r="H34" s="18">
        <v>624.66</v>
      </c>
      <c r="I34" s="95">
        <v>0</v>
      </c>
      <c r="J34" s="96"/>
      <c r="K34" s="30" t="s">
        <v>129</v>
      </c>
    </row>
    <row r="35" spans="2:11" ht="20" customHeight="1">
      <c r="B35" s="16"/>
      <c r="C35" s="17"/>
      <c r="D35" s="117"/>
      <c r="E35" s="119"/>
      <c r="F35" s="120"/>
      <c r="G35" s="18">
        <f t="shared" si="2"/>
        <v>47.91</v>
      </c>
      <c r="H35" s="18">
        <v>47.91</v>
      </c>
      <c r="I35" s="95">
        <v>0</v>
      </c>
      <c r="J35" s="96"/>
      <c r="K35" s="30" t="s">
        <v>136</v>
      </c>
    </row>
    <row r="36" spans="2:11" ht="20" customHeight="1">
      <c r="B36" s="16"/>
      <c r="C36" s="17"/>
      <c r="D36" s="117"/>
      <c r="E36" s="119"/>
      <c r="F36" s="120"/>
      <c r="G36" s="18">
        <f t="shared" si="2"/>
        <v>48.78</v>
      </c>
      <c r="H36" s="18">
        <v>48.78</v>
      </c>
      <c r="I36" s="95">
        <v>0</v>
      </c>
      <c r="J36" s="96"/>
      <c r="K36" s="30" t="s">
        <v>137</v>
      </c>
    </row>
    <row r="37" spans="2:11" ht="20" customHeight="1">
      <c r="B37" s="16"/>
      <c r="C37" s="17"/>
      <c r="D37" s="117"/>
      <c r="E37" s="119"/>
      <c r="F37" s="120"/>
      <c r="G37" s="18">
        <f t="shared" si="2"/>
        <v>26</v>
      </c>
      <c r="H37" s="18">
        <v>0</v>
      </c>
      <c r="I37" s="95">
        <v>26</v>
      </c>
      <c r="J37" s="96"/>
      <c r="K37" s="30" t="s">
        <v>138</v>
      </c>
    </row>
    <row r="38" spans="2:11" ht="20" customHeight="1">
      <c r="B38" s="106">
        <v>5</v>
      </c>
      <c r="C38" s="107"/>
      <c r="D38" s="116" t="s">
        <v>76</v>
      </c>
      <c r="E38" s="108" t="s">
        <v>139</v>
      </c>
      <c r="F38" s="108"/>
      <c r="G38" s="18">
        <f t="shared" si="2"/>
        <v>125</v>
      </c>
      <c r="H38" s="27">
        <v>125</v>
      </c>
      <c r="I38" s="109">
        <v>0</v>
      </c>
      <c r="J38" s="110"/>
      <c r="K38" s="26" t="s">
        <v>140</v>
      </c>
    </row>
    <row r="39" spans="2:11" ht="20" customHeight="1">
      <c r="B39" s="106">
        <v>6</v>
      </c>
      <c r="C39" s="107"/>
      <c r="D39" s="117"/>
      <c r="E39" s="108" t="s">
        <v>141</v>
      </c>
      <c r="F39" s="108"/>
      <c r="G39" s="18">
        <f t="shared" si="2"/>
        <v>160</v>
      </c>
      <c r="H39" s="27">
        <v>0</v>
      </c>
      <c r="I39" s="109">
        <v>160</v>
      </c>
      <c r="J39" s="110"/>
      <c r="K39" s="26" t="s">
        <v>142</v>
      </c>
    </row>
    <row r="40" spans="2:11" ht="20" customHeight="1">
      <c r="B40" s="24"/>
      <c r="C40" s="25"/>
      <c r="D40" s="117"/>
      <c r="E40" s="108" t="s">
        <v>143</v>
      </c>
      <c r="F40" s="108"/>
      <c r="G40" s="18">
        <f t="shared" si="2"/>
        <v>39.200000000000003</v>
      </c>
      <c r="H40" s="27">
        <v>0</v>
      </c>
      <c r="I40" s="109">
        <v>39.200000000000003</v>
      </c>
      <c r="J40" s="110"/>
      <c r="K40" s="26" t="s">
        <v>144</v>
      </c>
    </row>
    <row r="41" spans="2:11" ht="20" customHeight="1">
      <c r="B41" s="24"/>
      <c r="C41" s="25"/>
      <c r="D41" s="117"/>
      <c r="E41" s="108" t="s">
        <v>143</v>
      </c>
      <c r="F41" s="108"/>
      <c r="G41" s="18">
        <f t="shared" si="2"/>
        <v>232</v>
      </c>
      <c r="H41" s="27">
        <v>0</v>
      </c>
      <c r="I41" s="109">
        <v>232</v>
      </c>
      <c r="J41" s="110"/>
      <c r="K41" s="26" t="s">
        <v>145</v>
      </c>
    </row>
    <row r="42" spans="2:11" ht="20" customHeight="1">
      <c r="B42" s="24"/>
      <c r="C42" s="25"/>
      <c r="D42" s="117"/>
      <c r="E42" s="108" t="s">
        <v>143</v>
      </c>
      <c r="F42" s="108"/>
      <c r="G42" s="18">
        <f t="shared" si="2"/>
        <v>13.5</v>
      </c>
      <c r="H42" s="27">
        <v>0</v>
      </c>
      <c r="I42" s="109">
        <v>13.5</v>
      </c>
      <c r="J42" s="110"/>
      <c r="K42" s="26" t="s">
        <v>146</v>
      </c>
    </row>
    <row r="43" spans="2:11" ht="20" customHeight="1">
      <c r="B43" s="106">
        <v>7</v>
      </c>
      <c r="C43" s="107"/>
      <c r="D43" s="118"/>
      <c r="E43" s="108" t="s">
        <v>147</v>
      </c>
      <c r="F43" s="108"/>
      <c r="G43" s="18">
        <f t="shared" si="2"/>
        <v>56.4</v>
      </c>
      <c r="H43" s="27">
        <v>0</v>
      </c>
      <c r="I43" s="109">
        <v>56.4</v>
      </c>
      <c r="J43" s="110"/>
      <c r="K43" s="26" t="s">
        <v>148</v>
      </c>
    </row>
    <row r="44" spans="2:11" ht="20" customHeight="1">
      <c r="B44" s="89" t="s">
        <v>78</v>
      </c>
      <c r="C44" s="111"/>
      <c r="D44" s="111"/>
      <c r="E44" s="111"/>
      <c r="F44" s="90"/>
      <c r="G44" s="28">
        <f>SUM(G11:G43)</f>
        <v>4994.3399999999992</v>
      </c>
      <c r="H44" s="28">
        <f>SUM(H11:H43)</f>
        <v>2111.8000000000002</v>
      </c>
      <c r="I44" s="112">
        <f>SUM(I11:I43)</f>
        <v>2882.54</v>
      </c>
      <c r="J44" s="113"/>
      <c r="K44" s="15"/>
    </row>
    <row r="45" spans="2:11" ht="20" customHeight="1">
      <c r="B45" s="9"/>
      <c r="C45" s="9"/>
      <c r="D45" s="9"/>
      <c r="E45" s="9"/>
      <c r="F45" s="9"/>
      <c r="G45" s="9"/>
      <c r="H45" s="9"/>
      <c r="I45" s="109"/>
      <c r="J45" s="110"/>
      <c r="K45" s="9"/>
    </row>
    <row r="46" spans="2:11" ht="20" customHeight="1">
      <c r="B46" s="114" t="s">
        <v>105</v>
      </c>
      <c r="C46" s="114"/>
      <c r="D46" s="114"/>
      <c r="E46" s="114"/>
      <c r="F46" s="114"/>
      <c r="G46" s="114" t="s">
        <v>149</v>
      </c>
      <c r="H46" s="114"/>
      <c r="I46" s="114"/>
      <c r="J46" s="114"/>
      <c r="K46" s="15" t="s">
        <v>150</v>
      </c>
    </row>
    <row r="47" spans="2:11" ht="20" customHeight="1">
      <c r="B47" s="115">
        <f>H44</f>
        <v>2111.8000000000002</v>
      </c>
      <c r="C47" s="115"/>
      <c r="D47" s="115"/>
      <c r="E47" s="115"/>
      <c r="F47" s="115"/>
      <c r="G47" s="115">
        <f>I44</f>
        <v>2882.54</v>
      </c>
      <c r="H47" s="115"/>
      <c r="I47" s="115"/>
      <c r="J47" s="115"/>
      <c r="K47" s="32">
        <f>SUM(B47:J47)</f>
        <v>4994.34</v>
      </c>
    </row>
    <row r="48" spans="2:11" ht="20" customHeight="1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2:11" ht="20" customHeight="1">
      <c r="B49" s="9" t="s">
        <v>151</v>
      </c>
      <c r="C49" s="9"/>
      <c r="D49" s="9"/>
      <c r="E49" s="9"/>
      <c r="F49" s="9" t="s">
        <v>85</v>
      </c>
      <c r="G49" s="9" t="s">
        <v>152</v>
      </c>
      <c r="H49" s="9"/>
      <c r="I49" s="9"/>
      <c r="J49" s="9" t="s">
        <v>87</v>
      </c>
      <c r="K49" s="9"/>
    </row>
  </sheetData>
  <mergeCells count="70">
    <mergeCell ref="B47:F47"/>
    <mergeCell ref="G47:J47"/>
    <mergeCell ref="D11:D37"/>
    <mergeCell ref="D38:D43"/>
    <mergeCell ref="E12:F23"/>
    <mergeCell ref="E25:F37"/>
    <mergeCell ref="B44:F44"/>
    <mergeCell ref="I44:J44"/>
    <mergeCell ref="I45:J45"/>
    <mergeCell ref="B46:F46"/>
    <mergeCell ref="G46:J46"/>
    <mergeCell ref="E41:F41"/>
    <mergeCell ref="I41:J41"/>
    <mergeCell ref="E42:F42"/>
    <mergeCell ref="I42:J42"/>
    <mergeCell ref="B43:C43"/>
    <mergeCell ref="E43:F43"/>
    <mergeCell ref="I43:J43"/>
    <mergeCell ref="B39:C39"/>
    <mergeCell ref="E39:F39"/>
    <mergeCell ref="I39:J39"/>
    <mergeCell ref="E40:F40"/>
    <mergeCell ref="I40:J40"/>
    <mergeCell ref="I35:J35"/>
    <mergeCell ref="I36:J36"/>
    <mergeCell ref="I37:J37"/>
    <mergeCell ref="B38:C38"/>
    <mergeCell ref="E38:F38"/>
    <mergeCell ref="I38:J38"/>
    <mergeCell ref="I31:J31"/>
    <mergeCell ref="B32:C32"/>
    <mergeCell ref="I32:J32"/>
    <mergeCell ref="I33:J33"/>
    <mergeCell ref="I34:J34"/>
    <mergeCell ref="I26:J26"/>
    <mergeCell ref="I27:J27"/>
    <mergeCell ref="I28:J28"/>
    <mergeCell ref="I29:J29"/>
    <mergeCell ref="I30:J30"/>
    <mergeCell ref="I23:J23"/>
    <mergeCell ref="B24:C24"/>
    <mergeCell ref="E24:F24"/>
    <mergeCell ref="I24:J24"/>
    <mergeCell ref="I25:J25"/>
    <mergeCell ref="I18:J18"/>
    <mergeCell ref="I19:J19"/>
    <mergeCell ref="I20:J20"/>
    <mergeCell ref="I21:J21"/>
    <mergeCell ref="I22:J22"/>
    <mergeCell ref="I13:J13"/>
    <mergeCell ref="I14:J14"/>
    <mergeCell ref="I15:J15"/>
    <mergeCell ref="I16:J16"/>
    <mergeCell ref="I17:J17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2023-02-06T10:42:00Z</cp:lastPrinted>
  <dcterms:created xsi:type="dcterms:W3CDTF">2014-04-15T08:52:00Z</dcterms:created>
  <dcterms:modified xsi:type="dcterms:W3CDTF">2023-04-03T07:45:57Z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D7872590418B47FC91FA65D640F956A5</vt:lpwstr>
  </property>
</Properties>
</file>