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<sst xmlns="http://schemas.openxmlformats.org/spreadsheetml/2006/main" count="97">
  <si>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</si>
  <si>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</si>
  <si>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</si>
  <si>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</si>
  <si>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</si>
  <si>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</si>
  <si>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</si>
  <si>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</si>
  <si>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</si>
  <si>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</si>
  <si>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</si>
  <si>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</si>
  <si>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</si>
  <si>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</si>
  <si>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</si>
  <si>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</si>
  <si>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</si>
  <si>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</si>
  <si>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</si>
  <si>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</si>
  <si>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</si>
  <si>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</si>
  <si>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</si>
  <si>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</si>
  <si>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</si>
  <si>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蓬莱机场-酒店</t>
  </si>
  <si>
    <t>酒店-蓬莱机场</t>
  </si>
  <si>
    <t>虹桥机场-家</t>
  </si>
  <si>
    <t>家-虹桥机场</t>
  </si>
  <si>
    <t>过路费</t>
  </si>
  <si>
    <t>餐费</t>
  </si>
  <si>
    <t>姚艺婷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</si>
  <si>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</si>
  <si>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</si>
  <si>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</si>
  <si>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</si>
  <si>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</si>
  <si>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</si>
  <si>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</si>
  <si>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</si>
  <si>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</si>
  <si>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</si>
  <si>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</si>
  <si>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</si>
  <si>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</si>
  <si>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</si>
  <si>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</si>
  <si>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团号：HMOA-181104-SXY617</t>
  </si>
  <si>
    <t>会议日期：2018.11.6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</si>
  <si>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</si>
  <si>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</si>
  <si>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</si>
  <si>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</si>
  <si>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</si>
  <si>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</si>
  <si>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</si>
  <si>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</si>
  <si>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</si>
  <si>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</si>
  <si>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</si>
  <si>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</si>
  <si>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</si>
  <si>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</si>
  <si>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</si>
  <si>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</si>
  <si>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</si>
  <si>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</si>
  <si>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</si>
  <si>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</si>
  <si>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</si>
  <si>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</si>
  <si>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</si>
  <si>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</si>
  <si>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雪碧</t>
  </si>
  <si>
    <t>尽量提供可用的原始发票，发票项目不可用的，且开票需要加收税点的可以不提供原始发票。网上交易均需提供交易截图。</t>
  </si>
  <si>
    <t>可乐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</si>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</sst>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28" fillId="28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topLeftCell="A10" workbookViewId="0">
      <selection activeCell="B28" sqref="B28:F28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7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8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9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90"/>
      <c r="J7" s="91">
        <v>43399</v>
      </c>
      <c r="K7" s="89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2"/>
      <c r="J8" s="93" t="s">
        <v>13</v>
      </c>
      <c r="K8" s="94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1" t="s">
        <v>16</v>
      </c>
      <c r="F10" s="71"/>
      <c r="G10" s="71" t="s">
        <v>17</v>
      </c>
      <c r="H10" s="72" t="s">
        <v>18</v>
      </c>
      <c r="I10" s="70" t="s">
        <v>19</v>
      </c>
      <c r="J10" s="72"/>
      <c r="K10" s="71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7"/>
      <c r="G11" s="78">
        <v>60</v>
      </c>
      <c r="H11" s="78">
        <f t="shared" ref="H11:H18" si="0">G11</f>
        <v>60</v>
      </c>
      <c r="I11" s="95">
        <v>0</v>
      </c>
      <c r="J11" s="96"/>
      <c r="K11" s="97" t="s">
        <v>23</v>
      </c>
    </row>
    <row r="12" spans="2:11">
      <c r="B12" s="73">
        <v>2</v>
      </c>
      <c r="C12" s="74"/>
      <c r="D12" s="75"/>
      <c r="E12" s="74" t="s">
        <v>22</v>
      </c>
      <c r="F12" s="75"/>
      <c r="G12" s="78">
        <v>59</v>
      </c>
      <c r="H12" s="78">
        <f t="shared" si="0"/>
        <v>59</v>
      </c>
      <c r="I12" s="95">
        <v>0</v>
      </c>
      <c r="J12" s="96"/>
      <c r="K12" s="97" t="s">
        <v>24</v>
      </c>
    </row>
    <row r="13" spans="2:11">
      <c r="B13" s="73">
        <v>3</v>
      </c>
      <c r="C13" s="74"/>
      <c r="D13" s="75"/>
      <c r="E13" s="74" t="s">
        <v>22</v>
      </c>
      <c r="F13" s="75"/>
      <c r="G13" s="78">
        <v>97</v>
      </c>
      <c r="H13" s="78">
        <f t="shared" si="0"/>
        <v>97</v>
      </c>
      <c r="I13" s="95">
        <v>0</v>
      </c>
      <c r="J13" s="96"/>
      <c r="K13" s="97" t="s">
        <v>25</v>
      </c>
    </row>
    <row r="14" spans="2:11">
      <c r="B14" s="73">
        <v>4</v>
      </c>
      <c r="C14" s="74"/>
      <c r="D14" s="75"/>
      <c r="E14" s="74" t="s">
        <v>22</v>
      </c>
      <c r="F14" s="75"/>
      <c r="G14" s="78">
        <v>89.36</v>
      </c>
      <c r="H14" s="78">
        <f t="shared" si="0"/>
        <v>89.36</v>
      </c>
      <c r="I14" s="95">
        <v>0</v>
      </c>
      <c r="J14" s="96"/>
      <c r="K14" s="97" t="s">
        <v>26</v>
      </c>
    </row>
    <row r="15" spans="2:11">
      <c r="B15" s="73">
        <v>5</v>
      </c>
      <c r="C15" s="74"/>
      <c r="D15" s="75"/>
      <c r="E15" s="74" t="s">
        <v>22</v>
      </c>
      <c r="F15" s="75"/>
      <c r="G15" s="78">
        <v>213.5</v>
      </c>
      <c r="H15" s="78">
        <f t="shared" si="0"/>
        <v>213.5</v>
      </c>
      <c r="I15" s="95">
        <v>0</v>
      </c>
      <c r="J15" s="96"/>
      <c r="K15" s="97" t="s">
        <v>27</v>
      </c>
    </row>
    <row r="16" spans="2:11">
      <c r="B16" s="73">
        <v>6</v>
      </c>
      <c r="C16" s="74"/>
      <c r="D16" s="75"/>
      <c r="E16" s="74" t="s">
        <v>22</v>
      </c>
      <c r="F16" s="75"/>
      <c r="G16" s="78">
        <v>149</v>
      </c>
      <c r="H16" s="78">
        <f t="shared" si="0"/>
        <v>149</v>
      </c>
      <c r="I16" s="95">
        <v>0</v>
      </c>
      <c r="J16" s="96"/>
      <c r="K16" s="97" t="s">
        <v>28</v>
      </c>
    </row>
    <row r="17" spans="2:11">
      <c r="B17" s="73">
        <v>7</v>
      </c>
      <c r="C17" s="74"/>
      <c r="D17" s="75"/>
      <c r="E17" s="74" t="s">
        <v>22</v>
      </c>
      <c r="F17" s="75"/>
      <c r="G17" s="78">
        <v>20</v>
      </c>
      <c r="H17" s="78">
        <f t="shared" si="0"/>
        <v>20</v>
      </c>
      <c r="I17" s="95">
        <v>0</v>
      </c>
      <c r="J17" s="96"/>
      <c r="K17" s="97" t="s">
        <v>29</v>
      </c>
    </row>
    <row r="18" spans="2:11">
      <c r="B18" s="73">
        <v>8</v>
      </c>
      <c r="C18" s="74"/>
      <c r="D18" s="75"/>
      <c r="E18" s="79" t="s">
        <v>30</v>
      </c>
      <c r="F18" s="74"/>
      <c r="G18" s="78">
        <v>26</v>
      </c>
      <c r="H18" s="78">
        <f t="shared" si="0"/>
        <v>26</v>
      </c>
      <c r="I18" s="95">
        <v>0</v>
      </c>
      <c r="J18" s="96"/>
      <c r="K18" s="97" t="s">
        <v>31</v>
      </c>
    </row>
    <row r="19" spans="2:11">
      <c r="B19" s="73">
        <v>9</v>
      </c>
      <c r="C19" s="74"/>
      <c r="D19" s="75"/>
      <c r="E19" s="79" t="s">
        <v>30</v>
      </c>
      <c r="F19" s="74"/>
      <c r="G19" s="78">
        <v>80</v>
      </c>
      <c r="H19" s="78">
        <f ca="1" t="shared" ref="H19:H24" si="1">G19</f>
        <v>80</v>
      </c>
      <c r="I19" s="95">
        <v>0</v>
      </c>
      <c r="J19" s="96"/>
      <c r="K19" s="97" t="s">
        <v>31</v>
      </c>
    </row>
    <row r="20" spans="2:11">
      <c r="B20" s="73">
        <v>10</v>
      </c>
      <c r="C20" s="74"/>
      <c r="D20" s="75"/>
      <c r="E20" s="79" t="s">
        <v>30</v>
      </c>
      <c r="F20" s="74"/>
      <c r="G20" s="78">
        <v>17</v>
      </c>
      <c r="H20" s="78">
        <f ca="1" t="shared" si="1"/>
        <v>17</v>
      </c>
      <c r="I20" s="95">
        <v>0</v>
      </c>
      <c r="J20" s="96"/>
      <c r="K20" s="97" t="s">
        <v>31</v>
      </c>
    </row>
    <row r="21" spans="2:11">
      <c r="B21" s="73">
        <v>11</v>
      </c>
      <c r="C21" s="74"/>
      <c r="D21" s="75"/>
      <c r="E21" s="79" t="s">
        <v>30</v>
      </c>
      <c r="F21" s="74"/>
      <c r="G21" s="78">
        <v>37</v>
      </c>
      <c r="H21" s="78">
        <f ca="1" t="shared" si="1"/>
        <v>37</v>
      </c>
      <c r="I21" s="95">
        <v>0</v>
      </c>
      <c r="J21" s="96"/>
      <c r="K21" s="97" t="s">
        <v>31</v>
      </c>
    </row>
    <row r="22" spans="2:11">
      <c r="B22" s="73">
        <v>12</v>
      </c>
      <c r="C22" s="74"/>
      <c r="D22" s="80" t="s">
        <v>32</v>
      </c>
      <c r="E22" s="75" t="s">
        <v>33</v>
      </c>
      <c r="F22" s="75"/>
      <c r="G22" s="78">
        <v>0</v>
      </c>
      <c r="H22" s="78">
        <f ca="1" t="shared" si="1"/>
        <v>0</v>
      </c>
      <c r="I22" s="95">
        <v>0</v>
      </c>
      <c r="J22" s="96"/>
      <c r="K22" s="97"/>
    </row>
    <row r="23" ht="20.1" customHeight="1" spans="2:11">
      <c r="B23" s="73">
        <v>13</v>
      </c>
      <c r="C23" s="74"/>
      <c r="D23" s="81"/>
      <c r="E23" s="75"/>
      <c r="F23" s="75"/>
      <c r="G23" s="78">
        <f ca="1" t="shared" ref="G23:G24" si="2">H23+I23</f>
        <v>0</v>
      </c>
      <c r="H23" s="78">
        <f ca="1" t="shared" si="1"/>
        <v>0</v>
      </c>
      <c r="I23" s="95">
        <v>0</v>
      </c>
      <c r="J23" s="96"/>
      <c r="K23" s="98"/>
    </row>
    <row r="24" ht="20.1" customHeight="1" spans="2:11">
      <c r="B24" s="73">
        <v>14</v>
      </c>
      <c r="C24" s="74"/>
      <c r="D24" s="77"/>
      <c r="E24" s="75"/>
      <c r="F24" s="75"/>
      <c r="G24" s="78">
        <f ca="1" t="shared" si="2"/>
        <v>0</v>
      </c>
      <c r="H24" s="78">
        <f ca="1" t="shared" si="1"/>
        <v>0</v>
      </c>
      <c r="I24" s="95">
        <v>0</v>
      </c>
      <c r="J24" s="96"/>
      <c r="K24" s="98"/>
    </row>
    <row r="25" ht="20.1" customHeight="1" spans="2:11">
      <c r="B25" s="70" t="s">
        <v>34</v>
      </c>
      <c r="C25" s="82"/>
      <c r="D25" s="82"/>
      <c r="E25" s="82"/>
      <c r="F25" s="72"/>
      <c r="G25" s="83">
        <f>SUM(G11:G21)</f>
        <v>847.86</v>
      </c>
      <c r="H25" s="83">
        <f ca="1">SUM(H11:H21)</f>
        <v>847.86</v>
      </c>
      <c r="I25" s="99">
        <f>SUM(I11:J24)</f>
        <v>0</v>
      </c>
      <c r="J25" s="100"/>
      <c r="K25" s="101"/>
    </row>
    <row r="26" ht="20.1" customHeight="1" spans="2:11">
      <c r="B26" s="67"/>
      <c r="C26" s="67"/>
      <c r="D26" s="67"/>
      <c r="E26" s="67"/>
      <c r="F26" s="67"/>
      <c r="G26" s="67"/>
      <c r="H26" s="67"/>
      <c r="I26" s="67"/>
      <c r="J26" s="102"/>
      <c r="K26" s="67"/>
    </row>
    <row r="27" ht="20.1" customHeight="1" spans="2:11">
      <c r="B27" s="71" t="s">
        <v>18</v>
      </c>
      <c r="C27" s="71"/>
      <c r="D27" s="71"/>
      <c r="E27" s="71"/>
      <c r="F27" s="71"/>
      <c r="G27" s="71" t="s">
        <v>35</v>
      </c>
      <c r="H27" s="71"/>
      <c r="I27" s="71"/>
      <c r="J27" s="71"/>
      <c r="K27" s="71" t="s">
        <v>36</v>
      </c>
    </row>
    <row r="28" ht="20.1" customHeight="1" spans="2:11">
      <c r="B28" s="84">
        <f ca="1">H25</f>
        <v>847.86</v>
      </c>
      <c r="C28" s="84"/>
      <c r="D28" s="84"/>
      <c r="E28" s="84"/>
      <c r="F28" s="84"/>
      <c r="G28" s="84">
        <f>I25</f>
        <v>0</v>
      </c>
      <c r="H28" s="84"/>
      <c r="I28" s="84"/>
      <c r="J28" s="84"/>
      <c r="K28" s="103">
        <f ca="1">SUM(B28:J28)</f>
        <v>847.86</v>
      </c>
    </row>
    <row r="29" ht="20.1" customHeight="1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ht="20.1" customHeight="1" spans="2:11">
      <c r="B30" s="67" t="s">
        <v>37</v>
      </c>
      <c r="C30" s="67"/>
      <c r="D30" s="67"/>
      <c r="E30" s="67"/>
      <c r="F30" s="67" t="s">
        <v>38</v>
      </c>
      <c r="G30" s="67" t="s">
        <v>39</v>
      </c>
      <c r="H30" s="67"/>
      <c r="I30" s="67"/>
      <c r="J30" s="67" t="s">
        <v>40</v>
      </c>
      <c r="K30" s="67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5"/>
      <c r="C35" s="56"/>
      <c r="D35" s="57" t="s">
        <v>1</v>
      </c>
      <c r="E35" s="57"/>
      <c r="F35" s="58" t="str">
        <f>F5</f>
        <v>姚艺婷</v>
      </c>
      <c r="G35" s="58"/>
      <c r="H35" s="57" t="s">
        <v>3</v>
      </c>
      <c r="I35" s="56"/>
      <c r="J35" s="58" t="str">
        <f>J5</f>
        <v>助理</v>
      </c>
      <c r="K35" s="88"/>
    </row>
    <row r="36" ht="20.1" customHeight="1" spans="2:11">
      <c r="B36" s="59"/>
      <c r="C36" s="60"/>
      <c r="D36" s="61" t="s">
        <v>5</v>
      </c>
      <c r="E36" s="61"/>
      <c r="F36" s="62" t="str">
        <f>F6</f>
        <v>烟台</v>
      </c>
      <c r="G36" s="62"/>
      <c r="H36" s="61" t="s">
        <v>7</v>
      </c>
      <c r="I36" s="60"/>
      <c r="J36" s="62" t="str">
        <f>J6</f>
        <v>上海事业部</v>
      </c>
      <c r="K36" s="89"/>
    </row>
    <row r="37" ht="20.1" customHeight="1" spans="2:11">
      <c r="B37" s="59"/>
      <c r="C37" s="60"/>
      <c r="D37" s="61" t="s">
        <v>9</v>
      </c>
      <c r="E37" s="61"/>
      <c r="F37" s="62" t="str">
        <f>F7</f>
        <v>10.24-10.25</v>
      </c>
      <c r="G37" s="62"/>
      <c r="H37" s="61" t="s">
        <v>11</v>
      </c>
      <c r="I37" s="90"/>
      <c r="J37" s="91">
        <f>J7</f>
        <v>43399</v>
      </c>
      <c r="K37" s="89"/>
    </row>
    <row r="38" ht="20.1" customHeight="1" spans="2:11">
      <c r="B38" s="63"/>
      <c r="C38" s="64"/>
      <c r="D38" s="65"/>
      <c r="E38" s="65"/>
      <c r="F38" s="66"/>
      <c r="G38" s="66"/>
      <c r="H38" s="65" t="s">
        <v>12</v>
      </c>
      <c r="I38" s="92"/>
      <c r="J38" s="66" t="str">
        <f>J8</f>
        <v>HMOA-181024-SXY617</v>
      </c>
      <c r="K38" s="94"/>
    </row>
    <row r="39" ht="20.1" customHeight="1"/>
    <row r="40" ht="20.1" customHeight="1" spans="2:11">
      <c r="B40" s="75"/>
      <c r="C40" s="75"/>
      <c r="D40" s="85" t="s">
        <v>42</v>
      </c>
      <c r="E40" s="75" t="s">
        <v>43</v>
      </c>
      <c r="F40" s="75"/>
      <c r="G40" s="78" t="s">
        <v>44</v>
      </c>
      <c r="H40" s="78" t="s">
        <v>45</v>
      </c>
      <c r="I40" s="78" t="s">
        <v>34</v>
      </c>
      <c r="J40" s="78"/>
      <c r="K40" s="104" t="s">
        <v>20</v>
      </c>
    </row>
    <row r="41" spans="2:11">
      <c r="B41" s="75">
        <v>1</v>
      </c>
      <c r="C41" s="75"/>
      <c r="D41" s="85" t="s">
        <v>6</v>
      </c>
      <c r="E41" s="75" t="s">
        <v>10</v>
      </c>
      <c r="F41" s="75"/>
      <c r="G41" s="78">
        <v>100</v>
      </c>
      <c r="H41" s="78">
        <v>2</v>
      </c>
      <c r="I41" s="95">
        <f>G41*H41</f>
        <v>200</v>
      </c>
      <c r="J41" s="96"/>
      <c r="K41" s="104" t="str">
        <f>E41</f>
        <v>10.24-10.25</v>
      </c>
    </row>
    <row r="42" ht="20.1" customHeight="1" spans="2:11">
      <c r="B42" s="75">
        <v>2</v>
      </c>
      <c r="C42" s="75"/>
      <c r="D42" s="85"/>
      <c r="E42" s="75"/>
      <c r="F42" s="75"/>
      <c r="G42" s="78"/>
      <c r="H42" s="78"/>
      <c r="I42" s="95"/>
      <c r="J42" s="96"/>
      <c r="K42" s="104"/>
    </row>
    <row r="43" ht="20.1" customHeight="1" spans="2:11">
      <c r="B43" s="75">
        <v>3</v>
      </c>
      <c r="C43" s="75"/>
      <c r="D43" s="86"/>
      <c r="E43" s="75"/>
      <c r="F43" s="75"/>
      <c r="G43" s="78"/>
      <c r="H43" s="78"/>
      <c r="I43" s="95"/>
      <c r="J43" s="96"/>
      <c r="K43" s="97"/>
    </row>
    <row r="44" ht="20.1" customHeight="1" spans="2:11">
      <c r="B44" s="70" t="s">
        <v>34</v>
      </c>
      <c r="C44" s="82"/>
      <c r="D44" s="82"/>
      <c r="E44" s="82"/>
      <c r="F44" s="72"/>
      <c r="G44" s="83"/>
      <c r="H44" s="83"/>
      <c r="I44" s="99">
        <f>SUM(I41:J43)</f>
        <v>200</v>
      </c>
      <c r="J44" s="100"/>
      <c r="K44" s="101"/>
    </row>
    <row r="45" ht="20.1" customHeight="1" spans="2:11">
      <c r="B45" s="67" t="s">
        <v>37</v>
      </c>
      <c r="C45" s="67"/>
      <c r="D45" s="67"/>
      <c r="E45" s="67"/>
      <c r="F45" s="67" t="s">
        <v>38</v>
      </c>
      <c r="G45" s="67" t="s">
        <v>39</v>
      </c>
      <c r="H45" s="67"/>
      <c r="I45" s="67"/>
      <c r="J45" s="67" t="s">
        <v>40</v>
      </c>
      <c r="K45" s="67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6" workbookViewId="0">
      <selection activeCell="H29" sqref="H2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1"/>
      <c r="J24" s="45"/>
    </row>
    <row r="25" customHeight="1" spans="1:10">
      <c r="A25" s="21">
        <v>5</v>
      </c>
      <c r="B25" s="22" t="s">
        <v>72</v>
      </c>
      <c r="C25" s="15">
        <v>0</v>
      </c>
      <c r="D25" s="13">
        <v>0</v>
      </c>
      <c r="E25" s="16">
        <v>0</v>
      </c>
      <c r="F25" s="15">
        <v>146</v>
      </c>
      <c r="G25" s="15">
        <v>0</v>
      </c>
      <c r="H25" s="15">
        <f t="shared" si="0"/>
        <v>146</v>
      </c>
      <c r="I25" s="38" t="s">
        <v>73</v>
      </c>
      <c r="J25" s="39" t="s">
        <v>74</v>
      </c>
    </row>
    <row r="26" customHeight="1" spans="1:10">
      <c r="A26" s="27"/>
      <c r="B26" s="28"/>
      <c r="C26" s="15"/>
      <c r="D26" s="13"/>
      <c r="E26" s="16"/>
      <c r="F26" s="15">
        <v>101.8</v>
      </c>
      <c r="G26" s="15">
        <v>0</v>
      </c>
      <c r="H26" s="15">
        <f>F26+G26</f>
        <v>101.8</v>
      </c>
      <c r="I26" s="38" t="s">
        <v>75</v>
      </c>
      <c r="J26" s="46"/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101.8</v>
      </c>
      <c r="G27" s="15">
        <v>0</v>
      </c>
      <c r="H27" s="15">
        <f t="shared" ref="H27" si="6">F27+G27</f>
        <v>101.8</v>
      </c>
      <c r="I27" s="38" t="s">
        <v>75</v>
      </c>
      <c r="J27" s="40"/>
    </row>
    <row r="28" s="1" customFormat="1" customHeight="1" spans="1:10">
      <c r="A28" s="17"/>
      <c r="B28" s="18" t="s">
        <v>76</v>
      </c>
      <c r="C28" s="19">
        <f>SUM(C25)</f>
        <v>0</v>
      </c>
      <c r="D28" s="20">
        <f t="shared" ref="D28" si="7">SUM(D25)</f>
        <v>0</v>
      </c>
      <c r="E28" s="20">
        <f>E25</f>
        <v>0</v>
      </c>
      <c r="F28" s="19">
        <f>SUM(F25:F27)</f>
        <v>349.6</v>
      </c>
      <c r="G28" s="19">
        <v>0</v>
      </c>
      <c r="H28" s="19">
        <f>SUM(H25:H27)</f>
        <v>349.6</v>
      </c>
      <c r="I28" s="41"/>
      <c r="J28" s="42"/>
    </row>
    <row r="29" customHeight="1" spans="1:10">
      <c r="A29" s="13">
        <v>6</v>
      </c>
      <c r="B29" s="14" t="s">
        <v>77</v>
      </c>
      <c r="C29" s="15">
        <v>0</v>
      </c>
      <c r="D29" s="13">
        <v>0</v>
      </c>
      <c r="E29" s="16">
        <f t="shared" ref="E27:E42" si="8">C29*D29</f>
        <v>0</v>
      </c>
      <c r="F29" s="15">
        <v>0</v>
      </c>
      <c r="G29" s="15">
        <v>0</v>
      </c>
      <c r="H29" s="15">
        <f>F29+G29</f>
        <v>0</v>
      </c>
      <c r="I29" s="38"/>
      <c r="J29" s="39" t="s">
        <v>78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38"/>
      <c r="J31" s="44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8"/>
      <c r="J32" s="44"/>
    </row>
    <row r="33" s="1" customFormat="1" customHeight="1" spans="1:10">
      <c r="A33" s="17"/>
      <c r="B33" s="18" t="s">
        <v>79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1"/>
      <c r="J33" s="45"/>
    </row>
    <row r="34" customHeight="1" spans="1:10">
      <c r="A34" s="13">
        <v>7</v>
      </c>
      <c r="B34" s="14" t="s">
        <v>80</v>
      </c>
      <c r="C34" s="15">
        <v>0</v>
      </c>
      <c r="D34" s="13">
        <v>0</v>
      </c>
      <c r="E34" s="16">
        <f t="shared" si="8"/>
        <v>0</v>
      </c>
      <c r="F34" s="15">
        <v>0</v>
      </c>
      <c r="G34" s="15">
        <v>0</v>
      </c>
      <c r="H34" s="15">
        <f>F34+G34</f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38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>F36+G36</f>
        <v>0</v>
      </c>
      <c r="I36" s="38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8"/>
      <c r="J37" s="48"/>
    </row>
    <row r="38" s="1" customFormat="1" customHeight="1" spans="1:10">
      <c r="A38" s="17"/>
      <c r="B38" s="18" t="s">
        <v>81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1"/>
      <c r="J38" s="49"/>
    </row>
    <row r="39" customHeight="1" spans="1:10">
      <c r="A39" s="13">
        <v>8</v>
      </c>
      <c r="B39" s="14" t="s">
        <v>82</v>
      </c>
      <c r="C39" s="15">
        <v>0</v>
      </c>
      <c r="D39" s="13">
        <v>0</v>
      </c>
      <c r="E39" s="16">
        <f t="shared" si="8"/>
        <v>0</v>
      </c>
      <c r="F39" s="15">
        <v>0</v>
      </c>
      <c r="G39" s="15">
        <v>0</v>
      </c>
      <c r="H39" s="15">
        <f>F39+G39</f>
        <v>0</v>
      </c>
      <c r="I39" s="38"/>
      <c r="J39" s="43" t="s">
        <v>83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38"/>
      <c r="J40" s="44"/>
    </row>
    <row r="41" s="1" customFormat="1" customHeight="1" spans="1:10">
      <c r="A41" s="17"/>
      <c r="B41" s="18" t="s">
        <v>84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1"/>
      <c r="J41" s="45"/>
    </row>
    <row r="42" customHeight="1" spans="1:10">
      <c r="A42" s="13">
        <v>9</v>
      </c>
      <c r="B42" s="14" t="s">
        <v>85</v>
      </c>
      <c r="C42" s="15">
        <v>0</v>
      </c>
      <c r="D42" s="13">
        <v>0</v>
      </c>
      <c r="E42" s="16">
        <f t="shared" si="8"/>
        <v>0</v>
      </c>
      <c r="F42" s="15">
        <v>0</v>
      </c>
      <c r="G42" s="15">
        <v>0</v>
      </c>
      <c r="H42" s="15">
        <f>F42+G42</f>
        <v>0</v>
      </c>
      <c r="I42" s="38"/>
      <c r="J42" s="39" t="s">
        <v>86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38"/>
      <c r="J43" s="40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38"/>
      <c r="J44" s="40"/>
    </row>
    <row r="45" s="1" customFormat="1" customHeight="1" spans="1:10">
      <c r="A45" s="17"/>
      <c r="B45" s="18" t="s">
        <v>87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1"/>
      <c r="J45" s="42"/>
    </row>
    <row r="46" customHeight="1" spans="1:10">
      <c r="A46" s="24">
        <v>10</v>
      </c>
      <c r="B46" s="14" t="s">
        <v>88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8"/>
      <c r="J46" s="48"/>
    </row>
    <row r="47" s="1" customFormat="1" customHeight="1" spans="1:10">
      <c r="A47" s="17"/>
      <c r="B47" s="18" t="s">
        <v>89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1"/>
      <c r="J47" s="49"/>
    </row>
    <row r="48" customHeight="1" spans="1:10">
      <c r="A48" s="17"/>
      <c r="B48" s="18" t="s">
        <v>34</v>
      </c>
      <c r="C48" s="19">
        <f>SUM(C47,C45,C41,C38,C33,C28,C24,C21,C16,C13)</f>
        <v>0</v>
      </c>
      <c r="D48" s="20">
        <f>SUM(D47,D45,D41,D38,D33,D28,D24,D21,D16,D13)</f>
        <v>0</v>
      </c>
      <c r="E48" s="20">
        <f>SUM(E47,E45,E41,E38,E33,E28,E24,E21,E16,E13)</f>
        <v>0</v>
      </c>
      <c r="F48" s="19">
        <f>SUM(F47,F45,F41,F38,F33,F28,F24,F21,F16,F13)</f>
        <v>349.6</v>
      </c>
      <c r="G48" s="19">
        <f>SUM(G47,G45,G41,G38,G33,G28,G24,G21,G16,G13)</f>
        <v>0</v>
      </c>
      <c r="H48" s="19">
        <f>H13+H21+H16+H24+H28+H33+H38+H41+H45+H47</f>
        <v>349.6</v>
      </c>
      <c r="I48" s="41"/>
      <c r="J48" s="50"/>
    </row>
    <row r="52" customHeight="1" spans="1:9">
      <c r="A52" s="29" t="s">
        <v>90</v>
      </c>
      <c r="B52" s="30"/>
      <c r="C52" s="31" t="s">
        <v>91</v>
      </c>
      <c r="D52" s="31"/>
      <c r="E52" s="31" t="s">
        <v>92</v>
      </c>
      <c r="F52" s="31"/>
      <c r="G52" s="31" t="s">
        <v>93</v>
      </c>
      <c r="H52" s="31"/>
      <c r="I52" s="51" t="s">
        <v>94</v>
      </c>
    </row>
    <row r="53" customHeight="1" spans="1:9">
      <c r="A53" s="32">
        <f>E48</f>
        <v>0</v>
      </c>
      <c r="B53" s="33"/>
      <c r="C53" s="33">
        <f>H48</f>
        <v>349.6</v>
      </c>
      <c r="D53" s="33"/>
      <c r="E53" s="33">
        <f>F48</f>
        <v>349.6</v>
      </c>
      <c r="F53" s="33"/>
      <c r="G53" s="33">
        <f>G48</f>
        <v>0</v>
      </c>
      <c r="H53" s="33"/>
      <c r="I53" s="52">
        <f>A53-C53</f>
        <v>-349.6</v>
      </c>
    </row>
    <row r="55" customHeight="1" spans="1:9">
      <c r="A55" s="34" t="s">
        <v>95</v>
      </c>
      <c r="B55" s="35"/>
      <c r="C55" s="36" t="s">
        <v>38</v>
      </c>
      <c r="D55" s="34"/>
      <c r="E55" s="34" t="s">
        <v>96</v>
      </c>
      <c r="F55" s="34"/>
      <c r="G55" s="34" t="s">
        <v>40</v>
      </c>
      <c r="H55" s="34"/>
      <c r="I55" s="35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C8:C12"/>
    <mergeCell ref="C14:C15"/>
    <mergeCell ref="C17:C20"/>
    <mergeCell ref="C22:C23"/>
    <mergeCell ref="C29:C32"/>
    <mergeCell ref="C34:C37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E8:E12"/>
    <mergeCell ref="E14:E15"/>
    <mergeCell ref="E17:E20"/>
    <mergeCell ref="E22:E23"/>
    <mergeCell ref="E29:E32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2018-11-08T05:52:32Z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