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<sst xmlns="http://schemas.openxmlformats.org/spreadsheetml/2006/main" count="89">
  <si>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</si>
  <si>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团号：KMJB-171102-ANS286</t>
  </si>
  <si>
    <t>会议日期：2017年11月2日-5日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</si>
  <si>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</si>
  <si>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</si>
  <si>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</si>
  <si>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</si>
  <si>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</si>
  <si>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</si>
  <si>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</si>
  <si>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</si>
  <si>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</si>
  <si>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</si>
  <si>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</si>
  <si>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</si>
  <si>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</si>
  <si>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北京打车</t>
  </si>
  <si>
    <t>可用项目：租车费、大交通、过路费、过桥费。
加油费（仅试驾活动可用，且只可使用活动当时当地的加油票）</t>
  </si>
  <si>
    <t>高铁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</si>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</sst>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0" fontId="15" fillId="20" borderId="16" applyNumberFormat="0" applyAlignment="0" applyProtection="0">
      <alignment vertical="center"/>
    </xf>
    <xf numFmtId="0" fontId="28" fillId="34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2" sqref="I12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176</v>
      </c>
      <c r="G8" s="64">
        <v>0</v>
      </c>
      <c r="H8" s="64">
        <f t="shared" ref="H8:H45" si="0">F8+G8</f>
        <v>176</v>
      </c>
      <c r="I8" s="85" t="s">
        <v>16</v>
      </c>
      <c r="J8" s="86" t="s">
        <v>17</v>
      </c>
    </row>
    <row r="9" customHeight="1" spans="1:10">
      <c r="A9" s="62"/>
      <c r="B9" s="63"/>
      <c r="C9" s="64"/>
      <c r="D9" s="65"/>
      <c r="E9" s="64"/>
      <c r="F9" s="64">
        <v>164</v>
      </c>
      <c r="G9" s="64">
        <v>0</v>
      </c>
      <c r="H9" s="64">
        <f t="shared" si="0"/>
        <v>164</v>
      </c>
      <c r="I9" s="85" t="s">
        <v>16</v>
      </c>
      <c r="J9" s="87"/>
    </row>
    <row r="10" customHeight="1" spans="1:10">
      <c r="A10" s="62"/>
      <c r="B10" s="63"/>
      <c r="C10" s="64"/>
      <c r="D10" s="65"/>
      <c r="E10" s="64"/>
      <c r="F10" s="64">
        <v>933</v>
      </c>
      <c r="G10" s="64">
        <v>0</v>
      </c>
      <c r="H10" s="64">
        <f t="shared" si="0"/>
        <v>933</v>
      </c>
      <c r="I10" s="85" t="s">
        <v>18</v>
      </c>
      <c r="J10" s="87"/>
    </row>
    <row r="11" customHeight="1" spans="1:10">
      <c r="A11" s="62"/>
      <c r="B11" s="63"/>
      <c r="C11" s="64"/>
      <c r="D11" s="65"/>
      <c r="E11" s="64"/>
      <c r="F11" s="64">
        <v>933</v>
      </c>
      <c r="G11" s="64">
        <v>0</v>
      </c>
      <c r="H11" s="64">
        <f t="shared" si="0"/>
        <v>933</v>
      </c>
      <c r="I11" s="85" t="s">
        <v>18</v>
      </c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2206</v>
      </c>
      <c r="G13" s="68">
        <f t="shared" ref="G13:H13" si="1">SUM(G8:G12)</f>
        <v>0</v>
      </c>
      <c r="H13" s="68">
        <f t="shared" si="1"/>
        <v>2206</v>
      </c>
      <c r="I13" s="88"/>
      <c r="J13" s="89"/>
    </row>
    <row r="14" customHeight="1" spans="1:10">
      <c r="A14" s="69">
        <v>2</v>
      </c>
      <c r="B14" s="70" t="s">
        <v>20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21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23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24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26</v>
      </c>
      <c r="C22" s="64">
        <v>10000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27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28</v>
      </c>
      <c r="C24" s="68">
        <f>SUM(C22)</f>
        <v>10000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29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30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32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33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35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37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38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40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41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43</v>
      </c>
      <c r="C45" s="64">
        <v>0</v>
      </c>
      <c r="D45" s="65"/>
      <c r="E45" s="64">
        <f t="shared" si="2"/>
        <v>0</v>
      </c>
      <c r="F45" s="64">
        <v>870</v>
      </c>
      <c r="G45" s="64">
        <v>0</v>
      </c>
      <c r="H45" s="64">
        <f t="shared" si="0"/>
        <v>870</v>
      </c>
      <c r="I45" s="85" t="s">
        <v>44</v>
      </c>
      <c r="J45" s="93"/>
    </row>
    <row r="46" customHeight="1" spans="1:10">
      <c r="A46" s="75"/>
      <c r="B46" s="63"/>
      <c r="C46" s="64"/>
      <c r="D46" s="65"/>
      <c r="E46" s="64"/>
      <c r="F46" s="64">
        <v>500</v>
      </c>
      <c r="G46" s="64">
        <v>0</v>
      </c>
      <c r="H46" s="64">
        <f t="shared" ref="H46:H51" si="19">F46+G46</f>
        <v>500</v>
      </c>
      <c r="I46" s="85" t="s">
        <v>45</v>
      </c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46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1370</v>
      </c>
      <c r="G52" s="68">
        <f t="shared" ref="G52:H52" si="21">SUM(G45:G51)</f>
        <v>0</v>
      </c>
      <c r="H52" s="68">
        <f t="shared" si="21"/>
        <v>1370</v>
      </c>
      <c r="I52" s="88"/>
      <c r="J52" s="95"/>
    </row>
    <row r="53" customHeight="1" spans="1:10">
      <c r="A53" s="66"/>
      <c r="B53" s="67" t="s">
        <v>47</v>
      </c>
      <c r="C53" s="68">
        <f>SUM(C52,C44,C40,C37,C32,C27,C24,C21,C16,C13)</f>
        <v>10000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3576</v>
      </c>
      <c r="G53" s="68">
        <f t="shared" si="22"/>
        <v>0</v>
      </c>
      <c r="H53" s="68">
        <f t="shared" si="22"/>
        <v>3576</v>
      </c>
      <c r="I53" s="88"/>
      <c r="J53" s="96"/>
    </row>
    <row r="57" customHeight="1" spans="1:9">
      <c r="A57" s="76" t="s">
        <v>48</v>
      </c>
      <c r="B57" s="77"/>
      <c r="C57" s="78" t="s">
        <v>49</v>
      </c>
      <c r="D57" s="78"/>
      <c r="E57" s="78" t="s">
        <v>50</v>
      </c>
      <c r="F57" s="78"/>
      <c r="G57" s="78" t="s">
        <v>51</v>
      </c>
      <c r="H57" s="78"/>
      <c r="I57" s="97" t="s">
        <v>52</v>
      </c>
    </row>
    <row r="58" customHeight="1" spans="1:9">
      <c r="A58" s="79">
        <f>E53</f>
        <v>0</v>
      </c>
      <c r="B58" s="80"/>
      <c r="C58" s="80">
        <f>H53</f>
        <v>3576</v>
      </c>
      <c r="D58" s="80"/>
      <c r="E58" s="80">
        <f>F53</f>
        <v>3576</v>
      </c>
      <c r="F58" s="80"/>
      <c r="G58" s="80">
        <f>G53</f>
        <v>0</v>
      </c>
      <c r="H58" s="80"/>
      <c r="I58" s="98">
        <f>A58-C58</f>
        <v>-3576</v>
      </c>
    </row>
    <row r="60" customHeight="1" spans="1:9">
      <c r="A60" s="81" t="s">
        <v>53</v>
      </c>
      <c r="B60" s="82"/>
      <c r="C60" s="83" t="s">
        <v>54</v>
      </c>
      <c r="D60" s="81"/>
      <c r="E60" s="81" t="s">
        <v>55</v>
      </c>
      <c r="F60" s="81"/>
      <c r="G60" s="81" t="s">
        <v>56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31" workbookViewId="0">
      <selection activeCell="N10" sqref="N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6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54</v>
      </c>
      <c r="G23" s="16" t="s">
        <v>83</v>
      </c>
      <c r="H23" s="16"/>
      <c r="I23" s="16"/>
      <c r="J23" s="16" t="s">
        <v>56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>
        <f>F5</f>
        <v>0</v>
      </c>
      <c r="G28" s="7"/>
      <c r="H28" s="6" t="s">
        <v>59</v>
      </c>
      <c r="I28" s="5"/>
      <c r="J28" s="7">
        <f>J5</f>
        <v>0</v>
      </c>
      <c r="K28" s="36"/>
    </row>
    <row r="29" ht="20.1" customHeight="1" spans="2:11">
      <c r="B29" s="8"/>
      <c r="C29" s="9"/>
      <c r="D29" s="10" t="s">
        <v>60</v>
      </c>
      <c r="E29" s="10"/>
      <c r="F29" s="11">
        <f>F6</f>
        <v>0</v>
      </c>
      <c r="G29" s="11"/>
      <c r="H29" s="10" t="s">
        <v>61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63</v>
      </c>
      <c r="E30" s="10"/>
      <c r="F30" s="11">
        <f>F7</f>
        <v>0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47</v>
      </c>
      <c r="J33" s="25"/>
      <c r="K33" s="49" t="s">
        <v>71</v>
      </c>
    </row>
    <row r="34" ht="20.1" customHeight="1" spans="2:11">
      <c r="B34" s="27">
        <v>1</v>
      </c>
      <c r="C34" s="27"/>
      <c r="D34" s="33"/>
      <c r="E34" s="34"/>
      <c r="F34" s="27"/>
      <c r="G34" s="25">
        <v>0</v>
      </c>
      <c r="H34" s="25">
        <v>0</v>
      </c>
      <c r="I34" s="41">
        <f>G34*H34</f>
        <v>0</v>
      </c>
      <c r="J34" s="42"/>
      <c r="K34" s="50"/>
    </row>
    <row r="35" ht="20.1" customHeight="1" spans="2:11">
      <c r="B35" s="27">
        <v>2</v>
      </c>
      <c r="C35" s="27"/>
      <c r="D35" s="33"/>
      <c r="E35" s="34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54</v>
      </c>
      <c r="G38" s="16" t="s">
        <v>83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2017-12-15T01:24:20Z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