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<sst xmlns="http://schemas.openxmlformats.org/spreadsheetml/2006/main" count="95">
  <si>
    <t>【借款报销单】</t>
  </si>
  <si>
    <t xml:space="preserve">团号：HMQA-180905-STR711 </t>
  </si>
  <si>
    <t>会议日期：2018/9/5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</si>
  <si>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</si>
  <si>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</si>
  <si>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</si>
  <si>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</si>
  <si>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</si>
  <si>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</si>
  <si>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</si>
  <si>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</si>
  <si>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</si>
  <si>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</si>
  <si>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</si>
  <si>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</si>
  <si>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</si>
  <si>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机票，去哪儿平台出票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</si>
  <si>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</si>
  <si>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</si>
  <si>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</si>
  <si>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</si>
  <si>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</si>
  <si>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</si>
  <si>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</si>
  <si>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</si>
  <si>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</si>
  <si>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</t>
  </si>
  <si>
    <t>需提供刷卡联、菜单（小票）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</si>
  <si>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</si>
  <si>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</si>
  <si>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</si>
  <si>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</si>
  <si>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</si>
  <si>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</si>
  <si>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</si>
  <si>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</si>
  <si>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</si>
  <si>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</si>
  <si>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淘宝下单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</si>
  <si>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</si>
  <si>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</si>
  <si>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</si>
  <si>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</si>
  <si>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</si>
  <si>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</si>
  <si>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</si>
  <si>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</si>
  <si>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司机导游餐费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</si>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</sst>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4" fillId="10" borderId="19" applyNumberFormat="0" applyAlignment="0" applyProtection="0">
      <alignment vertical="center"/>
    </xf>
    <xf numFmtId="0" fontId="23" fillId="24" borderId="22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46" workbookViewId="0">
      <selection activeCell="I30" sqref="I30"/>
    </sheetView>
  </sheetViews>
  <sheetFormatPr defaultColWidth="9" defaultRowHeight="21" customHeight="1"/>
  <cols>
    <col min="1" max="1" width="9" style="53"/>
    <col min="2" max="2" width="16.75" customWidth="1"/>
    <col min="3" max="3" width="12.625" style="54" customWidth="1"/>
    <col min="5" max="5" width="12.625" customWidth="1"/>
    <col min="6" max="6" width="12.5" customWidth="1"/>
    <col min="8" max="8" width="13.75" customWidth="1"/>
    <col min="9" max="9" width="27.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36417</v>
      </c>
      <c r="G8" s="65"/>
      <c r="H8" s="65">
        <f t="shared" ref="H8:H45" si="0">F8+G8</f>
        <v>36417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36417</v>
      </c>
      <c r="G13" s="69">
        <f t="shared" ref="G13:H13" si="1">SUM(G8:G12)</f>
        <v>0</v>
      </c>
      <c r="H13" s="69">
        <f t="shared" si="1"/>
        <v>36417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25</v>
      </c>
      <c r="C22" s="65"/>
      <c r="D22" s="66">
        <v>1</v>
      </c>
      <c r="E22" s="65">
        <f t="shared" si="2"/>
        <v>0</v>
      </c>
      <c r="F22" s="65"/>
      <c r="G22" s="65">
        <v>0</v>
      </c>
      <c r="H22" s="65">
        <f t="shared" si="0"/>
        <v>0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28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30</v>
      </c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32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33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34</v>
      </c>
      <c r="J28" s="87" t="s">
        <v>35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36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37</v>
      </c>
      <c r="C33" s="65">
        <v>0</v>
      </c>
      <c r="D33" s="66"/>
      <c r="E33" s="65">
        <f t="shared" si="2"/>
        <v>0</v>
      </c>
      <c r="F33" s="65"/>
      <c r="G33" s="65">
        <v>0</v>
      </c>
      <c r="H33" s="65">
        <f t="shared" si="0"/>
        <v>0</v>
      </c>
      <c r="I33" s="86" t="s">
        <v>38</v>
      </c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39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40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41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42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43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44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45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46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 t="s">
        <v>47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49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36417</v>
      </c>
      <c r="G53" s="69">
        <f t="shared" si="22"/>
        <v>0</v>
      </c>
      <c r="H53" s="69">
        <f t="shared" si="22"/>
        <v>36417</v>
      </c>
      <c r="I53" s="89"/>
      <c r="J53" s="97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98" t="s">
        <v>54</v>
      </c>
    </row>
    <row r="58" customHeight="1" spans="1:9">
      <c r="A58" s="80">
        <f>E53</f>
        <v>0</v>
      </c>
      <c r="B58" s="81"/>
      <c r="C58" s="81">
        <f>H53</f>
        <v>36417</v>
      </c>
      <c r="D58" s="81"/>
      <c r="E58" s="81">
        <f>F53</f>
        <v>36417</v>
      </c>
      <c r="F58" s="81"/>
      <c r="G58" s="81">
        <f>G53</f>
        <v>0</v>
      </c>
      <c r="H58" s="81"/>
      <c r="I58" s="99">
        <f>A58-C58</f>
        <v>-36417</v>
      </c>
    </row>
    <row r="60" customHeight="1" spans="1:9">
      <c r="A60" s="82" t="s">
        <v>55</v>
      </c>
      <c r="B60" s="83" t="s">
        <v>56</v>
      </c>
      <c r="C60" s="84" t="s">
        <v>57</v>
      </c>
      <c r="D60" s="82"/>
      <c r="E60" s="82" t="s">
        <v>58</v>
      </c>
      <c r="F60" s="82"/>
      <c r="G60" s="82" t="s">
        <v>59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61</v>
      </c>
      <c r="E5" s="6"/>
      <c r="F5" s="7" t="s">
        <v>56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2">
        <v>43322</v>
      </c>
      <c r="G7" s="11"/>
      <c r="H7" s="10" t="s">
        <v>69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84</v>
      </c>
      <c r="F14" s="24"/>
      <c r="G14" s="26">
        <v>0</v>
      </c>
      <c r="H14" s="26"/>
      <c r="I14" s="42"/>
      <c r="J14" s="43"/>
      <c r="K14" s="44" t="s">
        <v>85</v>
      </c>
    </row>
    <row r="15" ht="20.1" customHeight="1" spans="2:11">
      <c r="B15" s="23">
        <v>5</v>
      </c>
      <c r="C15" s="24"/>
      <c r="D15" s="25" t="s">
        <v>46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86</v>
      </c>
      <c r="H20" s="22"/>
      <c r="I20" s="22"/>
      <c r="J20" s="22"/>
      <c r="K20" s="22" t="s">
        <v>87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88</v>
      </c>
      <c r="C23" s="17"/>
      <c r="D23" s="17" t="s">
        <v>56</v>
      </c>
      <c r="E23" s="17"/>
      <c r="F23" s="17" t="s">
        <v>57</v>
      </c>
      <c r="G23" s="17" t="s">
        <v>89</v>
      </c>
      <c r="H23" s="17"/>
      <c r="I23" s="17"/>
      <c r="J23" s="17" t="s">
        <v>59</v>
      </c>
      <c r="K23" s="17"/>
    </row>
    <row r="26" ht="18.75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唐诗琳</v>
      </c>
      <c r="G28" s="7"/>
      <c r="H28" s="6" t="s">
        <v>62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广州</v>
      </c>
      <c r="G29" s="11"/>
      <c r="H29" s="10" t="s">
        <v>66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68</v>
      </c>
      <c r="E30" s="10"/>
      <c r="F30" s="11">
        <f>F7</f>
        <v>43322</v>
      </c>
      <c r="G30" s="11"/>
      <c r="H30" s="10" t="s">
        <v>69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91</v>
      </c>
      <c r="E33" s="28" t="s">
        <v>92</v>
      </c>
      <c r="F33" s="28"/>
      <c r="G33" s="26" t="s">
        <v>93</v>
      </c>
      <c r="H33" s="26" t="s">
        <v>94</v>
      </c>
      <c r="I33" s="26" t="s">
        <v>49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65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65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88</v>
      </c>
      <c r="C38" s="17"/>
      <c r="D38" s="17"/>
      <c r="E38" s="17"/>
      <c r="F38" s="17" t="s">
        <v>57</v>
      </c>
      <c r="G38" s="17" t="s">
        <v>89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2018-10-26T13:06:45Z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