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客户报价\"/>
    </mc:Choice>
  </mc:AlternateContent>
  <bookViews>
    <workbookView xWindow="-120" yWindow="-120" windowWidth="20730" windowHeight="11160"/>
  </bookViews>
  <sheets>
    <sheet name="北京Quotation 8-1" sheetId="8" r:id="rId1"/>
    <sheet name="沈阳Quotation 8-1" sheetId="9" r:id="rId2"/>
  </sheets>
  <calcPr calcId="152511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9" l="1"/>
  <c r="H25" i="9"/>
  <c r="H19" i="9"/>
  <c r="H18" i="9"/>
  <c r="H15" i="9"/>
  <c r="H14" i="9"/>
  <c r="H13" i="9"/>
  <c r="H12" i="9"/>
  <c r="H11" i="9"/>
  <c r="H29" i="8"/>
  <c r="H22" i="8"/>
  <c r="H18" i="8"/>
  <c r="H15" i="8"/>
  <c r="H14" i="8"/>
  <c r="H35" i="9"/>
  <c r="H22" i="9"/>
  <c r="H10" i="9"/>
  <c r="H19" i="8"/>
  <c r="H36" i="8"/>
  <c r="G39" i="8"/>
  <c r="H39" i="8"/>
  <c r="H40" i="8"/>
  <c r="D54" i="8"/>
  <c r="H54" i="8"/>
  <c r="H55" i="8"/>
  <c r="H35" i="8"/>
  <c r="H34" i="8"/>
  <c r="H30" i="8"/>
  <c r="H25" i="8"/>
  <c r="H10" i="8"/>
  <c r="H11" i="8"/>
  <c r="H12" i="8"/>
  <c r="H13" i="8"/>
  <c r="H23" i="9"/>
  <c r="H24" i="9"/>
  <c r="H28" i="9"/>
  <c r="H29" i="9"/>
  <c r="H33" i="9"/>
  <c r="H34" i="9"/>
  <c r="H36" i="9"/>
  <c r="G39" i="9"/>
  <c r="H39" i="9"/>
  <c r="H40" i="9"/>
  <c r="H49" i="9"/>
  <c r="H50" i="9"/>
  <c r="H51" i="9"/>
  <c r="H43" i="9"/>
  <c r="H44" i="9"/>
  <c r="H45" i="9"/>
  <c r="H46" i="9"/>
  <c r="D54" i="9"/>
  <c r="H54" i="9"/>
  <c r="H55" i="9"/>
  <c r="H43" i="8"/>
  <c r="H44" i="8"/>
  <c r="H45" i="8"/>
  <c r="H46" i="8"/>
  <c r="H49" i="8"/>
  <c r="H50" i="8"/>
  <c r="H51" i="8"/>
  <c r="H23" i="8"/>
  <c r="H24" i="8"/>
  <c r="H28" i="8"/>
  <c r="H33" i="8"/>
</calcChain>
</file>

<file path=xl/sharedStrings.xml><?xml version="1.0" encoding="utf-8"?>
<sst xmlns="http://schemas.openxmlformats.org/spreadsheetml/2006/main" count="422" uniqueCount="143">
  <si>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</si>
  <si>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</si>
  <si>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</si>
  <si>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</si>
  <si>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</si>
  <si>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</si>
  <si>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</si>
  <si>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</si>
  <si>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</si>
  <si>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</si>
  <si>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</si>
  <si>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</si>
  <si>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</si>
  <si>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</si>
  <si>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</si>
  <si>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</si>
  <si>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</si>
  <si>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</si>
  <si>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</si>
  <si>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</si>
  <si>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</si>
  <si>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</si>
  <si>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</si>
  <si>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</si>
  <si>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</si>
  <si>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</si>
  <si>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</si>
  <si>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</si>
  <si>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</si>
  <si>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t>A-2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</si>
  <si>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</si>
  <si>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</si>
  <si>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</si>
  <si>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</si>
  <si>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</si>
  <si>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</si>
  <si>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</si>
  <si>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</si>
  <si>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</si>
  <si>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</si>
  <si>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</si>
  <si>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</si>
  <si>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</si>
  <si>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</si>
  <si>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</si>
  <si>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</si>
  <si>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</si>
  <si>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</si>
  <si>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</si>
  <si>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</si>
  <si>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</si>
  <si>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</si>
  <si>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</si>
  <si>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</si>
  <si>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</si>
  <si>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</si>
  <si>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</si>
  <si>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</si>
  <si>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</si>
  <si>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</si>
  <si>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</si>
  <si>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</si>
  <si>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</si>
  <si>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</si>
  <si>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</si>
  <si>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</si>
  <si>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</si>
  <si>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</si>
  <si>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</si>
  <si>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</si>
  <si>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</si>
  <si>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</si>
  <si>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</si>
  <si>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</si>
  <si>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</si>
  <si>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</si>
  <si>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</si>
  <si>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</si>
  <si>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</si>
  <si>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</si>
  <si>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3" type="noConversion"/>
  </si>
  <si>
    <t>A-4</t>
  </si>
  <si>
    <t>A-5</t>
  </si>
  <si>
    <t>投影仪</t>
    <rPh sb="0" eb="1">
      <t>tou'ying'yi</t>
    </rPh>
    <phoneticPr fontId="33" type="noConversion"/>
  </si>
  <si>
    <t>茶歇</t>
    <rPh sb="0" eb="1">
      <t>cha'x</t>
    </rPh>
    <phoneticPr fontId="33" type="noConversion"/>
  </si>
  <si>
    <t>大床房</t>
    <rPh sb="0" eb="1">
      <t>da'chuang'f</t>
    </rPh>
    <phoneticPr fontId="33" type="noConversion"/>
  </si>
  <si>
    <t>搭建制作</t>
    <rPh sb="0" eb="1">
      <t>da'jian</t>
    </rPh>
    <rPh sb="2" eb="3">
      <t>zhi'zuo</t>
    </rPh>
    <phoneticPr fontId="33" type="noConversion"/>
  </si>
  <si>
    <t>背景板，易拉宝，会议资料等预估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</si>
  <si>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项</t>
    <rPh sb="0" eb="1">
      <t>xiang</t>
    </rPh>
    <phoneticPr fontId="33" type="noConversion"/>
  </si>
  <si>
    <t>G</t>
    <phoneticPr fontId="33" type="noConversion"/>
  </si>
  <si>
    <t>当地工作人员费用Local Staff costs</t>
    <rPh sb="0" eb="1">
      <t>dang'di</t>
    </rPh>
    <phoneticPr fontId="33" type="noConversion"/>
  </si>
  <si>
    <t>地接（工作人员）
Local staff</t>
    <phoneticPr fontId="33" type="noConversion"/>
  </si>
  <si>
    <t>G-1</t>
    <phoneticPr fontId="33" type="noConversion"/>
  </si>
  <si>
    <t>G-2</t>
  </si>
  <si>
    <t>G-3</t>
  </si>
  <si>
    <t>宽带</t>
    <rPh sb="0" eb="1">
      <t>kuan'dai</t>
    </rPh>
    <phoneticPr fontId="33" type="noConversion"/>
  </si>
  <si>
    <t>直播用宽带</t>
    <rPh sb="0" eb="1">
      <t>zhi'bo'yong</t>
    </rPh>
    <rPh sb="3" eb="4">
      <t>kuan'dai</t>
    </rPh>
    <phoneticPr fontId="33" type="noConversion"/>
  </si>
  <si>
    <t>线/次</t>
    <rPh sb="0" eb="1">
      <t>xian</t>
    </rPh>
    <rPh sb="2" eb="3">
      <t>ci</t>
    </rPh>
    <phoneticPr fontId="33" type="noConversion"/>
  </si>
  <si>
    <t>外部会议</t>
    <phoneticPr fontId="33" type="noConversion"/>
  </si>
  <si>
    <t>结算按实际车票计</t>
    <phoneticPr fontId="33" type="noConversion"/>
  </si>
  <si>
    <t>爱宁达大师巡讲会</t>
    <phoneticPr fontId="33" type="noConversion"/>
  </si>
  <si>
    <t>北京酒店</t>
    <rPh sb="0" eb="1">
      <t>shang'hai</t>
    </rPh>
    <rPh sb="2" eb="3">
      <t>ming'tguang'chwan'hao</t>
    </rPh>
    <phoneticPr fontId="33" type="noConversion"/>
  </si>
  <si>
    <t>沈阳酒店</t>
    <rPh sb="0" eb="1">
      <t>hang'hzou</t>
    </rPh>
    <rPh sb="2" eb="3">
      <t>wen'de'muhao'ting</t>
    </rPh>
    <phoneticPr fontId="33" type="noConversion"/>
  </si>
  <si>
    <t>下午会议</t>
    <phoneticPr fontId="33" type="noConversion"/>
  </si>
  <si>
    <t xml:space="preserve">北京晚餐dinner </t>
    <rPh sb="0" eb="1">
      <t>shang'hai</t>
    </rPh>
    <phoneticPr fontId="33" type="noConversion"/>
  </si>
  <si>
    <t xml:space="preserve">沈阳晚餐dinner </t>
    <rPh sb="0" eb="1">
      <t>hang'zhou</t>
    </rPh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</si>
  <si>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3" type="noConversion"/>
  </si>
  <si>
    <t>工作人员交通</t>
    <rPh sb="0" eb="1">
      <t>zhong'sh</t>
    </rPh>
    <rPh sb="2" eb="3">
      <t>gong'zuo'ren'yuanjiao't</t>
    </rPh>
    <phoneticPr fontId="33" type="noConversion"/>
  </si>
  <si>
    <t>工作人员津贴</t>
    <rPh sb="0" eb="1">
      <t>zhong'sh</t>
    </rPh>
    <rPh sb="2" eb="3">
      <t>gong'zuo'ren'yuanjin'tie</t>
    </rPh>
    <phoneticPr fontId="33" type="noConversion"/>
  </si>
  <si>
    <t>工作人员住宿</t>
    <rPh sb="0" eb="1">
      <t>zhong'sh</t>
    </rPh>
    <rPh sb="2" eb="3">
      <t>gong'zuo'ren'yuanzhu'su</t>
    </rPh>
    <phoneticPr fontId="33" type="noConversion"/>
  </si>
  <si>
    <t>北京</t>
    <rPh sb="0" eb="1">
      <t>shang'haihang'zhou</t>
    </rPh>
    <phoneticPr fontId="33" type="noConversion"/>
  </si>
  <si>
    <t>康辉集团北京国际会议展览有限公司</t>
    <phoneticPr fontId="33" type="noConversion"/>
  </si>
  <si>
    <t>郭海燕 13810995220</t>
    <phoneticPr fontId="33" type="noConversion"/>
  </si>
  <si>
    <t>2020.6.24</t>
    <phoneticPr fontId="33" type="noConversion"/>
  </si>
  <si>
    <t>酒店HOTEL ACCOMMODATION：北京香格里拉酒店</t>
    <phoneticPr fontId="33" type="noConversion"/>
  </si>
  <si>
    <t>下午会议室，在北大人民医院附近</t>
    <phoneticPr fontId="33" type="noConversion"/>
  </si>
  <si>
    <t>品种</t>
    <phoneticPr fontId="33" type="noConversion"/>
  </si>
  <si>
    <t>北京香格里拉酒店 会议室</t>
    <rPh sb="0" eb="1">
      <t>hui'yi'si</t>
    </rPh>
    <phoneticPr fontId="33" type="noConversion"/>
  </si>
  <si>
    <t>新阁三层，珍珠厅，106㎡，层高3.7m</t>
    <rPh sb="0" eb="1">
      <t>xiao'yan'hui't</t>
    </rPh>
    <rPh sb="8" eb="9">
      <t>ping'mi</t>
    </rPh>
    <rPh sb="10" eb="11">
      <t>ceng'gao</t>
    </rPh>
    <rPh sb="15" eb="16">
      <t>mi</t>
    </rPh>
    <phoneticPr fontId="33" type="noConversion"/>
  </si>
  <si>
    <t>外租7500流明投影</t>
    <rPh sb="4" eb="5">
      <t>liu'm</t>
    </rPh>
    <rPh sb="6" eb="7">
      <t>tou'ying</t>
    </rPh>
    <rPh sb="8" eb="9">
      <t>wai'zujiu'dkemian'fti'gongliu'mtou'ying'yijiu'dkemian'fti'gongliu'mtou'ying'yi</t>
    </rPh>
    <phoneticPr fontId="33" type="noConversion"/>
  </si>
  <si>
    <t>会场场租包含30人茶歇1次</t>
    <phoneticPr fontId="33" type="noConversion"/>
  </si>
  <si>
    <t>用餐Meal fee</t>
    <phoneticPr fontId="33" type="noConversion"/>
  </si>
  <si>
    <t>酒店内自助晚餐buffet/ table</t>
    <phoneticPr fontId="33" type="noConversion"/>
  </si>
  <si>
    <t>首都机场接送价格</t>
    <phoneticPr fontId="33" type="noConversion"/>
  </si>
  <si>
    <t>预计金额，最终以实际制作尺寸及印刷物数量为准</t>
    <phoneticPr fontId="33" type="noConversion"/>
  </si>
  <si>
    <t>北京</t>
    <phoneticPr fontId="33" type="noConversion"/>
  </si>
  <si>
    <t>30人起单开自助</t>
    <rPh sb="4" eb="5">
      <t>zhuan'xian</t>
    </rPh>
    <rPh sb="6" eb="7">
      <t>fei'yongjiu'dketi'gonggong'xiangkuan'dai</t>
    </rPh>
    <phoneticPr fontId="33" type="noConversion"/>
  </si>
  <si>
    <t>沈阳</t>
    <rPh sb="0" eb="1">
      <t>shang'haihang'zhou</t>
    </rPh>
    <phoneticPr fontId="33" type="noConversion"/>
  </si>
  <si>
    <t>30人</t>
    <rPh sb="0" eb="3">
      <t>ren</t>
    </rPh>
    <phoneticPr fontId="33" type="noConversion"/>
  </si>
  <si>
    <t>Business car 5座小车</t>
    <phoneticPr fontId="33" type="noConversion"/>
  </si>
  <si>
    <t>酒店HOTEL ACCOMMODATION：沈阳香格里拉及酒店</t>
    <phoneticPr fontId="33" type="noConversion"/>
  </si>
  <si>
    <t>A-1</t>
    <phoneticPr fontId="37" type="noConversion"/>
  </si>
  <si>
    <t>沈阳香格里拉酒店 会议室</t>
    <rPh sb="0" eb="1">
      <t>hui'yi'si</t>
    </rPh>
    <phoneticPr fontId="33" type="noConversion"/>
  </si>
  <si>
    <t>二楼莲花厅 120平 层高3.8米</t>
  </si>
  <si>
    <t>酒店内投影</t>
    <rPh sb="4" eb="5">
      <t>liu'mtou'yingwai'zujiu'dkemian'fti'gongliu'mtou'ying'yijiu'dkemian'fti'gongliu'mtou'ying'yi</t>
    </rPh>
    <phoneticPr fontId="33" type="noConversion"/>
  </si>
  <si>
    <t>7500流明，120寸幕布</t>
    <phoneticPr fontId="37" type="noConversion"/>
  </si>
  <si>
    <t>7500流明，120寸幕布</t>
    <phoneticPr fontId="33" type="noConversion"/>
  </si>
  <si>
    <t>次</t>
    <phoneticPr fontId="37" type="noConversion"/>
  </si>
  <si>
    <t>B-1</t>
    <phoneticPr fontId="37" type="noConversion"/>
  </si>
  <si>
    <t>Business car 5座小车</t>
    <phoneticPr fontId="3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</si>
  <si>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  <phoneticPr fontId="37" type="noConversion"/>
  </si>
  <si>
    <t>可免费使用酒店内独享带宽30M，需要提前测试。报价为网络供应商单独安装网络预计价格，供参考，最终以实际安装带宽价格为准。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</si>
  <si>
    <t>可免费使用酒店会场30M共享，一般上下行2m/s，需要提前测试，可以自带网线单开IP，不共享。报价为网络供应商单独安装网络预计价格，供参考，最终以实际安装带宽价格为准。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</si>
</sst>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8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3" fillId="4" borderId="0" xfId="6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40" fontId="14" fillId="7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4" fillId="3" borderId="0" xfId="6" applyFont="1" applyFill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4" fontId="10" fillId="8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9" borderId="0" xfId="6" applyFont="1" applyFill="1" applyBorder="1" applyAlignment="1">
      <alignment vertical="center" wrapText="1"/>
    </xf>
    <xf numFmtId="177" fontId="20" fillId="9" borderId="0" xfId="6" applyNumberFormat="1" applyFont="1" applyFill="1" applyBorder="1" applyAlignment="1">
      <alignment horizontal="right" vertical="center" wrapText="1"/>
    </xf>
    <xf numFmtId="0" fontId="15" fillId="8" borderId="0" xfId="6" applyFont="1" applyFill="1" applyBorder="1" applyAlignment="1">
      <alignment vertical="center" wrapText="1"/>
    </xf>
    <xf numFmtId="177" fontId="23" fillId="9" borderId="0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36" fillId="0" borderId="0" xfId="6" applyFont="1" applyBorder="1" applyAlignment="1">
      <alignment vertical="center" wrapText="1"/>
    </xf>
    <xf numFmtId="178" fontId="20" fillId="9" borderId="0" xfId="6" applyNumberFormat="1" applyFont="1" applyFill="1" applyBorder="1" applyAlignment="1">
      <alignment horizontal="right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left" vertical="center" wrapText="1"/>
    </xf>
    <xf numFmtId="0" fontId="35" fillId="0" borderId="0" xfId="6" applyFont="1" applyBorder="1" applyAlignment="1">
      <alignment horizontal="left" vertical="center" wrapText="1"/>
    </xf>
  </cellXfs>
  <cellStyles count="8">
    <cellStyle name="常规" xfId="0" builtinId="0"/>
    <cellStyle name="常规 2" xfId="2"/>
    <cellStyle name="常规 3" xfId="3"/>
    <cellStyle name="常规 3 2" xfId="1"/>
    <cellStyle name="常规 4" xfId="5"/>
    <cellStyle name="常规_Sheet1 3" xfId="6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90" zoomScaleNormal="90" zoomScalePageLayoutView="110" workbookViewId="0">
      <selection activeCell="B9" sqref="B9:H9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63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4">
      <c r="A2" s="3" t="s">
        <v>1</v>
      </c>
      <c r="B2" s="4" t="s">
        <v>100</v>
      </c>
      <c r="C2" s="5" t="s">
        <v>2</v>
      </c>
      <c r="D2" s="65" t="s">
        <v>110</v>
      </c>
      <c r="E2" s="65"/>
      <c r="F2" s="3" t="s">
        <v>3</v>
      </c>
      <c r="G2" s="6" t="s">
        <v>4</v>
      </c>
      <c r="H2" s="66" t="s">
        <v>111</v>
      </c>
      <c r="I2" s="66"/>
    </row>
    <row r="3" spans="1:9" ht="48">
      <c r="A3" s="6" t="s">
        <v>5</v>
      </c>
      <c r="B3" s="4" t="s">
        <v>98</v>
      </c>
      <c r="C3" s="6" t="s">
        <v>6</v>
      </c>
      <c r="D3" s="67">
        <v>30</v>
      </c>
      <c r="E3" s="67"/>
      <c r="F3" s="3" t="s">
        <v>7</v>
      </c>
      <c r="G3" s="6" t="s">
        <v>8</v>
      </c>
      <c r="H3" s="68" t="s">
        <v>112</v>
      </c>
      <c r="I3" s="68"/>
    </row>
    <row r="4" spans="1:9" ht="24">
      <c r="A4" s="6" t="s">
        <v>9</v>
      </c>
      <c r="B4" s="7">
        <v>44044</v>
      </c>
      <c r="C4" s="8" t="s">
        <v>10</v>
      </c>
      <c r="D4" s="69"/>
      <c r="E4" s="69"/>
      <c r="F4" s="3" t="s">
        <v>11</v>
      </c>
      <c r="G4" s="6" t="s">
        <v>12</v>
      </c>
      <c r="H4" s="70" t="s">
        <v>113</v>
      </c>
      <c r="I4" s="68"/>
    </row>
    <row r="5" spans="1:9">
      <c r="A5" s="71"/>
      <c r="B5" s="72"/>
      <c r="C5" s="72"/>
      <c r="D5" s="72"/>
      <c r="E5" s="72"/>
      <c r="F5" s="72"/>
      <c r="G5" s="72"/>
      <c r="H5" s="72"/>
      <c r="I5" s="72"/>
    </row>
    <row r="6" spans="1:9" ht="26.1" customHeight="1">
      <c r="A6" s="10" t="s">
        <v>13</v>
      </c>
      <c r="B6" s="73" t="s">
        <v>14</v>
      </c>
      <c r="C6" s="73"/>
      <c r="D6" s="73"/>
      <c r="E6" s="73"/>
      <c r="F6" s="73"/>
      <c r="G6" s="73"/>
      <c r="H6" s="73"/>
      <c r="I6" s="73"/>
    </row>
    <row r="7" spans="1:9">
      <c r="A7" s="74" t="s">
        <v>15</v>
      </c>
      <c r="B7" s="75"/>
      <c r="C7" s="75"/>
      <c r="D7" s="75"/>
      <c r="E7" s="75"/>
      <c r="F7" s="75"/>
      <c r="G7" s="74" t="s">
        <v>16</v>
      </c>
      <c r="H7" s="75"/>
      <c r="I7" s="75"/>
    </row>
    <row r="8" spans="1:9" ht="25.5">
      <c r="A8" s="11" t="s">
        <v>17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</row>
    <row r="9" spans="1:9">
      <c r="A9" s="12" t="s">
        <v>26</v>
      </c>
      <c r="B9" s="76" t="s">
        <v>114</v>
      </c>
      <c r="C9" s="76"/>
      <c r="D9" s="76"/>
      <c r="E9" s="76"/>
      <c r="F9" s="76"/>
      <c r="G9" s="76"/>
      <c r="H9" s="76"/>
      <c r="I9" s="35"/>
    </row>
    <row r="10" spans="1:9" ht="22.5">
      <c r="A10" s="50" t="s">
        <v>27</v>
      </c>
      <c r="B10" s="14" t="s">
        <v>101</v>
      </c>
      <c r="C10" s="15" t="s">
        <v>85</v>
      </c>
      <c r="D10" s="16"/>
      <c r="E10" s="16"/>
      <c r="F10" s="17" t="s">
        <v>28</v>
      </c>
      <c r="G10" s="18">
        <v>0</v>
      </c>
      <c r="H10" s="19">
        <f>D10*E10*G10</f>
        <v>0</v>
      </c>
      <c r="I10" s="37"/>
    </row>
    <row r="11" spans="1:9">
      <c r="A11" s="60" t="s">
        <v>29</v>
      </c>
      <c r="B11" s="14" t="s">
        <v>117</v>
      </c>
      <c r="C11" s="15" t="s">
        <v>118</v>
      </c>
      <c r="D11" s="16">
        <v>1</v>
      </c>
      <c r="E11" s="16">
        <v>0.5</v>
      </c>
      <c r="F11" s="17" t="s">
        <v>31</v>
      </c>
      <c r="G11" s="18">
        <v>20000</v>
      </c>
      <c r="H11" s="19">
        <f>D11*E11*G11</f>
        <v>10000</v>
      </c>
      <c r="I11" s="37" t="s">
        <v>115</v>
      </c>
    </row>
    <row r="12" spans="1:9">
      <c r="A12" s="60" t="s">
        <v>30</v>
      </c>
      <c r="B12" s="14" t="s">
        <v>83</v>
      </c>
      <c r="C12" s="15" t="s">
        <v>136</v>
      </c>
      <c r="D12" s="16">
        <v>1</v>
      </c>
      <c r="E12" s="16">
        <v>1</v>
      </c>
      <c r="F12" s="17" t="s">
        <v>32</v>
      </c>
      <c r="G12" s="18">
        <v>1500</v>
      </c>
      <c r="H12" s="19">
        <f>D12*E12*G12</f>
        <v>1500</v>
      </c>
      <c r="I12" s="37" t="s">
        <v>119</v>
      </c>
    </row>
    <row r="13" spans="1:9">
      <c r="A13" s="60" t="s">
        <v>81</v>
      </c>
      <c r="B13" s="14" t="s">
        <v>84</v>
      </c>
      <c r="C13" s="15" t="s">
        <v>116</v>
      </c>
      <c r="D13" s="16">
        <v>30</v>
      </c>
      <c r="E13" s="16">
        <v>1</v>
      </c>
      <c r="F13" s="17" t="s">
        <v>34</v>
      </c>
      <c r="G13" s="18">
        <v>0</v>
      </c>
      <c r="H13" s="19">
        <f>D13*E13*G13</f>
        <v>0</v>
      </c>
      <c r="I13" s="37" t="s">
        <v>120</v>
      </c>
    </row>
    <row r="14" spans="1:9" ht="33.75">
      <c r="A14" s="60" t="s">
        <v>82</v>
      </c>
      <c r="B14" s="14" t="s">
        <v>95</v>
      </c>
      <c r="C14" s="15" t="s">
        <v>96</v>
      </c>
      <c r="D14" s="16">
        <v>1</v>
      </c>
      <c r="E14" s="16">
        <v>1</v>
      </c>
      <c r="F14" s="17" t="s">
        <v>97</v>
      </c>
      <c r="G14" s="18">
        <v>1500</v>
      </c>
      <c r="H14" s="19">
        <f>D14*E14*G14</f>
        <v>1500</v>
      </c>
      <c r="I14" s="37" t="s">
        <v>141</v>
      </c>
    </row>
    <row r="15" spans="1:9">
      <c r="A15" s="77" t="s">
        <v>35</v>
      </c>
      <c r="B15" s="77"/>
      <c r="C15" s="77"/>
      <c r="D15" s="77"/>
      <c r="E15" s="77"/>
      <c r="F15" s="77"/>
      <c r="G15" s="77"/>
      <c r="H15" s="23">
        <f>SUM(H10:H14)</f>
        <v>13000</v>
      </c>
      <c r="I15" s="38"/>
    </row>
    <row r="16" spans="1:9" ht="36">
      <c r="A16" s="24" t="s">
        <v>17</v>
      </c>
      <c r="B16" s="24" t="s">
        <v>18</v>
      </c>
      <c r="C16" s="24" t="s">
        <v>19</v>
      </c>
      <c r="D16" s="25" t="s">
        <v>36</v>
      </c>
      <c r="E16" s="25" t="s">
        <v>37</v>
      </c>
      <c r="F16" s="24" t="s">
        <v>22</v>
      </c>
      <c r="G16" s="24" t="s">
        <v>23</v>
      </c>
      <c r="H16" s="24" t="s">
        <v>38</v>
      </c>
      <c r="I16" s="24" t="s">
        <v>25</v>
      </c>
    </row>
    <row r="17" spans="1:11">
      <c r="A17" s="12" t="s">
        <v>39</v>
      </c>
      <c r="B17" s="76" t="s">
        <v>121</v>
      </c>
      <c r="C17" s="76"/>
      <c r="D17" s="76"/>
      <c r="E17" s="76"/>
      <c r="F17" s="76"/>
      <c r="G17" s="76"/>
      <c r="H17" s="76"/>
      <c r="I17" s="35"/>
    </row>
    <row r="18" spans="1:11" s="1" customFormat="1" ht="22.5">
      <c r="A18" s="60" t="s">
        <v>41</v>
      </c>
      <c r="B18" s="26" t="s">
        <v>104</v>
      </c>
      <c r="C18" s="26" t="s">
        <v>122</v>
      </c>
      <c r="D18" s="16">
        <v>30</v>
      </c>
      <c r="E18" s="16">
        <v>1</v>
      </c>
      <c r="F18" s="27" t="s">
        <v>42</v>
      </c>
      <c r="G18" s="28">
        <v>300</v>
      </c>
      <c r="H18" s="19">
        <f>D18*E18*G18</f>
        <v>9000</v>
      </c>
      <c r="I18" s="37" t="s">
        <v>126</v>
      </c>
    </row>
    <row r="19" spans="1:11">
      <c r="A19" s="77" t="s">
        <v>35</v>
      </c>
      <c r="B19" s="77"/>
      <c r="C19" s="77"/>
      <c r="D19" s="77"/>
      <c r="E19" s="77"/>
      <c r="F19" s="77"/>
      <c r="G19" s="77"/>
      <c r="H19" s="32">
        <f>SUM(H18:H18)</f>
        <v>9000</v>
      </c>
      <c r="I19" s="35"/>
    </row>
    <row r="20" spans="1:11" ht="36">
      <c r="A20" s="24" t="s">
        <v>17</v>
      </c>
      <c r="B20" s="24" t="s">
        <v>18</v>
      </c>
      <c r="C20" s="24" t="s">
        <v>19</v>
      </c>
      <c r="D20" s="25" t="s">
        <v>36</v>
      </c>
      <c r="E20" s="25" t="s">
        <v>37</v>
      </c>
      <c r="F20" s="24" t="s">
        <v>22</v>
      </c>
      <c r="G20" s="24" t="s">
        <v>23</v>
      </c>
      <c r="H20" s="24" t="s">
        <v>38</v>
      </c>
      <c r="I20" s="24" t="s">
        <v>25</v>
      </c>
    </row>
    <row r="21" spans="1:11">
      <c r="A21" s="12" t="s">
        <v>44</v>
      </c>
      <c r="B21" s="76" t="s">
        <v>45</v>
      </c>
      <c r="C21" s="76"/>
      <c r="D21" s="76"/>
      <c r="E21" s="76"/>
      <c r="F21" s="76"/>
      <c r="G21" s="76"/>
      <c r="H21" s="76"/>
      <c r="I21" s="35"/>
    </row>
    <row r="22" spans="1:11" s="1" customFormat="1" ht="33.75">
      <c r="A22" s="83" t="s">
        <v>46</v>
      </c>
      <c r="B22" s="26" t="s">
        <v>47</v>
      </c>
      <c r="C22" s="26" t="s">
        <v>129</v>
      </c>
      <c r="D22" s="16">
        <v>5</v>
      </c>
      <c r="E22" s="16">
        <v>2</v>
      </c>
      <c r="F22" s="33" t="s">
        <v>48</v>
      </c>
      <c r="G22" s="31">
        <v>260</v>
      </c>
      <c r="H22" s="19">
        <f>D22*E22*G22</f>
        <v>2600</v>
      </c>
      <c r="I22" s="35" t="s">
        <v>123</v>
      </c>
      <c r="J22" s="39"/>
      <c r="K22" s="40" t="s">
        <v>43</v>
      </c>
    </row>
    <row r="23" spans="1:11" s="1" customFormat="1" ht="33.75">
      <c r="A23" s="83"/>
      <c r="B23" s="26" t="s">
        <v>49</v>
      </c>
      <c r="C23" s="26" t="s">
        <v>80</v>
      </c>
      <c r="D23" s="16"/>
      <c r="E23" s="16"/>
      <c r="F23" s="33" t="s">
        <v>48</v>
      </c>
      <c r="G23" s="31"/>
      <c r="H23" s="34">
        <f>D23*E23*G23</f>
        <v>0</v>
      </c>
      <c r="I23" s="37"/>
      <c r="J23" s="39"/>
      <c r="K23" s="40"/>
    </row>
    <row r="24" spans="1:11" ht="22.5">
      <c r="A24" s="83"/>
      <c r="B24" s="26" t="s">
        <v>50</v>
      </c>
      <c r="C24" s="26" t="s">
        <v>80</v>
      </c>
      <c r="D24" s="16"/>
      <c r="E24" s="16"/>
      <c r="F24" s="33" t="s">
        <v>48</v>
      </c>
      <c r="G24" s="31"/>
      <c r="H24" s="34">
        <f>D24*E24*G24</f>
        <v>0</v>
      </c>
      <c r="I24" s="37"/>
      <c r="J24" s="9"/>
    </row>
    <row r="25" spans="1:11">
      <c r="A25" s="77" t="s">
        <v>35</v>
      </c>
      <c r="B25" s="77"/>
      <c r="C25" s="77"/>
      <c r="D25" s="77"/>
      <c r="E25" s="77"/>
      <c r="F25" s="77"/>
      <c r="G25" s="77"/>
      <c r="H25" s="32">
        <f>SUM(H22:H24)</f>
        <v>2600</v>
      </c>
      <c r="I25" s="35"/>
    </row>
    <row r="26" spans="1:11" ht="36">
      <c r="A26" s="24" t="s">
        <v>17</v>
      </c>
      <c r="B26" s="24" t="s">
        <v>18</v>
      </c>
      <c r="C26" s="24" t="s">
        <v>19</v>
      </c>
      <c r="D26" s="25" t="s">
        <v>36</v>
      </c>
      <c r="E26" s="25" t="s">
        <v>37</v>
      </c>
      <c r="F26" s="24" t="s">
        <v>22</v>
      </c>
      <c r="G26" s="24" t="s">
        <v>23</v>
      </c>
      <c r="H26" s="24" t="s">
        <v>38</v>
      </c>
      <c r="I26" s="24" t="s">
        <v>25</v>
      </c>
    </row>
    <row r="27" spans="1:11">
      <c r="A27" s="12" t="s">
        <v>51</v>
      </c>
      <c r="B27" s="76" t="s">
        <v>52</v>
      </c>
      <c r="C27" s="76"/>
      <c r="D27" s="76"/>
      <c r="E27" s="76"/>
      <c r="F27" s="76"/>
      <c r="G27" s="76"/>
      <c r="H27" s="76"/>
      <c r="I27" s="35"/>
    </row>
    <row r="28" spans="1:11" ht="22.5">
      <c r="A28" s="20" t="s">
        <v>53</v>
      </c>
      <c r="B28" s="26" t="s">
        <v>54</v>
      </c>
      <c r="C28" s="26"/>
      <c r="D28" s="16"/>
      <c r="E28" s="36"/>
      <c r="F28" s="27" t="s">
        <v>42</v>
      </c>
      <c r="G28" s="18"/>
      <c r="H28" s="19">
        <f t="shared" ref="H28" si="0">D28*E28*G28</f>
        <v>0</v>
      </c>
      <c r="I28" s="35"/>
    </row>
    <row r="29" spans="1:11">
      <c r="A29" s="50" t="s">
        <v>56</v>
      </c>
      <c r="B29" s="26" t="s">
        <v>86</v>
      </c>
      <c r="C29" s="26" t="s">
        <v>87</v>
      </c>
      <c r="D29" s="16">
        <v>1</v>
      </c>
      <c r="E29" s="16">
        <v>1</v>
      </c>
      <c r="F29" s="27" t="s">
        <v>88</v>
      </c>
      <c r="G29" s="18">
        <v>3000</v>
      </c>
      <c r="H29" s="19">
        <f>D29*E29*G29</f>
        <v>3000</v>
      </c>
      <c r="I29" s="35" t="s">
        <v>124</v>
      </c>
    </row>
    <row r="30" spans="1:11">
      <c r="A30" s="77" t="s">
        <v>35</v>
      </c>
      <c r="B30" s="77"/>
      <c r="C30" s="77"/>
      <c r="D30" s="77"/>
      <c r="E30" s="77"/>
      <c r="F30" s="77"/>
      <c r="G30" s="77"/>
      <c r="H30" s="32">
        <f>SUM(H28:H29)</f>
        <v>3000</v>
      </c>
      <c r="I30" s="35"/>
    </row>
    <row r="31" spans="1:11" ht="36">
      <c r="A31" s="24" t="s">
        <v>17</v>
      </c>
      <c r="B31" s="24" t="s">
        <v>18</v>
      </c>
      <c r="C31" s="24" t="s">
        <v>19</v>
      </c>
      <c r="D31" s="25" t="s">
        <v>36</v>
      </c>
      <c r="E31" s="25" t="s">
        <v>37</v>
      </c>
      <c r="F31" s="24" t="s">
        <v>22</v>
      </c>
      <c r="G31" s="24" t="s">
        <v>23</v>
      </c>
      <c r="H31" s="24" t="s">
        <v>38</v>
      </c>
      <c r="I31" s="24" t="s">
        <v>25</v>
      </c>
    </row>
    <row r="32" spans="1:11">
      <c r="A32" s="12" t="s">
        <v>57</v>
      </c>
      <c r="B32" s="84" t="s">
        <v>90</v>
      </c>
      <c r="C32" s="84"/>
      <c r="D32" s="84"/>
      <c r="E32" s="84"/>
      <c r="F32" s="84"/>
      <c r="G32" s="84"/>
      <c r="H32" s="84"/>
      <c r="I32" s="84"/>
    </row>
    <row r="33" spans="1:9" ht="33.75">
      <c r="A33" s="20" t="s">
        <v>58</v>
      </c>
      <c r="B33" s="41" t="s">
        <v>59</v>
      </c>
      <c r="C33" s="22"/>
      <c r="D33" s="16"/>
      <c r="E33" s="16"/>
      <c r="F33" s="29" t="s">
        <v>55</v>
      </c>
      <c r="G33" s="18"/>
      <c r="H33" s="19">
        <f>D33*E33*G33</f>
        <v>0</v>
      </c>
      <c r="I33" s="35"/>
    </row>
    <row r="34" spans="1:9" ht="22.5">
      <c r="A34" s="20" t="s">
        <v>60</v>
      </c>
      <c r="B34" s="41" t="s">
        <v>91</v>
      </c>
      <c r="C34" s="22"/>
      <c r="D34" s="16">
        <v>1</v>
      </c>
      <c r="E34" s="16">
        <v>1</v>
      </c>
      <c r="F34" s="29" t="s">
        <v>55</v>
      </c>
      <c r="G34" s="18">
        <v>500</v>
      </c>
      <c r="H34" s="19">
        <f>D34*E34*G34</f>
        <v>500</v>
      </c>
      <c r="I34" s="37" t="s">
        <v>125</v>
      </c>
    </row>
    <row r="35" spans="1:9">
      <c r="A35" s="77" t="s">
        <v>61</v>
      </c>
      <c r="B35" s="77"/>
      <c r="C35" s="77"/>
      <c r="D35" s="77"/>
      <c r="E35" s="77"/>
      <c r="F35" s="77"/>
      <c r="G35" s="77"/>
      <c r="H35" s="32">
        <f>SUM(H33:H34)</f>
        <v>500</v>
      </c>
      <c r="I35" s="35"/>
    </row>
    <row r="36" spans="1:9">
      <c r="A36" s="42" t="s">
        <v>62</v>
      </c>
      <c r="B36" s="42"/>
      <c r="C36" s="42"/>
      <c r="D36" s="42"/>
      <c r="E36" s="42"/>
      <c r="F36" s="42"/>
      <c r="G36" s="42"/>
      <c r="H36" s="43">
        <f>SUM(H15,H19,H25,H30,H35)</f>
        <v>28100</v>
      </c>
      <c r="I36" s="47"/>
    </row>
    <row r="37" spans="1:9" ht="36">
      <c r="A37" s="24" t="s">
        <v>17</v>
      </c>
      <c r="B37" s="24" t="s">
        <v>18</v>
      </c>
      <c r="C37" s="24" t="s">
        <v>19</v>
      </c>
      <c r="D37" s="25" t="s">
        <v>36</v>
      </c>
      <c r="E37" s="25" t="s">
        <v>37</v>
      </c>
      <c r="F37" s="24" t="s">
        <v>22</v>
      </c>
      <c r="G37" s="24" t="s">
        <v>23</v>
      </c>
      <c r="H37" s="24" t="s">
        <v>38</v>
      </c>
      <c r="I37" s="24" t="s">
        <v>25</v>
      </c>
    </row>
    <row r="38" spans="1:9">
      <c r="A38" s="12" t="s">
        <v>63</v>
      </c>
      <c r="B38" s="76" t="s">
        <v>64</v>
      </c>
      <c r="C38" s="76"/>
      <c r="D38" s="76"/>
      <c r="E38" s="76"/>
      <c r="F38" s="76"/>
      <c r="G38" s="76"/>
      <c r="H38" s="76"/>
      <c r="I38" s="76"/>
    </row>
    <row r="39" spans="1:9" ht="22.5">
      <c r="A39" s="20" t="s">
        <v>65</v>
      </c>
      <c r="B39" s="35" t="s">
        <v>64</v>
      </c>
      <c r="C39" s="35"/>
      <c r="D39" s="16">
        <v>1</v>
      </c>
      <c r="E39" s="44">
        <v>0.1</v>
      </c>
      <c r="F39" s="29" t="s">
        <v>66</v>
      </c>
      <c r="G39" s="18">
        <f>H36</f>
        <v>28100</v>
      </c>
      <c r="H39" s="19">
        <f>D39*E39*G39</f>
        <v>2810</v>
      </c>
      <c r="I39" s="35"/>
    </row>
    <row r="40" spans="1:9">
      <c r="A40" s="78" t="s">
        <v>35</v>
      </c>
      <c r="B40" s="78"/>
      <c r="C40" s="78"/>
      <c r="D40" s="78"/>
      <c r="E40" s="78"/>
      <c r="F40" s="78"/>
      <c r="G40" s="78"/>
      <c r="H40" s="43">
        <f>SUM(H39:H39)</f>
        <v>2810</v>
      </c>
      <c r="I40" s="47"/>
    </row>
    <row r="41" spans="1:9" ht="36">
      <c r="A41" s="24" t="s">
        <v>17</v>
      </c>
      <c r="B41" s="24" t="s">
        <v>18</v>
      </c>
      <c r="C41" s="24" t="s">
        <v>19</v>
      </c>
      <c r="D41" s="25" t="s">
        <v>36</v>
      </c>
      <c r="E41" s="25" t="s">
        <v>37</v>
      </c>
      <c r="F41" s="24" t="s">
        <v>22</v>
      </c>
      <c r="G41" s="24" t="s">
        <v>23</v>
      </c>
      <c r="H41" s="24" t="s">
        <v>38</v>
      </c>
      <c r="I41" s="24" t="s">
        <v>25</v>
      </c>
    </row>
    <row r="42" spans="1:9">
      <c r="A42" s="12" t="s">
        <v>89</v>
      </c>
      <c r="B42" s="85" t="s">
        <v>106</v>
      </c>
      <c r="C42" s="84"/>
      <c r="D42" s="84"/>
      <c r="E42" s="84"/>
      <c r="F42" s="84"/>
      <c r="G42" s="84"/>
      <c r="H42" s="84"/>
      <c r="I42" s="84"/>
    </row>
    <row r="43" spans="1:9" ht="22.5">
      <c r="A43" s="50" t="s">
        <v>92</v>
      </c>
      <c r="B43" s="41" t="s">
        <v>107</v>
      </c>
      <c r="C43" s="49"/>
      <c r="D43" s="16"/>
      <c r="E43" s="16"/>
      <c r="F43" s="51" t="s">
        <v>55</v>
      </c>
      <c r="G43" s="18"/>
      <c r="H43" s="19">
        <f>D43*E43*G43</f>
        <v>0</v>
      </c>
      <c r="I43" s="35" t="s">
        <v>99</v>
      </c>
    </row>
    <row r="44" spans="1:9" ht="22.5">
      <c r="A44" s="50" t="s">
        <v>93</v>
      </c>
      <c r="B44" s="41" t="s">
        <v>108</v>
      </c>
      <c r="C44" s="49"/>
      <c r="D44" s="16"/>
      <c r="E44" s="16"/>
      <c r="F44" s="51" t="s">
        <v>55</v>
      </c>
      <c r="G44" s="18"/>
      <c r="H44" s="19">
        <f>D44*E44*G44</f>
        <v>0</v>
      </c>
      <c r="I44" s="35"/>
    </row>
    <row r="45" spans="1:9" ht="22.5">
      <c r="A45" s="50" t="s">
        <v>94</v>
      </c>
      <c r="B45" s="41" t="s">
        <v>109</v>
      </c>
      <c r="C45" s="49"/>
      <c r="D45" s="16"/>
      <c r="E45" s="16"/>
      <c r="F45" s="51" t="s">
        <v>55</v>
      </c>
      <c r="G45" s="18"/>
      <c r="H45" s="19">
        <f>D45*E45*G45</f>
        <v>0</v>
      </c>
      <c r="I45" s="37"/>
    </row>
    <row r="46" spans="1:9">
      <c r="A46" s="77" t="s">
        <v>61</v>
      </c>
      <c r="B46" s="77"/>
      <c r="C46" s="77"/>
      <c r="D46" s="77"/>
      <c r="E46" s="77"/>
      <c r="F46" s="77"/>
      <c r="G46" s="77"/>
      <c r="H46" s="32">
        <f>SUM(H43:H45)</f>
        <v>0</v>
      </c>
      <c r="I46" s="35"/>
    </row>
    <row r="47" spans="1:9" ht="36">
      <c r="A47" s="24" t="s">
        <v>17</v>
      </c>
      <c r="B47" s="24" t="s">
        <v>18</v>
      </c>
      <c r="C47" s="24" t="s">
        <v>19</v>
      </c>
      <c r="D47" s="25" t="s">
        <v>36</v>
      </c>
      <c r="E47" s="25" t="s">
        <v>37</v>
      </c>
      <c r="F47" s="24" t="s">
        <v>22</v>
      </c>
      <c r="G47" s="24" t="s">
        <v>23</v>
      </c>
      <c r="H47" s="24" t="s">
        <v>38</v>
      </c>
      <c r="I47" s="24" t="s">
        <v>25</v>
      </c>
    </row>
    <row r="48" spans="1:9">
      <c r="A48" s="12" t="s">
        <v>67</v>
      </c>
      <c r="B48" s="76" t="s">
        <v>68</v>
      </c>
      <c r="C48" s="76"/>
      <c r="D48" s="76"/>
      <c r="E48" s="76"/>
      <c r="F48" s="76"/>
      <c r="G48" s="76"/>
      <c r="H48" s="76"/>
      <c r="I48" s="76"/>
    </row>
    <row r="49" spans="1:9" ht="22.5">
      <c r="A49" s="12" t="s">
        <v>69</v>
      </c>
      <c r="B49" s="30" t="s">
        <v>70</v>
      </c>
      <c r="C49" s="13"/>
      <c r="D49" s="16"/>
      <c r="E49" s="16"/>
      <c r="F49" s="29" t="s">
        <v>71</v>
      </c>
      <c r="G49" s="18"/>
      <c r="H49" s="19">
        <f>D49*E49*G49</f>
        <v>0</v>
      </c>
      <c r="I49" s="30" t="s">
        <v>72</v>
      </c>
    </row>
    <row r="50" spans="1:9" ht="22.5">
      <c r="A50" s="12" t="s">
        <v>73</v>
      </c>
      <c r="B50" s="30" t="s">
        <v>74</v>
      </c>
      <c r="C50" s="13"/>
      <c r="D50" s="16"/>
      <c r="E50" s="16"/>
      <c r="F50" s="29" t="s">
        <v>71</v>
      </c>
      <c r="G50" s="18"/>
      <c r="H50" s="19">
        <f>D50*E50*G50</f>
        <v>0</v>
      </c>
      <c r="I50" s="30" t="s">
        <v>72</v>
      </c>
    </row>
    <row r="51" spans="1:9">
      <c r="A51" s="78" t="s">
        <v>35</v>
      </c>
      <c r="B51" s="78"/>
      <c r="C51" s="78"/>
      <c r="D51" s="78"/>
      <c r="E51" s="78"/>
      <c r="F51" s="78"/>
      <c r="G51" s="78"/>
      <c r="H51" s="43">
        <f>SUM(H49:H50)</f>
        <v>0</v>
      </c>
      <c r="I51" s="47"/>
    </row>
    <row r="52" spans="1:9" ht="36">
      <c r="A52" s="24" t="s">
        <v>17</v>
      </c>
      <c r="B52" s="24" t="s">
        <v>18</v>
      </c>
      <c r="C52" s="24" t="s">
        <v>19</v>
      </c>
      <c r="D52" s="25" t="s">
        <v>36</v>
      </c>
      <c r="E52" s="25" t="s">
        <v>37</v>
      </c>
      <c r="F52" s="24" t="s">
        <v>22</v>
      </c>
      <c r="G52" s="24" t="s">
        <v>23</v>
      </c>
      <c r="H52" s="24" t="s">
        <v>38</v>
      </c>
      <c r="I52" s="24" t="s">
        <v>25</v>
      </c>
    </row>
    <row r="53" spans="1:9">
      <c r="A53" s="12" t="s">
        <v>75</v>
      </c>
      <c r="B53" s="76" t="s">
        <v>76</v>
      </c>
      <c r="C53" s="76"/>
      <c r="D53" s="76"/>
      <c r="E53" s="76"/>
      <c r="F53" s="76"/>
      <c r="G53" s="76"/>
      <c r="H53" s="76"/>
      <c r="I53" s="76"/>
    </row>
    <row r="54" spans="1:9">
      <c r="A54" s="20" t="s">
        <v>77</v>
      </c>
      <c r="B54" s="35" t="s">
        <v>76</v>
      </c>
      <c r="C54" s="35"/>
      <c r="D54" s="79">
        <f>H51+H40+H36+H46</f>
        <v>30910</v>
      </c>
      <c r="E54" s="80"/>
      <c r="F54" s="29"/>
      <c r="G54" s="52">
        <v>0.06</v>
      </c>
      <c r="H54" s="19">
        <f>D54*G54</f>
        <v>1854.6</v>
      </c>
      <c r="I54" s="35"/>
    </row>
    <row r="55" spans="1:9" ht="15">
      <c r="A55" s="45" t="s">
        <v>78</v>
      </c>
      <c r="B55" s="45"/>
      <c r="C55" s="45"/>
      <c r="D55" s="45"/>
      <c r="E55" s="45"/>
      <c r="F55" s="45"/>
      <c r="G55" s="45"/>
      <c r="H55" s="62">
        <f>H36+H40+H51+H54+H46</f>
        <v>32764.6</v>
      </c>
      <c r="I55" s="48"/>
    </row>
    <row r="56" spans="1:9">
      <c r="A56" s="81" t="s">
        <v>79</v>
      </c>
      <c r="B56" s="82"/>
      <c r="C56" s="82"/>
      <c r="D56" s="82"/>
      <c r="E56" s="82"/>
      <c r="F56" s="82"/>
      <c r="G56" s="82"/>
      <c r="H56" s="82"/>
      <c r="I56" s="82"/>
    </row>
  </sheetData>
  <mergeCells count="31">
    <mergeCell ref="A51:G51"/>
    <mergeCell ref="B53:I53"/>
    <mergeCell ref="D54:E54"/>
    <mergeCell ref="A56:I56"/>
    <mergeCell ref="A22:A24"/>
    <mergeCell ref="B32:I32"/>
    <mergeCell ref="A35:G35"/>
    <mergeCell ref="B38:I38"/>
    <mergeCell ref="A25:G25"/>
    <mergeCell ref="B27:H27"/>
    <mergeCell ref="A40:G40"/>
    <mergeCell ref="B48:I48"/>
    <mergeCell ref="A30:G30"/>
    <mergeCell ref="B42:I42"/>
    <mergeCell ref="A46:G46"/>
    <mergeCell ref="B9:H9"/>
    <mergeCell ref="A15:G15"/>
    <mergeCell ref="B17:H17"/>
    <mergeCell ref="A19:G19"/>
    <mergeCell ref="B21:H21"/>
    <mergeCell ref="D4:E4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</mergeCells>
  <phoneticPr fontId="33" type="noConversion"/>
  <pageMargins left="0.31458333333333299" right="0.2750000000000000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8" zoomScale="90" zoomScaleNormal="90" zoomScalePageLayoutView="110" workbookViewId="0">
      <selection activeCell="I57" sqref="I57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63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4.75" thickBot="1">
      <c r="A2" s="3" t="s">
        <v>1</v>
      </c>
      <c r="B2" s="4" t="s">
        <v>100</v>
      </c>
      <c r="C2" s="5" t="s">
        <v>2</v>
      </c>
      <c r="D2" s="65" t="s">
        <v>127</v>
      </c>
      <c r="E2" s="65"/>
      <c r="F2" s="3" t="s">
        <v>3</v>
      </c>
      <c r="G2" s="53" t="s">
        <v>4</v>
      </c>
      <c r="H2" s="66" t="s">
        <v>111</v>
      </c>
      <c r="I2" s="66"/>
    </row>
    <row r="3" spans="1:9" ht="48.75" thickBot="1">
      <c r="A3" s="53" t="s">
        <v>5</v>
      </c>
      <c r="B3" s="4" t="s">
        <v>98</v>
      </c>
      <c r="C3" s="53" t="s">
        <v>6</v>
      </c>
      <c r="D3" s="67" t="s">
        <v>128</v>
      </c>
      <c r="E3" s="67"/>
      <c r="F3" s="3" t="s">
        <v>7</v>
      </c>
      <c r="G3" s="53" t="s">
        <v>8</v>
      </c>
      <c r="H3" s="68" t="s">
        <v>112</v>
      </c>
      <c r="I3" s="68"/>
    </row>
    <row r="4" spans="1:9" ht="24.75" thickBot="1">
      <c r="A4" s="53" t="s">
        <v>9</v>
      </c>
      <c r="B4" s="7">
        <v>44044</v>
      </c>
      <c r="C4" s="8" t="s">
        <v>10</v>
      </c>
      <c r="D4" s="69"/>
      <c r="E4" s="69"/>
      <c r="F4" s="3" t="s">
        <v>11</v>
      </c>
      <c r="G4" s="53" t="s">
        <v>12</v>
      </c>
      <c r="H4" s="70" t="s">
        <v>113</v>
      </c>
      <c r="I4" s="68"/>
    </row>
    <row r="5" spans="1:9">
      <c r="A5" s="71"/>
      <c r="B5" s="72"/>
      <c r="C5" s="72"/>
      <c r="D5" s="72"/>
      <c r="E5" s="72"/>
      <c r="F5" s="72"/>
      <c r="G5" s="72"/>
      <c r="H5" s="72"/>
      <c r="I5" s="72"/>
    </row>
    <row r="6" spans="1:9" ht="26.1" customHeight="1">
      <c r="A6" s="10" t="s">
        <v>13</v>
      </c>
      <c r="B6" s="73" t="s">
        <v>14</v>
      </c>
      <c r="C6" s="73"/>
      <c r="D6" s="73"/>
      <c r="E6" s="73"/>
      <c r="F6" s="73"/>
      <c r="G6" s="73"/>
      <c r="H6" s="73"/>
      <c r="I6" s="73"/>
    </row>
    <row r="7" spans="1:9">
      <c r="A7" s="74" t="s">
        <v>15</v>
      </c>
      <c r="B7" s="75"/>
      <c r="C7" s="75"/>
      <c r="D7" s="75"/>
      <c r="E7" s="75"/>
      <c r="F7" s="75"/>
      <c r="G7" s="74" t="s">
        <v>16</v>
      </c>
      <c r="H7" s="75"/>
      <c r="I7" s="75"/>
    </row>
    <row r="8" spans="1:9" ht="25.5">
      <c r="A8" s="55" t="s">
        <v>17</v>
      </c>
      <c r="B8" s="55" t="s">
        <v>18</v>
      </c>
      <c r="C8" s="55" t="s">
        <v>19</v>
      </c>
      <c r="D8" s="55" t="s">
        <v>20</v>
      </c>
      <c r="E8" s="55" t="s">
        <v>21</v>
      </c>
      <c r="F8" s="55" t="s">
        <v>22</v>
      </c>
      <c r="G8" s="55" t="s">
        <v>23</v>
      </c>
      <c r="H8" s="55" t="s">
        <v>24</v>
      </c>
      <c r="I8" s="55" t="s">
        <v>25</v>
      </c>
    </row>
    <row r="9" spans="1:9">
      <c r="A9" s="12" t="s">
        <v>26</v>
      </c>
      <c r="B9" s="76" t="s">
        <v>130</v>
      </c>
      <c r="C9" s="76"/>
      <c r="D9" s="76"/>
      <c r="E9" s="76"/>
      <c r="F9" s="76"/>
      <c r="G9" s="76"/>
      <c r="H9" s="76"/>
      <c r="I9" s="35"/>
    </row>
    <row r="10" spans="1:9" ht="21.75" customHeight="1">
      <c r="A10" s="60" t="s">
        <v>131</v>
      </c>
      <c r="B10" s="14" t="s">
        <v>102</v>
      </c>
      <c r="C10" s="15" t="s">
        <v>85</v>
      </c>
      <c r="D10" s="16"/>
      <c r="E10" s="16"/>
      <c r="F10" s="17" t="s">
        <v>28</v>
      </c>
      <c r="G10" s="18">
        <v>0</v>
      </c>
      <c r="H10" s="19">
        <f>D10*E10*G10</f>
        <v>0</v>
      </c>
      <c r="I10" s="37"/>
    </row>
    <row r="11" spans="1:9">
      <c r="A11" s="60" t="s">
        <v>29</v>
      </c>
      <c r="B11" s="14" t="s">
        <v>132</v>
      </c>
      <c r="C11" s="15" t="s">
        <v>133</v>
      </c>
      <c r="D11" s="16">
        <v>1</v>
      </c>
      <c r="E11" s="16">
        <v>0.5</v>
      </c>
      <c r="F11" s="17" t="s">
        <v>31</v>
      </c>
      <c r="G11" s="31">
        <v>11200</v>
      </c>
      <c r="H11" s="19">
        <f>D11*E11*G11</f>
        <v>5600</v>
      </c>
      <c r="I11" s="21"/>
    </row>
    <row r="12" spans="1:9">
      <c r="A12" s="60" t="s">
        <v>30</v>
      </c>
      <c r="B12" s="14" t="s">
        <v>83</v>
      </c>
      <c r="C12" s="15" t="s">
        <v>135</v>
      </c>
      <c r="D12" s="16">
        <v>1</v>
      </c>
      <c r="E12" s="16">
        <v>1</v>
      </c>
      <c r="F12" s="17" t="s">
        <v>32</v>
      </c>
      <c r="G12" s="18">
        <v>3000</v>
      </c>
      <c r="H12" s="19">
        <f>D12*E12*G12</f>
        <v>3000</v>
      </c>
      <c r="I12" s="21" t="s">
        <v>134</v>
      </c>
    </row>
    <row r="13" spans="1:9">
      <c r="A13" s="60" t="s">
        <v>81</v>
      </c>
      <c r="B13" s="14" t="s">
        <v>84</v>
      </c>
      <c r="C13" s="15" t="s">
        <v>33</v>
      </c>
      <c r="D13" s="16">
        <v>30</v>
      </c>
      <c r="E13" s="16">
        <v>1</v>
      </c>
      <c r="F13" s="17" t="s">
        <v>34</v>
      </c>
      <c r="G13" s="18">
        <v>58</v>
      </c>
      <c r="H13" s="19">
        <f>D13*E13*G13</f>
        <v>1740</v>
      </c>
      <c r="I13" s="21" t="s">
        <v>103</v>
      </c>
    </row>
    <row r="14" spans="1:9" ht="45">
      <c r="A14" s="60" t="s">
        <v>82</v>
      </c>
      <c r="B14" s="14" t="s">
        <v>95</v>
      </c>
      <c r="C14" s="15" t="s">
        <v>96</v>
      </c>
      <c r="D14" s="16">
        <v>1</v>
      </c>
      <c r="E14" s="16">
        <v>1</v>
      </c>
      <c r="F14" s="17" t="s">
        <v>137</v>
      </c>
      <c r="G14" s="18">
        <v>1500</v>
      </c>
      <c r="H14" s="19">
        <f>D14*E14*G14</f>
        <v>1500</v>
      </c>
      <c r="I14" s="21" t="s">
        <v>142</v>
      </c>
    </row>
    <row r="15" spans="1:9">
      <c r="A15" s="77" t="s">
        <v>35</v>
      </c>
      <c r="B15" s="77"/>
      <c r="C15" s="77"/>
      <c r="D15" s="77"/>
      <c r="E15" s="77"/>
      <c r="F15" s="77"/>
      <c r="G15" s="77"/>
      <c r="H15" s="23">
        <f>SUM(H10:H14)</f>
        <v>11840</v>
      </c>
      <c r="I15" s="38"/>
    </row>
    <row r="16" spans="1:9" ht="36">
      <c r="A16" s="24" t="s">
        <v>17</v>
      </c>
      <c r="B16" s="24" t="s">
        <v>18</v>
      </c>
      <c r="C16" s="24" t="s">
        <v>19</v>
      </c>
      <c r="D16" s="25" t="s">
        <v>36</v>
      </c>
      <c r="E16" s="25" t="s">
        <v>37</v>
      </c>
      <c r="F16" s="24" t="s">
        <v>22</v>
      </c>
      <c r="G16" s="24" t="s">
        <v>23</v>
      </c>
      <c r="H16" s="24" t="s">
        <v>38</v>
      </c>
      <c r="I16" s="24" t="s">
        <v>25</v>
      </c>
    </row>
    <row r="17" spans="1:11">
      <c r="A17" s="12" t="s">
        <v>39</v>
      </c>
      <c r="B17" s="76" t="s">
        <v>40</v>
      </c>
      <c r="C17" s="76"/>
      <c r="D17" s="76"/>
      <c r="E17" s="76"/>
      <c r="F17" s="76"/>
      <c r="G17" s="76"/>
      <c r="H17" s="76"/>
      <c r="I17" s="35"/>
    </row>
    <row r="18" spans="1:11" s="1" customFormat="1" ht="22.5">
      <c r="A18" s="59" t="s">
        <v>138</v>
      </c>
      <c r="B18" s="26" t="s">
        <v>105</v>
      </c>
      <c r="C18" s="26" t="s">
        <v>122</v>
      </c>
      <c r="D18" s="16">
        <v>30</v>
      </c>
      <c r="E18" s="16">
        <v>1</v>
      </c>
      <c r="F18" s="27" t="s">
        <v>42</v>
      </c>
      <c r="G18" s="28">
        <v>248</v>
      </c>
      <c r="H18" s="19">
        <f>D18*E18*G18</f>
        <v>7440</v>
      </c>
      <c r="I18" s="37" t="s">
        <v>126</v>
      </c>
    </row>
    <row r="19" spans="1:11">
      <c r="A19" s="77" t="s">
        <v>35</v>
      </c>
      <c r="B19" s="77"/>
      <c r="C19" s="77"/>
      <c r="D19" s="77"/>
      <c r="E19" s="77"/>
      <c r="F19" s="77"/>
      <c r="G19" s="77"/>
      <c r="H19" s="32">
        <f>SUM(H18:H18)</f>
        <v>7440</v>
      </c>
      <c r="I19" s="35"/>
    </row>
    <row r="20" spans="1:11" ht="36">
      <c r="A20" s="24" t="s">
        <v>17</v>
      </c>
      <c r="B20" s="24" t="s">
        <v>18</v>
      </c>
      <c r="C20" s="24" t="s">
        <v>19</v>
      </c>
      <c r="D20" s="25" t="s">
        <v>36</v>
      </c>
      <c r="E20" s="25" t="s">
        <v>37</v>
      </c>
      <c r="F20" s="24" t="s">
        <v>22</v>
      </c>
      <c r="G20" s="24" t="s">
        <v>23</v>
      </c>
      <c r="H20" s="24" t="s">
        <v>38</v>
      </c>
      <c r="I20" s="24" t="s">
        <v>25</v>
      </c>
    </row>
    <row r="21" spans="1:11">
      <c r="A21" s="12" t="s">
        <v>44</v>
      </c>
      <c r="B21" s="76" t="s">
        <v>45</v>
      </c>
      <c r="C21" s="76"/>
      <c r="D21" s="76"/>
      <c r="E21" s="76"/>
      <c r="F21" s="76"/>
      <c r="G21" s="76"/>
      <c r="H21" s="76"/>
      <c r="I21" s="35"/>
    </row>
    <row r="22" spans="1:11" s="1" customFormat="1" ht="33.75">
      <c r="A22" s="83" t="s">
        <v>46</v>
      </c>
      <c r="B22" s="26" t="s">
        <v>47</v>
      </c>
      <c r="C22" s="26" t="s">
        <v>139</v>
      </c>
      <c r="D22" s="16">
        <v>5</v>
      </c>
      <c r="E22" s="16">
        <v>2</v>
      </c>
      <c r="F22" s="33" t="s">
        <v>48</v>
      </c>
      <c r="G22" s="31">
        <v>260</v>
      </c>
      <c r="H22" s="19">
        <f>D22*E22*G22</f>
        <v>2600</v>
      </c>
      <c r="I22" s="61"/>
      <c r="J22" s="39"/>
      <c r="K22" s="40" t="s">
        <v>43</v>
      </c>
    </row>
    <row r="23" spans="1:11" s="1" customFormat="1" ht="33.75">
      <c r="A23" s="83"/>
      <c r="B23" s="26" t="s">
        <v>49</v>
      </c>
      <c r="C23" s="26" t="s">
        <v>80</v>
      </c>
      <c r="D23" s="16"/>
      <c r="E23" s="16"/>
      <c r="F23" s="33" t="s">
        <v>48</v>
      </c>
      <c r="G23" s="31"/>
      <c r="H23" s="34">
        <f>D23*E23*G23</f>
        <v>0</v>
      </c>
      <c r="I23" s="37"/>
      <c r="J23" s="39"/>
      <c r="K23" s="40"/>
    </row>
    <row r="24" spans="1:11" ht="22.5">
      <c r="A24" s="83"/>
      <c r="B24" s="26" t="s">
        <v>50</v>
      </c>
      <c r="C24" s="26" t="s">
        <v>80</v>
      </c>
      <c r="D24" s="16"/>
      <c r="E24" s="16"/>
      <c r="F24" s="33" t="s">
        <v>48</v>
      </c>
      <c r="G24" s="31"/>
      <c r="H24" s="34">
        <f>D24*E24*G24</f>
        <v>0</v>
      </c>
      <c r="I24" s="37"/>
      <c r="J24" s="54"/>
    </row>
    <row r="25" spans="1:11">
      <c r="A25" s="77" t="s">
        <v>35</v>
      </c>
      <c r="B25" s="77"/>
      <c r="C25" s="77"/>
      <c r="D25" s="77"/>
      <c r="E25" s="77"/>
      <c r="F25" s="77"/>
      <c r="G25" s="77"/>
      <c r="H25" s="32">
        <f>SUM(H22:H24)</f>
        <v>2600</v>
      </c>
      <c r="I25" s="35"/>
    </row>
    <row r="26" spans="1:11" ht="36">
      <c r="A26" s="24" t="s">
        <v>17</v>
      </c>
      <c r="B26" s="24" t="s">
        <v>18</v>
      </c>
      <c r="C26" s="24" t="s">
        <v>19</v>
      </c>
      <c r="D26" s="25" t="s">
        <v>36</v>
      </c>
      <c r="E26" s="25" t="s">
        <v>37</v>
      </c>
      <c r="F26" s="24" t="s">
        <v>22</v>
      </c>
      <c r="G26" s="24" t="s">
        <v>23</v>
      </c>
      <c r="H26" s="24" t="s">
        <v>38</v>
      </c>
      <c r="I26" s="24" t="s">
        <v>25</v>
      </c>
    </row>
    <row r="27" spans="1:11">
      <c r="A27" s="12" t="s">
        <v>51</v>
      </c>
      <c r="B27" s="76" t="s">
        <v>52</v>
      </c>
      <c r="C27" s="76"/>
      <c r="D27" s="76"/>
      <c r="E27" s="76"/>
      <c r="F27" s="76"/>
      <c r="G27" s="76"/>
      <c r="H27" s="76"/>
      <c r="I27" s="35"/>
    </row>
    <row r="28" spans="1:11" ht="22.5">
      <c r="A28" s="60" t="s">
        <v>53</v>
      </c>
      <c r="B28" s="26" t="s">
        <v>54</v>
      </c>
      <c r="C28" s="26"/>
      <c r="D28" s="16"/>
      <c r="E28" s="36"/>
      <c r="F28" s="27" t="s">
        <v>42</v>
      </c>
      <c r="G28" s="18"/>
      <c r="H28" s="19">
        <f t="shared" ref="H28" si="0">D28*E28*G28</f>
        <v>0</v>
      </c>
      <c r="I28" s="35"/>
    </row>
    <row r="29" spans="1:11">
      <c r="A29" s="60" t="s">
        <v>56</v>
      </c>
      <c r="B29" s="26" t="s">
        <v>86</v>
      </c>
      <c r="C29" s="26" t="s">
        <v>87</v>
      </c>
      <c r="D29" s="16">
        <v>1</v>
      </c>
      <c r="E29" s="16">
        <v>1</v>
      </c>
      <c r="F29" s="27" t="s">
        <v>88</v>
      </c>
      <c r="G29" s="18">
        <v>3000</v>
      </c>
      <c r="H29" s="19">
        <f>D29*E29*G29</f>
        <v>3000</v>
      </c>
      <c r="I29" s="35" t="s">
        <v>124</v>
      </c>
    </row>
    <row r="30" spans="1:11">
      <c r="A30" s="77" t="s">
        <v>140</v>
      </c>
      <c r="B30" s="77"/>
      <c r="C30" s="77"/>
      <c r="D30" s="77"/>
      <c r="E30" s="77"/>
      <c r="F30" s="77"/>
      <c r="G30" s="77"/>
      <c r="H30" s="32">
        <f>SUM(H28:H29)</f>
        <v>3000</v>
      </c>
      <c r="I30" s="35"/>
    </row>
    <row r="31" spans="1:11" ht="36">
      <c r="A31" s="24" t="s">
        <v>17</v>
      </c>
      <c r="B31" s="24" t="s">
        <v>18</v>
      </c>
      <c r="C31" s="24" t="s">
        <v>19</v>
      </c>
      <c r="D31" s="25" t="s">
        <v>36</v>
      </c>
      <c r="E31" s="25" t="s">
        <v>37</v>
      </c>
      <c r="F31" s="24" t="s">
        <v>22</v>
      </c>
      <c r="G31" s="24" t="s">
        <v>23</v>
      </c>
      <c r="H31" s="24" t="s">
        <v>38</v>
      </c>
      <c r="I31" s="24" t="s">
        <v>25</v>
      </c>
    </row>
    <row r="32" spans="1:11">
      <c r="A32" s="12" t="s">
        <v>57</v>
      </c>
      <c r="B32" s="84" t="s">
        <v>90</v>
      </c>
      <c r="C32" s="84"/>
      <c r="D32" s="84"/>
      <c r="E32" s="84"/>
      <c r="F32" s="84"/>
      <c r="G32" s="84"/>
      <c r="H32" s="84"/>
      <c r="I32" s="84"/>
    </row>
    <row r="33" spans="1:9" ht="33.75">
      <c r="A33" s="60" t="s">
        <v>58</v>
      </c>
      <c r="B33" s="41" t="s">
        <v>59</v>
      </c>
      <c r="C33" s="57"/>
      <c r="D33" s="16"/>
      <c r="E33" s="16"/>
      <c r="F33" s="51" t="s">
        <v>55</v>
      </c>
      <c r="G33" s="18"/>
      <c r="H33" s="19">
        <f>D33*E33*G33</f>
        <v>0</v>
      </c>
      <c r="I33" s="35"/>
    </row>
    <row r="34" spans="1:9" ht="22.5">
      <c r="A34" s="60" t="s">
        <v>60</v>
      </c>
      <c r="B34" s="41" t="s">
        <v>91</v>
      </c>
      <c r="C34" s="57"/>
      <c r="D34" s="16">
        <v>1</v>
      </c>
      <c r="E34" s="16">
        <v>1</v>
      </c>
      <c r="F34" s="51" t="s">
        <v>55</v>
      </c>
      <c r="G34" s="18">
        <v>500</v>
      </c>
      <c r="H34" s="19">
        <f>D34*E34*G34</f>
        <v>500</v>
      </c>
      <c r="I34" s="37"/>
    </row>
    <row r="35" spans="1:9">
      <c r="A35" s="77" t="s">
        <v>61</v>
      </c>
      <c r="B35" s="77"/>
      <c r="C35" s="77"/>
      <c r="D35" s="77"/>
      <c r="E35" s="77"/>
      <c r="F35" s="77"/>
      <c r="G35" s="77"/>
      <c r="H35" s="32">
        <f>SUM(H33:H34)</f>
        <v>500</v>
      </c>
      <c r="I35" s="35"/>
    </row>
    <row r="36" spans="1:9">
      <c r="A36" s="58" t="s">
        <v>62</v>
      </c>
      <c r="B36" s="58"/>
      <c r="C36" s="58"/>
      <c r="D36" s="58"/>
      <c r="E36" s="58"/>
      <c r="F36" s="58"/>
      <c r="G36" s="58"/>
      <c r="H36" s="43">
        <f>SUM(H15,H19,H25,H30,H35)</f>
        <v>25380</v>
      </c>
      <c r="I36" s="47"/>
    </row>
    <row r="37" spans="1:9" ht="36">
      <c r="A37" s="24" t="s">
        <v>17</v>
      </c>
      <c r="B37" s="24" t="s">
        <v>18</v>
      </c>
      <c r="C37" s="24" t="s">
        <v>19</v>
      </c>
      <c r="D37" s="25" t="s">
        <v>36</v>
      </c>
      <c r="E37" s="25" t="s">
        <v>37</v>
      </c>
      <c r="F37" s="24" t="s">
        <v>22</v>
      </c>
      <c r="G37" s="24" t="s">
        <v>23</v>
      </c>
      <c r="H37" s="24" t="s">
        <v>38</v>
      </c>
      <c r="I37" s="24" t="s">
        <v>25</v>
      </c>
    </row>
    <row r="38" spans="1:9">
      <c r="A38" s="12" t="s">
        <v>63</v>
      </c>
      <c r="B38" s="76" t="s">
        <v>64</v>
      </c>
      <c r="C38" s="76"/>
      <c r="D38" s="76"/>
      <c r="E38" s="76"/>
      <c r="F38" s="76"/>
      <c r="G38" s="76"/>
      <c r="H38" s="76"/>
      <c r="I38" s="76"/>
    </row>
    <row r="39" spans="1:9" ht="22.5">
      <c r="A39" s="60" t="s">
        <v>65</v>
      </c>
      <c r="B39" s="35" t="s">
        <v>64</v>
      </c>
      <c r="C39" s="35"/>
      <c r="D39" s="16">
        <v>1</v>
      </c>
      <c r="E39" s="44">
        <v>0.1</v>
      </c>
      <c r="F39" s="51" t="s">
        <v>66</v>
      </c>
      <c r="G39" s="18">
        <f>H36</f>
        <v>25380</v>
      </c>
      <c r="H39" s="19">
        <f>D39*E39*G39</f>
        <v>2538</v>
      </c>
      <c r="I39" s="35"/>
    </row>
    <row r="40" spans="1:9">
      <c r="A40" s="78" t="s">
        <v>35</v>
      </c>
      <c r="B40" s="78"/>
      <c r="C40" s="78"/>
      <c r="D40" s="78"/>
      <c r="E40" s="78"/>
      <c r="F40" s="78"/>
      <c r="G40" s="78"/>
      <c r="H40" s="43">
        <f>SUM(H39:H39)</f>
        <v>2538</v>
      </c>
      <c r="I40" s="47"/>
    </row>
    <row r="41" spans="1:9" ht="36">
      <c r="A41" s="24" t="s">
        <v>17</v>
      </c>
      <c r="B41" s="24" t="s">
        <v>18</v>
      </c>
      <c r="C41" s="24" t="s">
        <v>19</v>
      </c>
      <c r="D41" s="25" t="s">
        <v>36</v>
      </c>
      <c r="E41" s="25" t="s">
        <v>37</v>
      </c>
      <c r="F41" s="24" t="s">
        <v>22</v>
      </c>
      <c r="G41" s="24" t="s">
        <v>23</v>
      </c>
      <c r="H41" s="24" t="s">
        <v>38</v>
      </c>
      <c r="I41" s="24" t="s">
        <v>25</v>
      </c>
    </row>
    <row r="42" spans="1:9">
      <c r="A42" s="12" t="s">
        <v>89</v>
      </c>
      <c r="B42" s="85" t="s">
        <v>106</v>
      </c>
      <c r="C42" s="84"/>
      <c r="D42" s="84"/>
      <c r="E42" s="84"/>
      <c r="F42" s="84"/>
      <c r="G42" s="84"/>
      <c r="H42" s="84"/>
      <c r="I42" s="84"/>
    </row>
    <row r="43" spans="1:9" ht="22.5">
      <c r="A43" s="60" t="s">
        <v>92</v>
      </c>
      <c r="B43" s="41" t="s">
        <v>107</v>
      </c>
      <c r="C43" s="57"/>
      <c r="D43" s="16"/>
      <c r="E43" s="16"/>
      <c r="F43" s="51" t="s">
        <v>55</v>
      </c>
      <c r="G43" s="18"/>
      <c r="H43" s="19">
        <f>D43*E43*G43</f>
        <v>0</v>
      </c>
      <c r="I43" s="35" t="s">
        <v>99</v>
      </c>
    </row>
    <row r="44" spans="1:9" ht="22.5">
      <c r="A44" s="60" t="s">
        <v>93</v>
      </c>
      <c r="B44" s="41" t="s">
        <v>108</v>
      </c>
      <c r="C44" s="57"/>
      <c r="D44" s="16"/>
      <c r="E44" s="16"/>
      <c r="F44" s="51" t="s">
        <v>55</v>
      </c>
      <c r="G44" s="18"/>
      <c r="H44" s="19">
        <f>D44*E44*G44</f>
        <v>0</v>
      </c>
      <c r="I44" s="35"/>
    </row>
    <row r="45" spans="1:9" ht="22.5">
      <c r="A45" s="60" t="s">
        <v>94</v>
      </c>
      <c r="B45" s="41" t="s">
        <v>109</v>
      </c>
      <c r="C45" s="57"/>
      <c r="D45" s="16"/>
      <c r="E45" s="16"/>
      <c r="F45" s="51" t="s">
        <v>55</v>
      </c>
      <c r="G45" s="18"/>
      <c r="H45" s="19">
        <f>D45*E45*G45</f>
        <v>0</v>
      </c>
      <c r="I45" s="37"/>
    </row>
    <row r="46" spans="1:9">
      <c r="A46" s="77" t="s">
        <v>61</v>
      </c>
      <c r="B46" s="77"/>
      <c r="C46" s="77"/>
      <c r="D46" s="77"/>
      <c r="E46" s="77"/>
      <c r="F46" s="77"/>
      <c r="G46" s="77"/>
      <c r="H46" s="32">
        <f>SUM(H43:H45)</f>
        <v>0</v>
      </c>
      <c r="I46" s="35"/>
    </row>
    <row r="47" spans="1:9" ht="36">
      <c r="A47" s="24" t="s">
        <v>17</v>
      </c>
      <c r="B47" s="24" t="s">
        <v>18</v>
      </c>
      <c r="C47" s="24" t="s">
        <v>19</v>
      </c>
      <c r="D47" s="25" t="s">
        <v>36</v>
      </c>
      <c r="E47" s="25" t="s">
        <v>37</v>
      </c>
      <c r="F47" s="24" t="s">
        <v>22</v>
      </c>
      <c r="G47" s="24" t="s">
        <v>23</v>
      </c>
      <c r="H47" s="24" t="s">
        <v>38</v>
      </c>
      <c r="I47" s="24" t="s">
        <v>25</v>
      </c>
    </row>
    <row r="48" spans="1:9">
      <c r="A48" s="12" t="s">
        <v>67</v>
      </c>
      <c r="B48" s="76" t="s">
        <v>68</v>
      </c>
      <c r="C48" s="76"/>
      <c r="D48" s="76"/>
      <c r="E48" s="76"/>
      <c r="F48" s="76"/>
      <c r="G48" s="76"/>
      <c r="H48" s="76"/>
      <c r="I48" s="76"/>
    </row>
    <row r="49" spans="1:9" ht="22.5">
      <c r="A49" s="12" t="s">
        <v>69</v>
      </c>
      <c r="B49" s="30" t="s">
        <v>70</v>
      </c>
      <c r="C49" s="56"/>
      <c r="D49" s="16"/>
      <c r="E49" s="16"/>
      <c r="F49" s="51" t="s">
        <v>71</v>
      </c>
      <c r="G49" s="18"/>
      <c r="H49" s="19">
        <f>D49*E49*G49</f>
        <v>0</v>
      </c>
      <c r="I49" s="30" t="s">
        <v>72</v>
      </c>
    </row>
    <row r="50" spans="1:9" ht="22.5">
      <c r="A50" s="12" t="s">
        <v>73</v>
      </c>
      <c r="B50" s="30" t="s">
        <v>74</v>
      </c>
      <c r="C50" s="56"/>
      <c r="D50" s="16"/>
      <c r="E50" s="16"/>
      <c r="F50" s="51" t="s">
        <v>71</v>
      </c>
      <c r="G50" s="18"/>
      <c r="H50" s="19">
        <f>D50*E50*G50</f>
        <v>0</v>
      </c>
      <c r="I50" s="30" t="s">
        <v>72</v>
      </c>
    </row>
    <row r="51" spans="1:9">
      <c r="A51" s="78" t="s">
        <v>35</v>
      </c>
      <c r="B51" s="78"/>
      <c r="C51" s="78"/>
      <c r="D51" s="78"/>
      <c r="E51" s="78"/>
      <c r="F51" s="78"/>
      <c r="G51" s="78"/>
      <c r="H51" s="43">
        <f>SUM(H49:H50)</f>
        <v>0</v>
      </c>
      <c r="I51" s="47"/>
    </row>
    <row r="52" spans="1:9" ht="36">
      <c r="A52" s="24" t="s">
        <v>17</v>
      </c>
      <c r="B52" s="24" t="s">
        <v>18</v>
      </c>
      <c r="C52" s="24" t="s">
        <v>19</v>
      </c>
      <c r="D52" s="25" t="s">
        <v>36</v>
      </c>
      <c r="E52" s="25" t="s">
        <v>37</v>
      </c>
      <c r="F52" s="24" t="s">
        <v>22</v>
      </c>
      <c r="G52" s="24" t="s">
        <v>23</v>
      </c>
      <c r="H52" s="24" t="s">
        <v>38</v>
      </c>
      <c r="I52" s="24" t="s">
        <v>25</v>
      </c>
    </row>
    <row r="53" spans="1:9">
      <c r="A53" s="12" t="s">
        <v>75</v>
      </c>
      <c r="B53" s="76" t="s">
        <v>76</v>
      </c>
      <c r="C53" s="76"/>
      <c r="D53" s="76"/>
      <c r="E53" s="76"/>
      <c r="F53" s="76"/>
      <c r="G53" s="76"/>
      <c r="H53" s="76"/>
      <c r="I53" s="76"/>
    </row>
    <row r="54" spans="1:9">
      <c r="A54" s="60" t="s">
        <v>77</v>
      </c>
      <c r="B54" s="35" t="s">
        <v>76</v>
      </c>
      <c r="C54" s="35"/>
      <c r="D54" s="79">
        <f>H51+H40+H36+H46</f>
        <v>27918</v>
      </c>
      <c r="E54" s="80"/>
      <c r="F54" s="51"/>
      <c r="G54" s="52">
        <v>0.06</v>
      </c>
      <c r="H54" s="19">
        <f>D54*G54</f>
        <v>1675.08</v>
      </c>
      <c r="I54" s="35"/>
    </row>
    <row r="55" spans="1:9" ht="15">
      <c r="A55" s="45" t="s">
        <v>78</v>
      </c>
      <c r="B55" s="45"/>
      <c r="C55" s="45"/>
      <c r="D55" s="45"/>
      <c r="E55" s="45"/>
      <c r="F55" s="45"/>
      <c r="G55" s="45"/>
      <c r="H55" s="46">
        <f>H36+H40+H51+H54+H46</f>
        <v>29593.08</v>
      </c>
      <c r="I55" s="48"/>
    </row>
    <row r="56" spans="1:9">
      <c r="A56" s="81" t="s">
        <v>79</v>
      </c>
      <c r="B56" s="82"/>
      <c r="C56" s="82"/>
      <c r="D56" s="82"/>
      <c r="E56" s="82"/>
      <c r="F56" s="82"/>
      <c r="G56" s="82"/>
      <c r="H56" s="82"/>
      <c r="I56" s="82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7:H27"/>
    <mergeCell ref="A5:I5"/>
    <mergeCell ref="B6:I6"/>
    <mergeCell ref="A7:F7"/>
    <mergeCell ref="G7:I7"/>
    <mergeCell ref="B9:H9"/>
    <mergeCell ref="A15:G15"/>
    <mergeCell ref="B17:H17"/>
    <mergeCell ref="A19:G19"/>
    <mergeCell ref="B21:H21"/>
    <mergeCell ref="A22:A24"/>
    <mergeCell ref="A25:G25"/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</mergeCells>
  <phoneticPr fontId="37" type="noConversion"/>
  <pageMargins left="0.31458333333333299" right="0.27500000000000002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北京Quotation 8-1</vt:lpstr>
      <vt:lpstr>沈阳Quotation 8-1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think</cp:lastModifiedBy>
  <cp:lastPrinted>2014-01-20T09:26:00Z</cp:lastPrinted>
  <dcterms:created xsi:type="dcterms:W3CDTF">2006-09-13T11:21:00Z</dcterms:created>
  <dcterms:modified xsi:type="dcterms:W3CDTF">2020-06-18T08:14:24Z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