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广州维多利酒店" sheetId="13" r:id="rId1"/>
  </sheets>
  <calcPr calcId="144525" concurrentCalc="0"/>
</workbook>
</file>

<file path=xl/sharedStrings.xml><?xml version="1.0" encoding="utf-8"?>
<sst xmlns="http://schemas.openxmlformats.org/spreadsheetml/2006/main" count="48">
  <si>
    <t>报价人</t>
  </si>
  <si>
    <t>中国康辉旅行社集团有限责任公司
China Comfort Travel Group</t>
  </si>
  <si>
    <t>报价时间</t>
  </si>
  <si>
    <t>2017.09.27</t>
  </si>
  <si>
    <t>时间:</t>
  </si>
  <si>
    <t>2017年11月09日-11月10日</t>
  </si>
  <si>
    <t>地点：</t>
  </si>
  <si>
    <t xml:space="preserve">                                      广州维多利酒店（广州 天河区 黄埔大道西106号(奥园大厦旁)）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</si>
  <si>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</si>
  <si>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</si>
  <si>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</si>
  <si>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</si>
  <si>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</si>
  <si>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</si>
  <si>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</si>
  <si>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</si>
  <si>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</si>
  <si>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</si>
  <si>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</si>
  <si>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</si>
  <si>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</si>
  <si>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</si>
  <si>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</si>
  <si>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</si>
  <si>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</si>
  <si>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</si>
  <si>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 xml:space="preserve">物料制作
</t>
  </si>
  <si>
    <t>视频制作</t>
  </si>
  <si>
    <t>次</t>
  </si>
  <si>
    <t>物料制作</t>
  </si>
  <si>
    <t>物料合计Total</t>
  </si>
  <si>
    <t>用餐</t>
  </si>
  <si>
    <t>酒水购买</t>
  </si>
  <si>
    <t>人</t>
  </si>
  <si>
    <t>围桌晚宴</t>
  </si>
  <si>
    <t>桌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</si>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</sst>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176" formatCode="0_ "/>
    <numFmt numFmtId="177" formatCode="_-\¥\ * #,##0.00_-;\-\¥\ * #,##0.00_-;_-\¥\ * &quot;-&quot;??_-;_-@_-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\¥#,##0.00_);[Red]\(\¥#,##0.00\)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30" borderId="35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34" applyNumberFormat="0" applyFon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9" borderId="33" applyNumberFormat="0" applyAlignment="0" applyProtection="0">
      <alignment vertical="center"/>
    </xf>
    <xf numFmtId="0" fontId="26" fillId="19" borderId="35" applyNumberFormat="0" applyAlignment="0" applyProtection="0">
      <alignment vertical="center"/>
    </xf>
    <xf numFmtId="0" fontId="14" fillId="18" borderId="3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0" borderId="15" xfId="8" applyNumberFormat="1" applyFont="1" applyFill="1" applyBorder="1" applyAlignment="1">
      <alignment horizontal="center" vertical="center" wrapText="1"/>
    </xf>
    <xf numFmtId="178" fontId="3" fillId="4" borderId="15" xfId="8" applyNumberFormat="1" applyFont="1" applyFill="1" applyBorder="1" applyAlignment="1">
      <alignment horizontal="center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1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2" fillId="0" borderId="19" xfId="8" applyNumberFormat="1" applyFont="1" applyFill="1" applyBorder="1" applyAlignment="1">
      <alignment horizontal="center" vertical="center" wrapText="1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8" fontId="2" fillId="6" borderId="17" xfId="8" applyNumberFormat="1" applyFont="1" applyFill="1" applyBorder="1" applyAlignment="1">
      <alignment horizontal="center" vertical="center"/>
    </xf>
    <xf numFmtId="178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8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8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8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8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I12" sqref="I12:I14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2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3"/>
      <c r="J6" s="74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5"/>
      <c r="J7" s="76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7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8">
        <f>D9*F9*H9</f>
        <v>0</v>
      </c>
      <c r="J9" s="79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8">
        <f>H10*D10*F10</f>
        <v>0</v>
      </c>
      <c r="J10" s="79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0">
        <f>SUM(I9:I10)</f>
        <v>0</v>
      </c>
      <c r="J11" s="81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200000</v>
      </c>
      <c r="I12" s="78">
        <f>H12*F12*D12</f>
        <v>200000</v>
      </c>
      <c r="J12" s="82"/>
    </row>
    <row r="13" customFormat="1" ht="15.95" customHeight="1" spans="1:10">
      <c r="A13" s="45"/>
      <c r="B13" s="46" t="s">
        <v>29</v>
      </c>
      <c r="C13" s="46"/>
      <c r="D13" s="41">
        <v>1</v>
      </c>
      <c r="E13" s="42" t="s">
        <v>22</v>
      </c>
      <c r="F13" s="43">
        <v>1</v>
      </c>
      <c r="G13" s="42" t="s">
        <v>28</v>
      </c>
      <c r="H13" s="44">
        <v>8000</v>
      </c>
      <c r="I13" s="78">
        <v>8000</v>
      </c>
      <c r="J13" s="82"/>
    </row>
    <row r="14" customFormat="1" ht="15" spans="1:10">
      <c r="A14" s="47" t="s">
        <v>30</v>
      </c>
      <c r="B14" s="48"/>
      <c r="C14" s="48"/>
      <c r="D14" s="48"/>
      <c r="E14" s="48"/>
      <c r="F14" s="48"/>
      <c r="G14" s="48"/>
      <c r="H14" s="49"/>
      <c r="I14" s="80">
        <f>SUM(I12:I13)</f>
        <v>208000</v>
      </c>
      <c r="J14" s="81"/>
    </row>
    <row r="15" customFormat="1" ht="15.95" customHeight="1" spans="1:10">
      <c r="A15" s="38" t="s">
        <v>31</v>
      </c>
      <c r="B15" s="50" t="s">
        <v>32</v>
      </c>
      <c r="C15" s="51"/>
      <c r="D15" s="41">
        <v>8</v>
      </c>
      <c r="E15" s="42" t="s">
        <v>33</v>
      </c>
      <c r="F15" s="43">
        <v>1</v>
      </c>
      <c r="G15" s="42" t="s">
        <v>28</v>
      </c>
      <c r="H15" s="44">
        <v>58</v>
      </c>
      <c r="I15" s="78">
        <f>H15*F15*D15</f>
        <v>464</v>
      </c>
      <c r="J15" s="82"/>
    </row>
    <row r="16" customFormat="1" ht="16.5" spans="1:10">
      <c r="A16" s="52"/>
      <c r="B16" s="29" t="s">
        <v>34</v>
      </c>
      <c r="C16" s="30"/>
      <c r="D16" s="41"/>
      <c r="E16" s="42" t="s">
        <v>35</v>
      </c>
      <c r="F16" s="43">
        <v>1</v>
      </c>
      <c r="G16" s="32" t="s">
        <v>28</v>
      </c>
      <c r="H16" s="44"/>
      <c r="I16" s="78">
        <f>H16*F16*D16</f>
        <v>0</v>
      </c>
      <c r="J16" s="83"/>
    </row>
    <row r="17" customFormat="1" ht="15" spans="1:10">
      <c r="A17" s="47" t="s">
        <v>36</v>
      </c>
      <c r="B17" s="48"/>
      <c r="C17" s="48"/>
      <c r="D17" s="48"/>
      <c r="E17" s="48"/>
      <c r="F17" s="48"/>
      <c r="G17" s="48"/>
      <c r="H17" s="49"/>
      <c r="I17" s="80">
        <f>SUM(I15:I16)</f>
        <v>464</v>
      </c>
      <c r="J17" s="81"/>
    </row>
    <row r="18" customFormat="1" ht="16.5" spans="1:10">
      <c r="A18" s="53" t="s">
        <v>37</v>
      </c>
      <c r="B18" s="54" t="s">
        <v>38</v>
      </c>
      <c r="C18" s="54"/>
      <c r="D18" s="55">
        <v>1</v>
      </c>
      <c r="E18" s="55" t="s">
        <v>33</v>
      </c>
      <c r="F18" s="55">
        <v>3</v>
      </c>
      <c r="G18" s="55" t="s">
        <v>28</v>
      </c>
      <c r="H18" s="56">
        <v>50</v>
      </c>
      <c r="I18" s="84">
        <f>F18*D18*H18</f>
        <v>150</v>
      </c>
      <c r="J18" s="85"/>
    </row>
    <row r="19" customFormat="1" ht="16.5" spans="1:10">
      <c r="A19" s="53"/>
      <c r="B19" s="54" t="s">
        <v>39</v>
      </c>
      <c r="C19" s="54"/>
      <c r="D19" s="55">
        <v>1</v>
      </c>
      <c r="E19" s="55" t="s">
        <v>33</v>
      </c>
      <c r="F19" s="55">
        <v>2</v>
      </c>
      <c r="G19" s="55" t="s">
        <v>28</v>
      </c>
      <c r="H19" s="56">
        <v>1500</v>
      </c>
      <c r="I19" s="84">
        <f t="shared" ref="I19:I21" si="0">H19*F19*D19</f>
        <v>3000</v>
      </c>
      <c r="J19" s="85"/>
    </row>
    <row r="20" customFormat="1" ht="16.5" spans="1:10">
      <c r="A20" s="53"/>
      <c r="B20" s="54" t="s">
        <v>40</v>
      </c>
      <c r="C20" s="54"/>
      <c r="D20" s="55">
        <v>1</v>
      </c>
      <c r="E20" s="55" t="s">
        <v>33</v>
      </c>
      <c r="F20" s="55">
        <v>3</v>
      </c>
      <c r="G20" s="55" t="s">
        <v>28</v>
      </c>
      <c r="H20" s="56">
        <v>500</v>
      </c>
      <c r="I20" s="84">
        <f t="shared" si="0"/>
        <v>1500</v>
      </c>
      <c r="J20" s="85"/>
    </row>
    <row r="21" customFormat="1" ht="16.5" spans="1:10">
      <c r="A21" s="53"/>
      <c r="B21" s="54" t="s">
        <v>37</v>
      </c>
      <c r="C21" s="54"/>
      <c r="D21" s="55">
        <v>1</v>
      </c>
      <c r="E21" s="55" t="s">
        <v>33</v>
      </c>
      <c r="F21" s="55">
        <v>3</v>
      </c>
      <c r="G21" s="55" t="s">
        <v>28</v>
      </c>
      <c r="H21" s="56">
        <v>500</v>
      </c>
      <c r="I21" s="84">
        <f t="shared" si="0"/>
        <v>1500</v>
      </c>
      <c r="J21" s="85"/>
    </row>
    <row r="22" customFormat="1" ht="15" spans="1:10">
      <c r="A22" s="47" t="s">
        <v>41</v>
      </c>
      <c r="B22" s="48"/>
      <c r="C22" s="48"/>
      <c r="D22" s="48"/>
      <c r="E22" s="48"/>
      <c r="F22" s="48"/>
      <c r="G22" s="48"/>
      <c r="H22" s="49"/>
      <c r="I22" s="80">
        <f>SUM(I18:I21)</f>
        <v>6150</v>
      </c>
      <c r="J22" s="81"/>
    </row>
    <row r="23" customFormat="1" ht="15" spans="1:10">
      <c r="A23" s="57" t="s">
        <v>42</v>
      </c>
      <c r="B23" s="58"/>
      <c r="C23" s="58"/>
      <c r="D23" s="58"/>
      <c r="E23" s="58"/>
      <c r="F23" s="58"/>
      <c r="G23" s="58"/>
      <c r="H23" s="59"/>
      <c r="I23" s="86">
        <f>SUM(I14,I17,I22)</f>
        <v>214614</v>
      </c>
      <c r="J23" s="87"/>
    </row>
    <row r="24" customFormat="1" ht="15" spans="1:10">
      <c r="A24" s="57" t="s">
        <v>43</v>
      </c>
      <c r="B24" s="58"/>
      <c r="C24" s="58"/>
      <c r="D24" s="58"/>
      <c r="E24" s="58"/>
      <c r="F24" s="58"/>
      <c r="G24" s="58"/>
      <c r="H24" s="60"/>
      <c r="I24" s="86">
        <f>I23*0.1</f>
        <v>21461.4</v>
      </c>
      <c r="J24" s="87"/>
    </row>
    <row r="25" customFormat="1" ht="15" spans="1:10">
      <c r="A25" s="57" t="s">
        <v>44</v>
      </c>
      <c r="B25" s="58"/>
      <c r="C25" s="58"/>
      <c r="D25" s="58"/>
      <c r="E25" s="58"/>
      <c r="F25" s="58"/>
      <c r="G25" s="58"/>
      <c r="H25" s="60"/>
      <c r="I25" s="86">
        <f>SUM(I23:I24)</f>
        <v>236075.4</v>
      </c>
      <c r="J25" s="87"/>
    </row>
    <row r="26" customFormat="1" ht="15" spans="1:10">
      <c r="A26" s="61" t="s">
        <v>45</v>
      </c>
      <c r="B26" s="62"/>
      <c r="C26" s="62"/>
      <c r="D26" s="63"/>
      <c r="E26" s="64"/>
      <c r="F26" s="64"/>
      <c r="G26" s="64"/>
      <c r="H26" s="65"/>
      <c r="I26" s="88">
        <f>I25*0.06</f>
        <v>14164.524</v>
      </c>
      <c r="J26" s="89"/>
    </row>
    <row r="27" customFormat="1" ht="21.75" spans="1:10">
      <c r="A27" s="66" t="s">
        <v>46</v>
      </c>
      <c r="B27" s="67"/>
      <c r="C27" s="68"/>
      <c r="D27" s="69"/>
      <c r="E27" s="70"/>
      <c r="F27" s="70"/>
      <c r="G27" s="70"/>
      <c r="H27" s="71"/>
      <c r="I27" s="90">
        <f>SUM(I25:I26)</f>
        <v>250239.924</v>
      </c>
      <c r="J27" s="91"/>
    </row>
    <row r="29" spans="1:1">
      <c r="A29" t="s">
        <v>47</v>
      </c>
    </row>
  </sheetData>
  <mergeCells count="27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B13:C13"/>
    <mergeCell ref="A14:H14"/>
    <mergeCell ref="B15:C15"/>
    <mergeCell ref="B16:C16"/>
    <mergeCell ref="A17:H17"/>
    <mergeCell ref="B18:C18"/>
    <mergeCell ref="B19:C19"/>
    <mergeCell ref="B20:C20"/>
    <mergeCell ref="B21:C21"/>
    <mergeCell ref="A22:H22"/>
    <mergeCell ref="A27:C27"/>
    <mergeCell ref="A9:A10"/>
    <mergeCell ref="A15:A16"/>
    <mergeCell ref="A18:A21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广州维多利酒店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2017-11-24T03:01:08Z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