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9ECFF692-7C6D-4445-8F2F-039AEEBC7E1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最终行程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" l="1"/>
  <c r="J11" i="5"/>
  <c r="J9" i="5"/>
  <c r="J18" i="5"/>
  <c r="J19" i="5"/>
  <c r="J17" i="5"/>
  <c r="J16" i="5"/>
  <c r="J13" i="5"/>
  <c r="J14" i="5"/>
  <c r="J15" i="5"/>
  <c r="J12" i="5"/>
  <c r="J8" i="5"/>
  <c r="J7" i="5"/>
  <c r="J10" i="5"/>
  <c r="J20" i="5" l="1"/>
  <c r="J21" i="5" s="1"/>
  <c r="J23" i="5" s="1"/>
</calcChain>
</file>

<file path=xl/sharedStrings.xml><?xml version="1.0" encoding="utf-8"?>
<sst xmlns="http://schemas.openxmlformats.org/spreadsheetml/2006/main" count="83" uniqueCount="62">
  <si>
    <t>报价单</t>
  </si>
  <si>
    <t>项目需求</t>
  </si>
  <si>
    <t>报价公司</t>
  </si>
  <si>
    <t>康辉会展</t>
  </si>
  <si>
    <t>联系人</t>
  </si>
  <si>
    <t>王凤雨</t>
  </si>
  <si>
    <t>联系方式</t>
  </si>
  <si>
    <t>项目日期</t>
  </si>
  <si>
    <t>1.25-1.30</t>
  </si>
  <si>
    <t>人数</t>
  </si>
  <si>
    <t>目的地</t>
  </si>
  <si>
    <t>三亚</t>
  </si>
  <si>
    <t>报价时间</t>
  </si>
  <si>
    <t>2026.1.20</t>
  </si>
  <si>
    <t>报价明细</t>
  </si>
  <si>
    <t>项目</t>
  </si>
  <si>
    <t>数量</t>
  </si>
  <si>
    <t>单位</t>
  </si>
  <si>
    <t>频次</t>
  </si>
  <si>
    <t>单价</t>
  </si>
  <si>
    <t>总价</t>
  </si>
  <si>
    <t>备注</t>
  </si>
  <si>
    <t>住宿</t>
  </si>
  <si>
    <t>三亚茅台精品酒店</t>
  </si>
  <si>
    <t>间</t>
  </si>
  <si>
    <t>晚</t>
  </si>
  <si>
    <t>元</t>
  </si>
  <si>
    <t>以最终预定为准或同级别</t>
  </si>
  <si>
    <t>小计</t>
  </si>
  <si>
    <t>天</t>
  </si>
  <si>
    <t>8小时，150公里，超时120/小时，超公里10元/公里</t>
  </si>
  <si>
    <t>门票</t>
  </si>
  <si>
    <t>游艇出海（上午包艇）</t>
  </si>
  <si>
    <t>艘</t>
  </si>
  <si>
    <t>次</t>
  </si>
  <si>
    <t>人</t>
  </si>
  <si>
    <t>元/人</t>
  </si>
  <si>
    <t>含首道门票</t>
  </si>
  <si>
    <t>南山（含电瓶车）</t>
  </si>
  <si>
    <t>后海冲浪</t>
  </si>
  <si>
    <t>其他</t>
  </si>
  <si>
    <t>保险</t>
  </si>
  <si>
    <t>项</t>
  </si>
  <si>
    <t>矿泉水</t>
  </si>
  <si>
    <t>每人每天2瓶矿泉水</t>
  </si>
  <si>
    <t>费用合计</t>
  </si>
  <si>
    <t>服务费（8%）</t>
  </si>
  <si>
    <t>税费</t>
  </si>
  <si>
    <t>开取：旅游服务费（普通发票）免税发票不收取税费；
如需会议费专票，需额外收取6%税费</t>
  </si>
  <si>
    <t>总费用</t>
  </si>
  <si>
    <t>结算费用</t>
  </si>
  <si>
    <t>人均</t>
  </si>
  <si>
    <t>1v2</t>
    <phoneticPr fontId="17" type="noConversion"/>
  </si>
  <si>
    <t>蜈支洲门票+珊瑚礁潜水</t>
    <phoneticPr fontId="17" type="noConversion"/>
  </si>
  <si>
    <t>小计</t>
    <phoneticPr fontId="17" type="noConversion"/>
  </si>
  <si>
    <t>含往返船票</t>
    <phoneticPr fontId="17" type="noConversion"/>
  </si>
  <si>
    <t>导游</t>
    <phoneticPr fontId="17" type="noConversion"/>
  </si>
  <si>
    <t>一天8小时</t>
    <phoneticPr fontId="17" type="noConversion"/>
  </si>
  <si>
    <t>全程</t>
    <phoneticPr fontId="17" type="noConversion"/>
  </si>
  <si>
    <t>人</t>
    <phoneticPr fontId="17" type="noConversion"/>
  </si>
  <si>
    <t>元/天</t>
    <phoneticPr fontId="17" type="noConversion"/>
  </si>
  <si>
    <t>园景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</si>
</sst>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-* #,##0.00\ [$€-1]_-;\-* #,##0.00\ [$€-1]_-;_-* &quot;-&quot;??\ [$€-1]_-"/>
    <numFmt numFmtId="177" formatCode="\¥#,##0.00_);[Red]\(\¥#,##0.00\)"/>
    <numFmt numFmtId="178" formatCode="#,##0_);[Red]\(#,##0\)"/>
    <numFmt numFmtId="179" formatCode="_-* #,##0\ _F_-;\-* #,##0\ _F_-;_-* &quot;-&quot;??\ _F_-;_-@_-"/>
    <numFmt numFmtId="180" formatCode="#,##0.00_);[Red]\(#,##0.00\)"/>
    <numFmt numFmtId="181" formatCode="\¥#,##0_);[Red]\(\¥#,##0\)"/>
  </numFmts>
  <fonts count="18" x14ac:knownFonts="1">
    <font>
      <sz val="11"/>
      <color theme="1"/>
      <name val="等线"/>
      <charset val="134"/>
      <scheme val="minor"/>
    </font>
    <font>
      <b/>
      <sz val="16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indexed="12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i/>
      <sz val="9"/>
      <color indexed="10"/>
      <name val="Arial"/>
      <family val="2"/>
    </font>
    <font>
      <b/>
      <sz val="9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16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58" fontId="3" fillId="0" borderId="5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178" fontId="6" fillId="0" borderId="4" xfId="1" applyNumberFormat="1" applyFont="1" applyFill="1" applyBorder="1" applyAlignment="1">
      <alignment horizontal="center" vertical="center"/>
    </xf>
    <xf numFmtId="58" fontId="3" fillId="0" borderId="4" xfId="1" applyNumberFormat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179" fontId="3" fillId="0" borderId="4" xfId="1" applyNumberFormat="1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79" fontId="4" fillId="3" borderId="14" xfId="1" applyNumberFormat="1" applyFont="1" applyFill="1" applyBorder="1" applyAlignment="1">
      <alignment horizontal="center" vertical="center" wrapText="1"/>
    </xf>
    <xf numFmtId="180" fontId="3" fillId="0" borderId="4" xfId="1" applyNumberFormat="1" applyFont="1" applyFill="1" applyBorder="1" applyAlignment="1">
      <alignment horizontal="right" vertical="center"/>
    </xf>
    <xf numFmtId="58" fontId="8" fillId="0" borderId="14" xfId="1" applyNumberFormat="1" applyFont="1" applyFill="1" applyBorder="1" applyAlignment="1">
      <alignment horizontal="left" vertical="center" wrapText="1"/>
    </xf>
    <xf numFmtId="181" fontId="2" fillId="5" borderId="4" xfId="3" applyNumberFormat="1" applyFont="1" applyFill="1" applyBorder="1" applyAlignment="1">
      <alignment horizontal="center" vertical="center"/>
    </xf>
    <xf numFmtId="179" fontId="9" fillId="5" borderId="14" xfId="1" applyNumberFormat="1" applyFont="1" applyFill="1" applyBorder="1" applyAlignment="1">
      <alignment horizontal="left" vertical="center" wrapText="1"/>
    </xf>
    <xf numFmtId="180" fontId="3" fillId="0" borderId="4" xfId="1" applyNumberFormat="1" applyFont="1" applyBorder="1" applyAlignment="1">
      <alignment horizontal="right" vertical="center"/>
    </xf>
    <xf numFmtId="58" fontId="8" fillId="0" borderId="14" xfId="1" applyNumberFormat="1" applyFont="1" applyBorder="1" applyAlignment="1">
      <alignment horizontal="left" vertical="center" wrapText="1"/>
    </xf>
    <xf numFmtId="58" fontId="3" fillId="0" borderId="4" xfId="1" applyNumberFormat="1" applyFont="1" applyFill="1" applyBorder="1" applyAlignment="1">
      <alignment horizontal="left" vertical="center" wrapText="1"/>
    </xf>
    <xf numFmtId="178" fontId="3" fillId="0" borderId="4" xfId="1" applyNumberFormat="1" applyFont="1" applyBorder="1" applyAlignment="1">
      <alignment horizontal="center" vertical="center"/>
    </xf>
    <xf numFmtId="58" fontId="3" fillId="0" borderId="14" xfId="1" applyNumberFormat="1" applyFont="1" applyBorder="1" applyAlignment="1">
      <alignment horizontal="left" vertical="center" wrapText="1"/>
    </xf>
    <xf numFmtId="181" fontId="5" fillId="5" borderId="4" xfId="3" applyNumberFormat="1" applyFont="1" applyFill="1" applyBorder="1" applyAlignment="1">
      <alignment horizontal="center" vertical="center"/>
    </xf>
    <xf numFmtId="179" fontId="10" fillId="5" borderId="14" xfId="1" applyNumberFormat="1" applyFont="1" applyFill="1" applyBorder="1" applyAlignment="1">
      <alignment horizontal="left" vertical="center" wrapText="1"/>
    </xf>
    <xf numFmtId="179" fontId="11" fillId="5" borderId="14" xfId="1" applyNumberFormat="1" applyFont="1" applyFill="1" applyBorder="1" applyAlignment="1">
      <alignment horizontal="left" vertical="center" wrapText="1"/>
    </xf>
    <xf numFmtId="2" fontId="12" fillId="6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 wrapText="1"/>
    </xf>
    <xf numFmtId="178" fontId="0" fillId="0" borderId="0" xfId="0" applyNumberForma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58" fontId="3" fillId="0" borderId="8" xfId="1" applyNumberFormat="1" applyFont="1" applyFill="1" applyBorder="1" applyAlignment="1">
      <alignment horizontal="center" vertical="center" wrapText="1"/>
    </xf>
    <xf numFmtId="58" fontId="3" fillId="0" borderId="9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177" fontId="2" fillId="5" borderId="3" xfId="1" applyNumberFormat="1" applyFont="1" applyFill="1" applyBorder="1" applyAlignment="1">
      <alignment horizontal="center" vertical="center"/>
    </xf>
    <xf numFmtId="177" fontId="5" fillId="5" borderId="4" xfId="1" applyNumberFormat="1" applyFont="1" applyFill="1" applyBorder="1" applyAlignment="1">
      <alignment horizontal="right" vertical="center" wrapText="1"/>
    </xf>
    <xf numFmtId="177" fontId="5" fillId="5" borderId="4" xfId="1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181" fontId="0" fillId="0" borderId="0" xfId="0" applyNumberFormat="1">
      <alignment vertical="center"/>
    </xf>
    <xf numFmtId="0" fontId="3" fillId="0" borderId="4" xfId="1" applyNumberFormat="1" applyFont="1" applyFill="1" applyBorder="1" applyAlignment="1">
      <alignment horizontal="center" vertical="center" wrapText="1"/>
    </xf>
  </cellXfs>
  <cellStyles count="5">
    <cellStyle name="Euro" xfId="3" xr:uid="{00000000-0005-0000-0000-000031000000}"/>
    <cellStyle name="常规" xfId="0" builtinId="0"/>
    <cellStyle name="常规 2" xfId="4" xr:uid="{00000000-0005-0000-0000-000032000000}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87" zoomScaleNormal="87" workbookViewId="0">
      <selection activeCell="K14" sqref="K14"/>
    </sheetView>
  </sheetViews>
  <sheetFormatPr defaultColWidth="9" defaultRowHeight="13.9" x14ac:dyDescent="0.4"/>
  <cols>
    <col min="1" max="1" width="9.59765625" style="1" customWidth="1"/>
    <col min="2" max="2" width="20.46484375" style="2" customWidth="1"/>
    <col min="3" max="3" width="17" customWidth="1"/>
    <col min="4" max="4" width="6.59765625" customWidth="1"/>
    <col min="5" max="5" width="6.73046875" customWidth="1"/>
    <col min="6" max="6" width="4.46484375" customWidth="1"/>
    <col min="7" max="7" width="7.3984375" customWidth="1"/>
    <col min="9" max="9" width="6.265625" customWidth="1"/>
    <col min="10" max="10" width="9.3984375" style="1" customWidth="1"/>
    <col min="11" max="11" width="29.59765625" customWidth="1"/>
  </cols>
  <sheetData>
    <row r="1" spans="1:13" ht="22.9" x14ac:dyDescent="0.4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8"/>
      <c r="K1" s="59"/>
    </row>
    <row r="2" spans="1:13" x14ac:dyDescent="0.4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3" x14ac:dyDescent="0.4">
      <c r="A3" s="3" t="s">
        <v>2</v>
      </c>
      <c r="B3" s="60" t="s">
        <v>3</v>
      </c>
      <c r="C3" s="61"/>
      <c r="D3" s="61"/>
      <c r="E3" s="61"/>
      <c r="F3" s="62"/>
      <c r="G3" s="14" t="s">
        <v>4</v>
      </c>
      <c r="H3" s="63" t="s">
        <v>5</v>
      </c>
      <c r="I3" s="63"/>
      <c r="J3" s="14" t="s">
        <v>6</v>
      </c>
      <c r="K3" s="16">
        <v>15210370021</v>
      </c>
    </row>
    <row r="4" spans="1:13" x14ac:dyDescent="0.4">
      <c r="A4" s="3" t="s">
        <v>7</v>
      </c>
      <c r="B4" s="4" t="s">
        <v>8</v>
      </c>
      <c r="C4" s="5" t="s">
        <v>9</v>
      </c>
      <c r="D4" s="64">
        <v>7</v>
      </c>
      <c r="E4" s="65"/>
      <c r="F4" s="66"/>
      <c r="G4" s="5" t="s">
        <v>10</v>
      </c>
      <c r="H4" s="67" t="s">
        <v>11</v>
      </c>
      <c r="I4" s="68"/>
      <c r="J4" s="5" t="s">
        <v>12</v>
      </c>
      <c r="K4" s="17" t="s">
        <v>13</v>
      </c>
    </row>
    <row r="5" spans="1:13" x14ac:dyDescent="0.4">
      <c r="A5" s="50" t="s">
        <v>14</v>
      </c>
      <c r="B5" s="51"/>
      <c r="C5" s="51"/>
      <c r="D5" s="51"/>
      <c r="E5" s="51"/>
      <c r="F5" s="51"/>
      <c r="G5" s="51"/>
      <c r="H5" s="51"/>
      <c r="I5" s="51"/>
      <c r="J5" s="51"/>
      <c r="K5" s="52"/>
    </row>
    <row r="6" spans="1:13" x14ac:dyDescent="0.4">
      <c r="A6" s="53" t="s">
        <v>15</v>
      </c>
      <c r="B6" s="54"/>
      <c r="C6" s="55"/>
      <c r="D6" s="6" t="s">
        <v>16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17</v>
      </c>
      <c r="J6" s="6" t="s">
        <v>20</v>
      </c>
      <c r="K6" s="18" t="s">
        <v>21</v>
      </c>
    </row>
    <row r="7" spans="1:13" x14ac:dyDescent="0.4">
      <c r="A7" s="40" t="s">
        <v>22</v>
      </c>
      <c r="B7" s="43" t="s">
        <v>23</v>
      </c>
      <c r="C7" s="45" t="s">
        <v>61</v>
      </c>
      <c r="D7" s="8">
        <v>1</v>
      </c>
      <c r="E7" s="15" t="s">
        <v>24</v>
      </c>
      <c r="F7" s="8">
        <v>3</v>
      </c>
      <c r="G7" s="15" t="s">
        <v>25</v>
      </c>
      <c r="H7" s="8">
        <v>500</v>
      </c>
      <c r="I7" s="19" t="s">
        <v>26</v>
      </c>
      <c r="J7" s="8">
        <f>D7*F7*H7</f>
        <v>1500</v>
      </c>
      <c r="K7" s="20" t="s">
        <v>27</v>
      </c>
    </row>
    <row r="8" spans="1:13" x14ac:dyDescent="0.4">
      <c r="A8" s="40"/>
      <c r="B8" s="44"/>
      <c r="C8" s="46"/>
      <c r="D8" s="8">
        <v>6</v>
      </c>
      <c r="E8" s="15" t="s">
        <v>24</v>
      </c>
      <c r="F8" s="8">
        <v>5</v>
      </c>
      <c r="G8" s="15" t="s">
        <v>25</v>
      </c>
      <c r="H8" s="8">
        <v>500</v>
      </c>
      <c r="I8" s="19" t="s">
        <v>26</v>
      </c>
      <c r="J8" s="8">
        <f>D8*F8*H8</f>
        <v>15000</v>
      </c>
      <c r="K8" s="20" t="s">
        <v>27</v>
      </c>
    </row>
    <row r="9" spans="1:13" x14ac:dyDescent="0.4">
      <c r="A9" s="47" t="s">
        <v>28</v>
      </c>
      <c r="B9" s="48"/>
      <c r="C9" s="49"/>
      <c r="D9" s="49"/>
      <c r="E9" s="49"/>
      <c r="F9" s="49"/>
      <c r="G9" s="49"/>
      <c r="H9" s="49"/>
      <c r="I9" s="49"/>
      <c r="J9" s="21">
        <f>SUM(J7:J8)</f>
        <v>16500</v>
      </c>
      <c r="K9" s="22"/>
    </row>
    <row r="10" spans="1:13" ht="27" customHeight="1" x14ac:dyDescent="0.4">
      <c r="A10" s="7" t="s">
        <v>56</v>
      </c>
      <c r="B10" s="9" t="s">
        <v>57</v>
      </c>
      <c r="C10" s="70" t="s">
        <v>58</v>
      </c>
      <c r="D10" s="11">
        <v>1</v>
      </c>
      <c r="E10" s="15" t="s">
        <v>59</v>
      </c>
      <c r="F10" s="8">
        <v>4</v>
      </c>
      <c r="G10" s="15" t="s">
        <v>29</v>
      </c>
      <c r="H10" s="8">
        <v>700</v>
      </c>
      <c r="I10" s="23" t="s">
        <v>60</v>
      </c>
      <c r="J10" s="8">
        <f>D10*F10*H10</f>
        <v>2800</v>
      </c>
      <c r="K10" s="24" t="s">
        <v>30</v>
      </c>
      <c r="M10" s="33"/>
    </row>
    <row r="11" spans="1:13" x14ac:dyDescent="0.4">
      <c r="A11" s="47" t="s">
        <v>28</v>
      </c>
      <c r="B11" s="48"/>
      <c r="C11" s="49"/>
      <c r="D11" s="49"/>
      <c r="E11" s="49"/>
      <c r="F11" s="49"/>
      <c r="G11" s="49"/>
      <c r="H11" s="49"/>
      <c r="I11" s="49"/>
      <c r="J11" s="21">
        <f>SUM(J10:J10)</f>
        <v>2800</v>
      </c>
      <c r="K11" s="22"/>
    </row>
    <row r="12" spans="1:13" ht="43.05" customHeight="1" x14ac:dyDescent="0.4">
      <c r="A12" s="41" t="s">
        <v>31</v>
      </c>
      <c r="B12" s="9" t="s">
        <v>32</v>
      </c>
      <c r="C12" s="12"/>
      <c r="D12" s="8">
        <v>1</v>
      </c>
      <c r="E12" s="15" t="s">
        <v>33</v>
      </c>
      <c r="F12" s="8">
        <v>1</v>
      </c>
      <c r="G12" s="15" t="s">
        <v>34</v>
      </c>
      <c r="H12" s="8">
        <v>1300</v>
      </c>
      <c r="I12" s="23" t="s">
        <v>26</v>
      </c>
      <c r="J12" s="8">
        <f>D12*F12*H12</f>
        <v>1300</v>
      </c>
      <c r="K12" s="25"/>
    </row>
    <row r="13" spans="1:13" ht="24" customHeight="1" x14ac:dyDescent="0.4">
      <c r="A13" s="40"/>
      <c r="B13" s="9" t="s">
        <v>53</v>
      </c>
      <c r="C13" s="12"/>
      <c r="D13" s="8">
        <v>7</v>
      </c>
      <c r="E13" s="15" t="s">
        <v>35</v>
      </c>
      <c r="F13" s="8">
        <v>1</v>
      </c>
      <c r="G13" s="15" t="s">
        <v>34</v>
      </c>
      <c r="H13" s="8">
        <v>648</v>
      </c>
      <c r="I13" s="23" t="s">
        <v>36</v>
      </c>
      <c r="J13" s="8">
        <f t="shared" ref="J13:J15" si="0">D13*F13*H13</f>
        <v>4536</v>
      </c>
      <c r="K13" s="25" t="s">
        <v>55</v>
      </c>
    </row>
    <row r="14" spans="1:13" ht="24" customHeight="1" x14ac:dyDescent="0.4">
      <c r="A14" s="40"/>
      <c r="B14" s="9" t="s">
        <v>38</v>
      </c>
      <c r="C14" s="13"/>
      <c r="D14" s="8">
        <v>7</v>
      </c>
      <c r="E14" s="15" t="s">
        <v>35</v>
      </c>
      <c r="F14" s="8">
        <v>1</v>
      </c>
      <c r="G14" s="15" t="s">
        <v>34</v>
      </c>
      <c r="H14" s="8">
        <v>159</v>
      </c>
      <c r="I14" s="23" t="s">
        <v>36</v>
      </c>
      <c r="J14" s="8">
        <f t="shared" si="0"/>
        <v>1113</v>
      </c>
      <c r="K14" s="25" t="s">
        <v>37</v>
      </c>
    </row>
    <row r="15" spans="1:13" ht="24" customHeight="1" x14ac:dyDescent="0.4">
      <c r="A15" s="40"/>
      <c r="B15" s="9" t="s">
        <v>39</v>
      </c>
      <c r="C15" s="8" t="s">
        <v>52</v>
      </c>
      <c r="D15" s="8">
        <v>6</v>
      </c>
      <c r="E15" s="15" t="s">
        <v>35</v>
      </c>
      <c r="F15" s="8">
        <v>1</v>
      </c>
      <c r="G15" s="15" t="s">
        <v>34</v>
      </c>
      <c r="H15" s="8">
        <v>240</v>
      </c>
      <c r="I15" s="23" t="s">
        <v>36</v>
      </c>
      <c r="J15" s="8">
        <f t="shared" si="0"/>
        <v>1440</v>
      </c>
      <c r="K15" s="25"/>
    </row>
    <row r="16" spans="1:13" ht="18" customHeight="1" x14ac:dyDescent="0.4">
      <c r="A16" s="47" t="s">
        <v>54</v>
      </c>
      <c r="B16" s="48"/>
      <c r="C16" s="49"/>
      <c r="D16" s="49"/>
      <c r="E16" s="49"/>
      <c r="F16" s="49"/>
      <c r="G16" s="49"/>
      <c r="H16" s="49"/>
      <c r="I16" s="49"/>
      <c r="J16" s="21">
        <f>SUM(J12:J15)</f>
        <v>8389</v>
      </c>
      <c r="K16" s="22"/>
    </row>
    <row r="17" spans="1:14" ht="18" customHeight="1" x14ac:dyDescent="0.4">
      <c r="A17" s="41" t="s">
        <v>40</v>
      </c>
      <c r="B17" s="9" t="s">
        <v>41</v>
      </c>
      <c r="C17" s="10"/>
      <c r="D17" s="11">
        <v>7</v>
      </c>
      <c r="E17" s="15" t="s">
        <v>35</v>
      </c>
      <c r="F17" s="8">
        <v>1</v>
      </c>
      <c r="G17" s="15" t="s">
        <v>42</v>
      </c>
      <c r="H17" s="8">
        <v>10</v>
      </c>
      <c r="I17" s="23" t="s">
        <v>36</v>
      </c>
      <c r="J17" s="26">
        <f>D17*F17*H17</f>
        <v>70</v>
      </c>
      <c r="K17" s="27"/>
    </row>
    <row r="18" spans="1:14" ht="26" customHeight="1" x14ac:dyDescent="0.4">
      <c r="A18" s="42"/>
      <c r="B18" s="9" t="s">
        <v>43</v>
      </c>
      <c r="C18" s="10"/>
      <c r="D18" s="11">
        <v>7</v>
      </c>
      <c r="E18" s="15" t="s">
        <v>35</v>
      </c>
      <c r="F18" s="8">
        <v>4</v>
      </c>
      <c r="G18" s="15" t="s">
        <v>29</v>
      </c>
      <c r="H18" s="8">
        <v>2</v>
      </c>
      <c r="I18" s="23" t="s">
        <v>36</v>
      </c>
      <c r="J18" s="26">
        <f>D18*F18*H18</f>
        <v>56</v>
      </c>
      <c r="K18" s="27" t="s">
        <v>44</v>
      </c>
    </row>
    <row r="19" spans="1:14" x14ac:dyDescent="0.4">
      <c r="A19" s="47" t="s">
        <v>28</v>
      </c>
      <c r="B19" s="48"/>
      <c r="C19" s="49"/>
      <c r="D19" s="49"/>
      <c r="E19" s="49"/>
      <c r="F19" s="49"/>
      <c r="G19" s="49"/>
      <c r="H19" s="49"/>
      <c r="I19" s="49"/>
      <c r="J19" s="21">
        <f>SUM(J17:J18)</f>
        <v>126</v>
      </c>
      <c r="K19" s="22"/>
    </row>
    <row r="20" spans="1:14" x14ac:dyDescent="0.4">
      <c r="A20" s="34" t="s">
        <v>45</v>
      </c>
      <c r="B20" s="35"/>
      <c r="C20" s="36"/>
      <c r="D20" s="36"/>
      <c r="E20" s="36"/>
      <c r="F20" s="36"/>
      <c r="G20" s="36"/>
      <c r="H20" s="36"/>
      <c r="I20" s="36"/>
      <c r="J20" s="28">
        <f>J9+J11+J16+J19</f>
        <v>27815</v>
      </c>
      <c r="K20" s="29"/>
    </row>
    <row r="21" spans="1:14" x14ac:dyDescent="0.4">
      <c r="A21" s="34" t="s">
        <v>46</v>
      </c>
      <c r="B21" s="35"/>
      <c r="C21" s="36"/>
      <c r="D21" s="36"/>
      <c r="E21" s="36"/>
      <c r="F21" s="36"/>
      <c r="G21" s="36"/>
      <c r="H21" s="36"/>
      <c r="I21" s="36"/>
      <c r="J21" s="28">
        <f>J20*8%</f>
        <v>2225.2000000000003</v>
      </c>
      <c r="K21" s="29"/>
    </row>
    <row r="22" spans="1:14" ht="33.75" x14ac:dyDescent="0.4">
      <c r="A22" s="34" t="s">
        <v>47</v>
      </c>
      <c r="B22" s="35"/>
      <c r="C22" s="36"/>
      <c r="D22" s="36"/>
      <c r="E22" s="36"/>
      <c r="F22" s="36"/>
      <c r="G22" s="36"/>
      <c r="H22" s="36"/>
      <c r="I22" s="36"/>
      <c r="J22" s="28">
        <v>0</v>
      </c>
      <c r="K22" s="30" t="s">
        <v>48</v>
      </c>
    </row>
    <row r="23" spans="1:14" ht="17.350000000000001" customHeight="1" x14ac:dyDescent="0.4">
      <c r="A23" s="34" t="s">
        <v>49</v>
      </c>
      <c r="B23" s="35"/>
      <c r="C23" s="36"/>
      <c r="D23" s="36"/>
      <c r="E23" s="36"/>
      <c r="F23" s="36"/>
      <c r="G23" s="36"/>
      <c r="H23" s="36"/>
      <c r="I23" s="36"/>
      <c r="J23" s="28">
        <f>SUM(J20:J22)</f>
        <v>30040.2</v>
      </c>
      <c r="K23" s="29"/>
      <c r="M23" s="69"/>
    </row>
    <row r="24" spans="1:14" ht="17.350000000000001" customHeight="1" x14ac:dyDescent="0.4">
      <c r="A24" s="34" t="s">
        <v>50</v>
      </c>
      <c r="B24" s="35"/>
      <c r="C24" s="36"/>
      <c r="D24" s="36"/>
      <c r="E24" s="36"/>
      <c r="F24" s="36"/>
      <c r="G24" s="36"/>
      <c r="H24" s="36"/>
      <c r="I24" s="36"/>
      <c r="J24" s="28">
        <v>30000</v>
      </c>
      <c r="K24" s="29"/>
      <c r="N24" s="69"/>
    </row>
    <row r="25" spans="1:14" x14ac:dyDescent="0.4">
      <c r="A25" s="37" t="s">
        <v>51</v>
      </c>
      <c r="B25" s="38"/>
      <c r="C25" s="38"/>
      <c r="D25" s="38"/>
      <c r="E25" s="38"/>
      <c r="F25" s="38"/>
      <c r="G25" s="38"/>
      <c r="H25" s="38"/>
      <c r="I25" s="39"/>
      <c r="J25" s="31">
        <f>J24/D4</f>
        <v>4285.7142857142853</v>
      </c>
      <c r="K25" s="32"/>
    </row>
  </sheetData>
  <mergeCells count="23">
    <mergeCell ref="A1:K1"/>
    <mergeCell ref="A2:K2"/>
    <mergeCell ref="B3:F3"/>
    <mergeCell ref="H3:I3"/>
    <mergeCell ref="D4:F4"/>
    <mergeCell ref="H4:I4"/>
    <mergeCell ref="A5:K5"/>
    <mergeCell ref="A6:C6"/>
    <mergeCell ref="A9:I9"/>
    <mergeCell ref="A11:I11"/>
    <mergeCell ref="A16:I16"/>
    <mergeCell ref="A24:I24"/>
    <mergeCell ref="A25:I25"/>
    <mergeCell ref="A7:A8"/>
    <mergeCell ref="A12:A15"/>
    <mergeCell ref="A17:A18"/>
    <mergeCell ref="B7:B8"/>
    <mergeCell ref="C7:C8"/>
    <mergeCell ref="A19:I19"/>
    <mergeCell ref="A20:I20"/>
    <mergeCell ref="A21:I21"/>
    <mergeCell ref="A22:I22"/>
    <mergeCell ref="A23:I23"/>
  </mergeCells>
  <phoneticPr fontId="17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最终行程报价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Zhu （朱怡麟）</dc:creator>
  <cp:lastModifiedBy>凤雨 王</cp:lastModifiedBy>
  <dcterms:created xsi:type="dcterms:W3CDTF">2025-04-10T02:59:00Z</dcterms:created>
  <dcterms:modified xsi:type="dcterms:W3CDTF">2026-01-22T06:24:02Z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DF735F847A5D3774CBA7706940F8BA23_43</vt:lpwstr>
  </property>
  <property fmtid="{D5CDD505-2E9C-101B-9397-08002B2CF9AE}" pid="3" name="KSOProductBuildVer">
    <vt:lpwstr>2052-7.3.1.8967</vt:lpwstr>
  </property>
  <property fmtid="{D5CDD505-2E9C-101B-9397-08002B2CF9AE}" pid="4" name="CalculationRule">
    <vt:i4>0</vt:i4>
  </property>
</Properties>
</file>