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B1A11396-D047-4A88-BDAE-F073B9FB5033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Sheet1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G13" i="2"/>
  <c r="H37" i="2" l="1"/>
  <c r="I36" i="2"/>
  <c r="I35" i="2"/>
  <c r="I34" i="2"/>
  <c r="I37" i="2" s="1"/>
  <c r="I18" i="2"/>
  <c r="G21" i="2" s="1"/>
  <c r="H18" i="2"/>
  <c r="B21" i="2" s="1"/>
  <c r="G18" i="2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D53" i="3" l="1"/>
  <c r="H21" i="3"/>
  <c r="H32" i="3"/>
  <c r="H37" i="3"/>
  <c r="H16" i="3"/>
  <c r="H44" i="3"/>
  <c r="G53" i="3"/>
  <c r="G58" i="3" s="1"/>
  <c r="H13" i="3"/>
  <c r="C53" i="3"/>
  <c r="H52" i="3"/>
  <c r="H53" i="3" s="1"/>
  <c r="C58" i="3" s="1"/>
  <c r="H24" i="3"/>
  <c r="F53" i="3"/>
  <c r="E58" i="3" s="1"/>
  <c r="K21" i="2"/>
  <c r="E53" i="3"/>
  <c r="A58" i="3" s="1"/>
  <c r="I58" i="3" l="1"/>
</calcChain>
</file>

<file path=xl/sharedStrings.xml><?xml version="1.0" encoding="utf-8"?>
<sst xmlns="http://schemas.openxmlformats.org/spreadsheetml/2006/main" count="123" uniqueCount="99">
  <si>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</si>
  <si>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</si>
  <si>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</si>
  <si>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</si>
  <si>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</si>
  <si>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</si>
  <si>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</si>
  <si>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</si>
  <si>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</si>
  <si>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</si>
  <si>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</si>
  <si>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</si>
  <si>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</si>
  <si>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</si>
  <si>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</si>
  <si>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</si>
  <si>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</si>
  <si>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</si>
  <si>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</si>
  <si>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</si>
  <si>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</si>
  <si>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</si>
  <si>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</si>
  <si>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</si>
  <si>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</si>
  <si>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</si>
  <si>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</si>
  <si>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</si>
  <si>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</si>
  <si>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</si>
  <si>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</si>
  <si>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</si>
  <si>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</si>
  <si>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</si>
  <si>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</si>
  <si>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</si>
  <si>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</si>
  <si>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</si>
  <si>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</si>
  <si>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</si>
  <si>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</si>
  <si>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</si>
  <si>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</si>
  <si>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</si>
  <si>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</si>
  <si>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</si>
  <si>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</si>
  <si>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</si>
  <si>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</si>
  <si>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</si>
  <si>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</si>
  <si>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</si>
  <si>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</si>
  <si>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</si>
  <si>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</si>
  <si>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</si>
  <si>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</si>
  <si>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</si>
  <si>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</si>
  <si>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</si>
  <si>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</si>
  <si>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</si>
  <si>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</si>
  <si>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</si>
  <si>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</si>
  <si>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</si>
  <si>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</si>
  <si>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</si>
  <si>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</si>
  <si>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</si>
  <si>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</si>
  <si>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</si>
  <si>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</si>
  <si>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</si>
  <si>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</si>
  <si>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</si>
  <si>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</si>
  <si>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</si>
  <si>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</si>
  <si>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</si>
  <si>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</si>
  <si>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</si>
  <si>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</si>
  <si>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琼海博鳌</t>
    <phoneticPr fontId="15" type="noConversion"/>
  </si>
  <si>
    <t>2023.03.27～03.31</t>
    <phoneticPr fontId="15" type="noConversion"/>
  </si>
  <si>
    <t>会奖7部</t>
    <phoneticPr fontId="15" type="noConversion"/>
  </si>
  <si>
    <t>2023.04.20</t>
    <phoneticPr fontId="15" type="noConversion"/>
  </si>
  <si>
    <t>项目经理</t>
    <phoneticPr fontId="15" type="noConversion"/>
  </si>
  <si>
    <t>HMOA-230307-SXY876</t>
    <phoneticPr fontId="15" type="noConversion"/>
  </si>
  <si>
    <t>兼职打车</t>
    <phoneticPr fontId="15" type="noConversion"/>
  </si>
  <si>
    <t>兼职餐费</t>
    <phoneticPr fontId="15" type="noConversion"/>
  </si>
  <si>
    <t>兼职租车</t>
    <phoneticPr fontId="15" type="noConversion"/>
  </si>
  <si>
    <t>餐费</t>
    <phoneticPr fontId="15" type="noConversion"/>
  </si>
  <si>
    <t>租车</t>
    <phoneticPr fontId="15" type="noConversion"/>
  </si>
  <si>
    <t>打车</t>
    <phoneticPr fontId="15" type="noConversion"/>
  </si>
  <si>
    <t>闪送</t>
    <phoneticPr fontId="15" type="noConversion"/>
  </si>
  <si>
    <t>兼职闪送</t>
    <phoneticPr fontId="15" type="noConversion"/>
  </si>
  <si>
    <t>团号：HMOA-230401-SXY600</t>
    <phoneticPr fontId="15" type="noConversion"/>
  </si>
  <si>
    <t>会议日期：4.13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</si>
</sst>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60"/>
  <sheetViews>
    <sheetView tabSelected="1" topLeftCell="A31" workbookViewId="0">
      <selection activeCell="O16" sqref="O16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7" max="8" width="11" bestFit="1" customWidth="1"/>
    <col min="9" max="9" width="24.77734375" customWidth="1"/>
    <col min="10" max="10" width="39.44140625" customWidth="1"/>
  </cols>
  <sheetData>
    <row r="2" spans="1:11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</row>
    <row r="4" spans="1:11" ht="21" customHeight="1" x14ac:dyDescent="0.25">
      <c r="H4" s="54" t="s">
        <v>97</v>
      </c>
      <c r="I4" s="55"/>
      <c r="J4" s="54" t="s">
        <v>98</v>
      </c>
    </row>
    <row r="5" spans="1:11" ht="21" customHeight="1" x14ac:dyDescent="0.25">
      <c r="H5" s="56"/>
      <c r="I5" s="56"/>
      <c r="J5" s="56"/>
    </row>
    <row r="6" spans="1:11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1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1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>F8+G8</f>
        <v>0</v>
      </c>
      <c r="I8" s="47"/>
      <c r="J8" s="61" t="s">
        <v>14</v>
      </c>
    </row>
    <row r="9" spans="1:11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>F9+G9</f>
        <v>0</v>
      </c>
      <c r="I9" s="47"/>
      <c r="J9" s="49"/>
    </row>
    <row r="10" spans="1:11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>F10+G10</f>
        <v>0</v>
      </c>
      <c r="I10" s="47"/>
      <c r="J10" s="49"/>
    </row>
    <row r="11" spans="1:11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>F11+G11</f>
        <v>0</v>
      </c>
      <c r="I11" s="42"/>
      <c r="J11" s="49"/>
    </row>
    <row r="12" spans="1:11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>F12+G12</f>
        <v>0</v>
      </c>
      <c r="I12" s="42"/>
      <c r="J12" s="49"/>
    </row>
    <row r="13" spans="1:11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3"/>
      <c r="J13" s="50"/>
    </row>
    <row r="14" spans="1:11" ht="21" customHeight="1" x14ac:dyDescent="0.25">
      <c r="A14" s="66">
        <v>2</v>
      </c>
      <c r="B14" s="80" t="s">
        <v>16</v>
      </c>
      <c r="C14" s="63">
        <v>0</v>
      </c>
      <c r="D14" s="66"/>
      <c r="E14" s="63">
        <f>C14*D14</f>
        <v>0</v>
      </c>
      <c r="F14" s="34">
        <v>0</v>
      </c>
      <c r="G14" s="34">
        <v>0</v>
      </c>
      <c r="H14" s="34">
        <f>F14+G14</f>
        <v>0</v>
      </c>
      <c r="I14" s="42"/>
      <c r="J14" s="48" t="s">
        <v>17</v>
      </c>
    </row>
    <row r="15" spans="1:11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>F15+G15</f>
        <v>0</v>
      </c>
      <c r="I15" s="42"/>
      <c r="J15" s="49"/>
    </row>
    <row r="16" spans="1:11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>C17*D17</f>
        <v>0</v>
      </c>
      <c r="F17" s="34">
        <v>8892.3799999999992</v>
      </c>
      <c r="G17" s="34">
        <v>1400</v>
      </c>
      <c r="H17" s="34">
        <f>F17+G17</f>
        <v>10292.379999999999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>F18+G18</f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>F19+G19</f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>F20+G20</f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8892.3799999999992</v>
      </c>
      <c r="G21" s="37">
        <f>SUM(G17:G20)</f>
        <v>1400</v>
      </c>
      <c r="H21" s="37">
        <f>SUM(H17:H20)</f>
        <v>10292.379999999999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>
        <v>0</v>
      </c>
      <c r="E22" s="62">
        <f>C22*D22</f>
        <v>0</v>
      </c>
      <c r="F22" s="34">
        <v>0</v>
      </c>
      <c r="G22" s="34">
        <v>0</v>
      </c>
      <c r="H22" s="34">
        <f>F22+G22</f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>F23+G23</f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>
        <v>0</v>
      </c>
      <c r="E25" s="63">
        <f>C25*D25</f>
        <v>0</v>
      </c>
      <c r="F25" s="34">
        <v>0</v>
      </c>
      <c r="G25" s="34">
        <v>0</v>
      </c>
      <c r="H25" s="34">
        <f>F25+G25</f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>SUM(D25)</f>
        <v>0</v>
      </c>
      <c r="E27" s="37">
        <f>SUM(E25)</f>
        <v>0</v>
      </c>
      <c r="F27" s="37">
        <f>SUM(F25:F26)</f>
        <v>0</v>
      </c>
      <c r="G27" s="37">
        <f>SUM(G25:G26)</f>
        <v>0</v>
      </c>
      <c r="H27" s="37">
        <f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>C28*D28</f>
        <v>0</v>
      </c>
      <c r="F28" s="34">
        <v>0</v>
      </c>
      <c r="G28" s="34">
        <v>0</v>
      </c>
      <c r="H28" s="34">
        <f>F28+G28</f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>F29+G29</f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>F30+G30</f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>F31+G31</f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>SUM(D28)</f>
        <v>0</v>
      </c>
      <c r="E32" s="37">
        <f>SUM(E28)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>C33*D33</f>
        <v>0</v>
      </c>
      <c r="F33" s="34">
        <v>0</v>
      </c>
      <c r="G33" s="34">
        <v>0</v>
      </c>
      <c r="H33" s="34">
        <f>F33+G33</f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>F34+G34</f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>F35+G35</f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>F36+G36</f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>SUM(D33)</f>
        <v>0</v>
      </c>
      <c r="E37" s="37">
        <f>SUM(E33)</f>
        <v>0</v>
      </c>
      <c r="F37" s="37">
        <f>SUM(F33:F36)</f>
        <v>0</v>
      </c>
      <c r="G37" s="37">
        <f>SUM(G33:G36)</f>
        <v>0</v>
      </c>
      <c r="H37" s="37">
        <f>SUM(H33:H36)</f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>C38*D38</f>
        <v>0</v>
      </c>
      <c r="F38" s="34">
        <v>0</v>
      </c>
      <c r="G38" s="34">
        <v>0</v>
      </c>
      <c r="H38" s="34">
        <f>F38+G38</f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>F39+G39</f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>SUM(D38)</f>
        <v>0</v>
      </c>
      <c r="E40" s="37">
        <f>SUM(E38)</f>
        <v>0</v>
      </c>
      <c r="F40" s="37">
        <f>SUM(F38:F39)</f>
        <v>0</v>
      </c>
      <c r="G40" s="37">
        <f>SUM(G38:G39)</f>
        <v>0</v>
      </c>
      <c r="H40" s="37">
        <f>SUM(H38:H39)</f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>C41*D41</f>
        <v>0</v>
      </c>
      <c r="F41" s="34">
        <v>0</v>
      </c>
      <c r="G41" s="34">
        <v>0</v>
      </c>
      <c r="H41" s="34">
        <f>F41+G41</f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>F42+G42</f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>F43+G43</f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>SUM(D41)</f>
        <v>0</v>
      </c>
      <c r="E44" s="37">
        <f>SUM(E41)</f>
        <v>0</v>
      </c>
      <c r="F44" s="37">
        <f>SUM(F41:F43)</f>
        <v>0</v>
      </c>
      <c r="G44" s="37">
        <f>SUM(G41:G43)</f>
        <v>0</v>
      </c>
      <c r="H44" s="37">
        <f>SUM(H41:H43)</f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>C45*D45</f>
        <v>0</v>
      </c>
      <c r="F45" s="34">
        <v>1676.86</v>
      </c>
      <c r="G45" s="34">
        <v>0</v>
      </c>
      <c r="H45" s="34">
        <f>F45+G45</f>
        <v>1676.86</v>
      </c>
      <c r="I45" s="47" t="s">
        <v>89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651.77</v>
      </c>
      <c r="G46" s="34">
        <v>0</v>
      </c>
      <c r="H46" s="34">
        <f>F46+G46</f>
        <v>651.77</v>
      </c>
      <c r="I46" s="47" t="s">
        <v>90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798</v>
      </c>
      <c r="G47" s="34">
        <v>0</v>
      </c>
      <c r="H47" s="34">
        <f>F47+G47</f>
        <v>798</v>
      </c>
      <c r="I47" s="47" t="s">
        <v>91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80</v>
      </c>
      <c r="G48" s="34">
        <v>0</v>
      </c>
      <c r="H48" s="34">
        <f>F48+G48</f>
        <v>80</v>
      </c>
      <c r="I48" s="47" t="s">
        <v>96</v>
      </c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>F49+G49</f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>F50+G50</f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>F51+G51</f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>SUM(D45)</f>
        <v>0</v>
      </c>
      <c r="E52" s="37">
        <f>SUM(E45)</f>
        <v>0</v>
      </c>
      <c r="F52" s="37">
        <f>SUM(F45:F51)</f>
        <v>3206.63</v>
      </c>
      <c r="G52" s="37">
        <f>SUM(G45:G51)</f>
        <v>0</v>
      </c>
      <c r="H52" s="37">
        <f>SUM(H45:H51)</f>
        <v>3206.63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12099.009999999998</v>
      </c>
      <c r="G53" s="37">
        <f>SUM(G52,G44,G40,G37,G32,G27,G24,G21,G16,G13)</f>
        <v>1400</v>
      </c>
      <c r="H53" s="37">
        <f>SUM(H52,H44,H40,H37,H32,H27,H24,H21,H16,H13)</f>
        <v>13499.009999999998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13499.009999999998</v>
      </c>
      <c r="D58" s="70"/>
      <c r="E58" s="70">
        <f>F53</f>
        <v>12099.009999999998</v>
      </c>
      <c r="F58" s="70"/>
      <c r="G58" s="70">
        <f>G53</f>
        <v>1400</v>
      </c>
      <c r="H58" s="70"/>
      <c r="I58" s="46">
        <f>A58-C58</f>
        <v>-13499.009999999998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9A21-AB6A-4749-8A84-AEA766B190B6}">
  <dimension ref="A2:D52"/>
  <sheetViews>
    <sheetView workbookViewId="0">
      <selection activeCell="J10" sqref="J10"/>
    </sheetView>
  </sheetViews>
  <sheetFormatPr defaultRowHeight="14.4" x14ac:dyDescent="0.25"/>
  <sheetData>
    <row r="2" spans="1:4" ht="17.399999999999999" x14ac:dyDescent="0.25">
      <c r="A2" s="41"/>
    </row>
    <row r="5" spans="1:4" x14ac:dyDescent="0.25">
      <c r="A5" s="104" t="s">
        <v>92</v>
      </c>
      <c r="B5" s="104" t="s">
        <v>93</v>
      </c>
      <c r="C5" s="104" t="s">
        <v>94</v>
      </c>
      <c r="D5" s="104" t="s">
        <v>95</v>
      </c>
    </row>
    <row r="6" spans="1:4" x14ac:dyDescent="0.25">
      <c r="A6">
        <v>41</v>
      </c>
      <c r="B6">
        <v>798</v>
      </c>
      <c r="C6">
        <v>146.86000000000001</v>
      </c>
      <c r="D6">
        <v>80</v>
      </c>
    </row>
    <row r="7" spans="1:4" x14ac:dyDescent="0.25">
      <c r="A7">
        <v>94.5</v>
      </c>
      <c r="C7">
        <v>15</v>
      </c>
    </row>
    <row r="8" spans="1:4" x14ac:dyDescent="0.25">
      <c r="A8">
        <v>431.27</v>
      </c>
      <c r="C8">
        <v>200</v>
      </c>
    </row>
    <row r="9" spans="1:4" x14ac:dyDescent="0.25">
      <c r="A9">
        <v>58.5</v>
      </c>
      <c r="C9">
        <v>49</v>
      </c>
    </row>
    <row r="10" spans="1:4" x14ac:dyDescent="0.25">
      <c r="A10">
        <v>26.5</v>
      </c>
      <c r="C10">
        <v>15</v>
      </c>
    </row>
    <row r="11" spans="1:4" x14ac:dyDescent="0.25">
      <c r="C11">
        <v>15</v>
      </c>
    </row>
    <row r="12" spans="1:4" x14ac:dyDescent="0.25">
      <c r="C12">
        <v>15</v>
      </c>
    </row>
    <row r="13" spans="1:4" x14ac:dyDescent="0.25">
      <c r="A13" s="27"/>
      <c r="B13" s="27"/>
      <c r="C13" s="27">
        <v>68</v>
      </c>
      <c r="D13" s="27"/>
    </row>
    <row r="14" spans="1:4" x14ac:dyDescent="0.25">
      <c r="C14">
        <v>70</v>
      </c>
    </row>
    <row r="15" spans="1:4" x14ac:dyDescent="0.25">
      <c r="C15">
        <v>12</v>
      </c>
    </row>
    <row r="16" spans="1:4" x14ac:dyDescent="0.25">
      <c r="A16" s="27"/>
      <c r="B16" s="27"/>
      <c r="C16" s="27">
        <v>10</v>
      </c>
      <c r="D16" s="27"/>
    </row>
    <row r="17" spans="1:4" x14ac:dyDescent="0.25">
      <c r="C17">
        <v>12</v>
      </c>
    </row>
    <row r="18" spans="1:4" x14ac:dyDescent="0.25">
      <c r="C18">
        <v>67</v>
      </c>
    </row>
    <row r="19" spans="1:4" x14ac:dyDescent="0.25">
      <c r="C19">
        <v>137.75</v>
      </c>
    </row>
    <row r="20" spans="1:4" x14ac:dyDescent="0.25">
      <c r="C20">
        <v>85.04</v>
      </c>
    </row>
    <row r="21" spans="1:4" x14ac:dyDescent="0.25">
      <c r="A21" s="27"/>
      <c r="B21" s="27"/>
      <c r="C21" s="27">
        <v>13.5</v>
      </c>
      <c r="D21" s="27"/>
    </row>
    <row r="22" spans="1:4" x14ac:dyDescent="0.25">
      <c r="C22">
        <v>317.66000000000003</v>
      </c>
    </row>
    <row r="23" spans="1:4" x14ac:dyDescent="0.25">
      <c r="C23">
        <v>235.87</v>
      </c>
    </row>
    <row r="24" spans="1:4" x14ac:dyDescent="0.25">
      <c r="A24" s="27"/>
      <c r="B24" s="27"/>
      <c r="C24" s="27">
        <v>59.99</v>
      </c>
      <c r="D24" s="27"/>
    </row>
    <row r="25" spans="1:4" x14ac:dyDescent="0.25">
      <c r="C25">
        <v>94.82</v>
      </c>
    </row>
    <row r="26" spans="1:4" x14ac:dyDescent="0.25">
      <c r="C26">
        <v>37.369999999999997</v>
      </c>
    </row>
    <row r="27" spans="1:4" x14ac:dyDescent="0.25">
      <c r="A27" s="27"/>
      <c r="B27" s="27"/>
      <c r="C27" s="27"/>
      <c r="D27" s="27"/>
    </row>
    <row r="32" spans="1:4" x14ac:dyDescent="0.25">
      <c r="A32" s="27"/>
      <c r="B32" s="27"/>
      <c r="C32" s="27"/>
      <c r="D32" s="27"/>
    </row>
    <row r="37" spans="1:4" x14ac:dyDescent="0.25">
      <c r="A37" s="27"/>
      <c r="B37" s="27"/>
      <c r="C37" s="27"/>
      <c r="D37" s="27"/>
    </row>
    <row r="40" spans="1:4" x14ac:dyDescent="0.25">
      <c r="A40" s="27"/>
      <c r="B40" s="27"/>
      <c r="C40" s="27"/>
      <c r="D40" s="27"/>
    </row>
    <row r="44" spans="1:4" x14ac:dyDescent="0.25">
      <c r="A44" s="27"/>
      <c r="B44" s="27"/>
      <c r="C44" s="27"/>
      <c r="D44" s="27"/>
    </row>
    <row r="52" spans="1:4" x14ac:dyDescent="0.25">
      <c r="A52" s="27"/>
      <c r="B52" s="27"/>
      <c r="C52" s="27"/>
      <c r="D52" s="27"/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H15" sqref="H15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82</v>
      </c>
      <c r="G5" s="96"/>
      <c r="H5" s="5" t="s">
        <v>53</v>
      </c>
      <c r="I5" s="4"/>
      <c r="J5" s="96" t="s">
        <v>87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83</v>
      </c>
      <c r="G6" s="98"/>
      <c r="H6" s="8" t="s">
        <v>55</v>
      </c>
      <c r="I6" s="7"/>
      <c r="J6" s="98" t="s">
        <v>85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84</v>
      </c>
      <c r="G7" s="98"/>
      <c r="H7" s="8" t="s">
        <v>57</v>
      </c>
      <c r="I7" s="7"/>
      <c r="J7" s="98" t="s">
        <v>86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88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>
        <v>0</v>
      </c>
      <c r="I12" s="91">
        <v>0</v>
      </c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f t="shared" ref="G13" si="0">H13+I13</f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>
        <v>0</v>
      </c>
      <c r="I14" s="91">
        <v>0</v>
      </c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 t="s">
        <v>82</v>
      </c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 t="s">
        <v>83</v>
      </c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 t="s">
        <v>84</v>
      </c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5</v>
      </c>
      <c r="I34" s="91">
        <f>G34*H34</f>
        <v>500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0</v>
      </c>
      <c r="I35" s="91">
        <f t="shared" ref="I35:I36" si="1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0</v>
      </c>
      <c r="I36" s="91">
        <f t="shared" si="1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5</v>
      </c>
      <c r="I37" s="85">
        <f>SUM(I34:J36)</f>
        <v>500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Sheet1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2023-04-20T02:03:18Z</cp:lastPrinted>
  <dcterms:created xsi:type="dcterms:W3CDTF">2014-04-15T08:52:00Z</dcterms:created>
  <dcterms:modified xsi:type="dcterms:W3CDTF">2023-06-12T10:37:22Z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