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6F921A89-B5FC-4091-92A5-AE47FB4C8C30}" xr6:coauthVersionLast="47" xr6:coauthVersionMax="47" xr10:uidLastSave="{00000000-0000-0000-0000-000000000000}"/>
  <bookViews>
    <workbookView xWindow="-110" yWindow="-110" windowWidth="19420" windowHeight="10560" activeTab="1" xr2:uid="{34C11AC9-A008-4DED-AE48-7488CC85F479}"/>
  </bookViews>
  <sheets>
    <sheet name="Cover Page" sheetId="2" r:id="rId1"/>
    <sheet name="Quotation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B5" i="2" l="1"/>
  <c r="B22" i="2"/>
  <c r="B21" i="2"/>
  <c r="B20" i="2"/>
  <c r="B19" i="2"/>
  <c r="G41" i="1"/>
  <c r="B137" i="1"/>
  <c r="G136" i="1"/>
  <c r="G135" i="1"/>
  <c r="G134" i="1"/>
  <c r="G133" i="1"/>
  <c r="G132" i="1"/>
  <c r="G131" i="1"/>
  <c r="G128" i="1"/>
  <c r="G127" i="1"/>
  <c r="G126" i="1"/>
  <c r="G119" i="1"/>
  <c r="G118" i="1"/>
  <c r="G117" i="1"/>
  <c r="G116" i="1"/>
  <c r="G115" i="1"/>
  <c r="G114" i="1"/>
  <c r="G113" i="1"/>
  <c r="G110" i="1"/>
  <c r="G109" i="1"/>
  <c r="G108" i="1"/>
  <c r="G107" i="1"/>
  <c r="G106" i="1"/>
  <c r="G105" i="1"/>
  <c r="G104" i="1"/>
  <c r="G103" i="1"/>
  <c r="G102" i="1"/>
  <c r="G101" i="1"/>
  <c r="G94" i="1"/>
  <c r="G93" i="1"/>
  <c r="G92" i="1"/>
  <c r="G91" i="1"/>
  <c r="G90" i="1"/>
  <c r="G87" i="1"/>
  <c r="G86" i="1"/>
  <c r="G85" i="1"/>
  <c r="G84" i="1"/>
  <c r="G83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4" i="1"/>
  <c r="G53" i="1"/>
  <c r="G52" i="1"/>
  <c r="G51" i="1"/>
  <c r="G48" i="1"/>
  <c r="G36" i="1"/>
  <c r="G35" i="1"/>
  <c r="G34" i="1"/>
  <c r="G33" i="1"/>
  <c r="G30" i="1"/>
  <c r="G28" i="1"/>
  <c r="G27" i="1"/>
  <c r="G20" i="1"/>
  <c r="G19" i="1"/>
  <c r="G16" i="1"/>
  <c r="G15" i="1"/>
  <c r="G14" i="1"/>
  <c r="G13" i="1"/>
  <c r="G10" i="1"/>
  <c r="G9" i="1"/>
  <c r="G8" i="1"/>
  <c r="G7" i="1"/>
  <c r="G6" i="1"/>
  <c r="G5" i="1"/>
  <c r="G96" i="1" l="1"/>
  <c r="G22" i="1"/>
  <c r="B17" i="2" s="1"/>
  <c r="G121" i="1"/>
  <c r="G78" i="1"/>
  <c r="G138" i="1"/>
  <c r="G43" i="1"/>
  <c r="B18" i="2" s="1"/>
  <c r="B23" i="2" l="1"/>
  <c r="B24" i="2" s="1"/>
  <c r="B25" i="2" s="1"/>
  <c r="G139" i="1"/>
  <c r="G1" i="1"/>
</calcChain>
</file>

<file path=xl/sharedStrings.xml><?xml version="1.0" encoding="utf-8"?>
<sst xmlns="http://schemas.openxmlformats.org/spreadsheetml/2006/main" count="451" uniqueCount="338">
  <si>
    <t xml:space="preserve">Total </t>
  </si>
  <si>
    <t>No.</t>
    <phoneticPr fontId="9" type="noConversion"/>
  </si>
  <si>
    <t>Item</t>
  </si>
  <si>
    <t>Unit</t>
  </si>
  <si>
    <t>Quantity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</si>
  <si>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</si>
  <si>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</si>
  <si>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</si>
  <si>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</si>
  <si>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</si>
  <si>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</si>
  <si>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</si>
  <si>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Account Director</t>
  </si>
  <si>
    <t>pax/day</t>
  </si>
  <si>
    <r>
      <t>Account control</t>
    </r>
    <r>
      <rPr>
        <sz val="10"/>
        <color theme="1"/>
        <rFont val="汉仪中等线简"/>
        <family val="3"/>
        <charset val="134"/>
      </rPr>
      <t>项目总监</t>
    </r>
    <phoneticPr fontId="9" type="noConversion"/>
  </si>
  <si>
    <t>I A 2</t>
  </si>
  <si>
    <t>Account Manager</t>
  </si>
  <si>
    <r>
      <t>Account Manager</t>
    </r>
    <r>
      <rPr>
        <sz val="10"/>
        <color theme="1"/>
        <rFont val="汉仪中等线简"/>
        <family val="3"/>
        <charset val="134"/>
      </rPr>
      <t>客户经理</t>
    </r>
    <phoneticPr fontId="9" type="noConversion"/>
  </si>
  <si>
    <t>I A 3</t>
  </si>
  <si>
    <t>Project Manager</t>
    <phoneticPr fontId="9" type="noConversion"/>
  </si>
  <si>
    <r>
      <t>Project Manager</t>
    </r>
    <r>
      <rPr>
        <sz val="10"/>
        <color theme="1"/>
        <rFont val="汉仪中等线简"/>
        <family val="3"/>
        <charset val="134"/>
      </rPr>
      <t>项目经理</t>
    </r>
    <phoneticPr fontId="9" type="noConversion"/>
  </si>
  <si>
    <t>I A 4</t>
  </si>
  <si>
    <t>Project Executive</t>
    <phoneticPr fontId="9" type="noConversion"/>
  </si>
  <si>
    <r>
      <t>Project Executive</t>
    </r>
    <r>
      <rPr>
        <sz val="10"/>
        <color theme="1"/>
        <rFont val="汉仪中等线简"/>
        <family val="3"/>
        <charset val="134"/>
      </rPr>
      <t>项目执行</t>
    </r>
    <phoneticPr fontId="9" type="noConversion"/>
  </si>
  <si>
    <t>I A 5</t>
  </si>
  <si>
    <t>Art Director</t>
  </si>
  <si>
    <r>
      <t>Art Director</t>
    </r>
    <r>
      <rPr>
        <sz val="10"/>
        <color theme="1"/>
        <rFont val="汉仪中等线简"/>
        <family val="3"/>
        <charset val="134"/>
      </rPr>
      <t>设计总监</t>
    </r>
  </si>
  <si>
    <t>I A 6</t>
  </si>
  <si>
    <t>Designer</t>
    <phoneticPr fontId="9" type="noConversion"/>
  </si>
  <si>
    <r>
      <t>Designer</t>
    </r>
    <r>
      <rPr>
        <sz val="10"/>
        <color theme="1"/>
        <rFont val="汉仪中等线简"/>
        <family val="3"/>
        <charset val="134"/>
      </rPr>
      <t>设计师</t>
    </r>
    <phoneticPr fontId="9" type="noConversion"/>
  </si>
  <si>
    <t>I A</t>
  </si>
  <si>
    <t>Sub-total Agency Fees (Preparation)</t>
    <phoneticPr fontId="9" type="noConversion"/>
  </si>
  <si>
    <t>Agency Fees (On site)</t>
  </si>
  <si>
    <t>I B 1</t>
  </si>
  <si>
    <r>
      <t>Onsite overall control</t>
    </r>
    <r>
      <rPr>
        <sz val="10"/>
        <color theme="1"/>
        <rFont val="汉仪中等线简"/>
        <family val="3"/>
        <charset val="134"/>
      </rPr>
      <t>现场总控</t>
    </r>
    <phoneticPr fontId="9" type="noConversion"/>
  </si>
  <si>
    <t>I B 2</t>
  </si>
  <si>
    <r>
      <t>Onsite customer communication &amp; coordination</t>
    </r>
    <r>
      <rPr>
        <sz val="10"/>
        <color theme="1"/>
        <rFont val="汉仪中等线简"/>
        <family val="3"/>
        <charset val="134"/>
      </rPr>
      <t>现场客户沟通及协调</t>
    </r>
    <phoneticPr fontId="9" type="noConversion"/>
  </si>
  <si>
    <t>I B 3</t>
  </si>
  <si>
    <r>
      <t>Onsite project management</t>
    </r>
    <r>
      <rPr>
        <sz val="10"/>
        <color theme="1"/>
        <rFont val="汉仪中等线简"/>
        <family val="3"/>
        <charset val="134"/>
      </rPr>
      <t>现场项目管理</t>
    </r>
    <phoneticPr fontId="9" type="noConversion"/>
  </si>
  <si>
    <t>I B 4</t>
  </si>
  <si>
    <r>
      <t>Onsite project executiont</t>
    </r>
    <r>
      <rPr>
        <sz val="10"/>
        <color theme="1"/>
        <rFont val="汉仪中等线简"/>
        <family val="3"/>
        <charset val="134"/>
      </rPr>
      <t>现场项目执行</t>
    </r>
    <phoneticPr fontId="9" type="noConversion"/>
  </si>
  <si>
    <t>I B</t>
  </si>
  <si>
    <t>Sub-total Agency Fees (On site)</t>
    <phoneticPr fontId="9" type="noConversion"/>
  </si>
  <si>
    <t>Agency Fees (Post event)</t>
  </si>
  <si>
    <t>I C 1</t>
  </si>
  <si>
    <r>
      <t>Customer communication &amp; event summarize</t>
    </r>
    <r>
      <rPr>
        <sz val="10"/>
        <color theme="1"/>
        <rFont val="汉仪中等线简"/>
        <family val="3"/>
        <charset val="134"/>
      </rPr>
      <t>客户维护及活动总结</t>
    </r>
    <phoneticPr fontId="9" type="noConversion"/>
  </si>
  <si>
    <t>I C 2</t>
  </si>
  <si>
    <r>
      <t>Event report, supporting document</t>
    </r>
    <r>
      <rPr>
        <sz val="10"/>
        <color theme="1"/>
        <rFont val="汉仪中等线简"/>
        <family val="3"/>
        <charset val="134"/>
      </rPr>
      <t>活动报告，支持文件</t>
    </r>
    <phoneticPr fontId="9" type="noConversion"/>
  </si>
  <si>
    <t>I C</t>
  </si>
  <si>
    <t>Sub-total Agency Fees (Post event)</t>
    <phoneticPr fontId="9" type="noConversion"/>
  </si>
  <si>
    <t>I</t>
  </si>
  <si>
    <t>Total Agency Fees</t>
  </si>
  <si>
    <t>Travel &amp;  Accomodation</t>
  </si>
  <si>
    <t>No.</t>
  </si>
  <si>
    <t>Details / Comments</t>
  </si>
  <si>
    <t>Agency Site Check</t>
    <phoneticPr fontId="9" type="noConversion"/>
  </si>
  <si>
    <t>Transportation, hotel and air ticket, all related expense, provide list of participants</t>
  </si>
  <si>
    <t>II A 1</t>
  </si>
  <si>
    <t>Agency staff flights/trains</t>
    <phoneticPr fontId="9" type="noConversion"/>
  </si>
  <si>
    <t>round trip</t>
  </si>
  <si>
    <r>
      <t xml:space="preserve">Beijing round trip flights/trains
</t>
    </r>
    <r>
      <rPr>
        <sz val="10"/>
        <color theme="1"/>
        <rFont val="汉仪中等线简"/>
        <family val="3"/>
        <charset val="134"/>
      </rPr>
      <t>北京往返机票、火车票</t>
    </r>
    <phoneticPr fontId="9" type="noConversion"/>
  </si>
  <si>
    <t>II A 2</t>
  </si>
  <si>
    <t>Agency staff accomodation</t>
    <phoneticPr fontId="9" type="noConversion"/>
  </si>
  <si>
    <t>room/night</t>
  </si>
  <si>
    <r>
      <t>2 pax*3 room night
2</t>
    </r>
    <r>
      <rPr>
        <sz val="10"/>
        <color theme="1"/>
        <rFont val="汉仪中等线简"/>
        <family val="3"/>
        <charset val="134"/>
      </rPr>
      <t>人</t>
    </r>
    <r>
      <rPr>
        <sz val="10"/>
        <color theme="1"/>
        <rFont val="BMWTypeNext Latin TT Light"/>
      </rPr>
      <t>*3</t>
    </r>
    <r>
      <rPr>
        <sz val="10"/>
        <color theme="1"/>
        <rFont val="汉仪中等线简"/>
        <family val="3"/>
        <charset val="134"/>
      </rPr>
      <t>间夜</t>
    </r>
    <phoneticPr fontId="9" type="noConversion"/>
  </si>
  <si>
    <t>II A 3</t>
    <phoneticPr fontId="9" type="noConversion"/>
  </si>
  <si>
    <t>Agency Local transportation</t>
    <phoneticPr fontId="9" type="noConversion"/>
  </si>
  <si>
    <r>
      <t>2 pax*4 days
2</t>
    </r>
    <r>
      <rPr>
        <sz val="10"/>
        <color theme="1"/>
        <rFont val="汉仪中等线简"/>
        <family val="3"/>
        <charset val="134"/>
      </rPr>
      <t>人</t>
    </r>
    <r>
      <rPr>
        <sz val="10"/>
        <color theme="1"/>
        <rFont val="BMWTypeNext Latin TT Light"/>
      </rPr>
      <t>*4</t>
    </r>
    <r>
      <rPr>
        <sz val="10"/>
        <color theme="1"/>
        <rFont val="汉仪中等线简"/>
        <family val="3"/>
        <charset val="134"/>
      </rPr>
      <t>天</t>
    </r>
    <phoneticPr fontId="9" type="noConversion"/>
  </si>
  <si>
    <t>Related expenses</t>
    <phoneticPr fontId="9" type="noConversion"/>
  </si>
  <si>
    <t>package</t>
    <phoneticPr fontId="9" type="noConversion"/>
  </si>
  <si>
    <r>
      <t xml:space="preserve">Allowance, tickets and related cost
</t>
    </r>
    <r>
      <rPr>
        <sz val="10"/>
        <color theme="1"/>
        <rFont val="汉仪中等线简"/>
        <family val="3"/>
        <charset val="134"/>
      </rPr>
      <t>津贴，景区门票等涉及费用</t>
    </r>
    <phoneticPr fontId="9" type="noConversion"/>
  </si>
  <si>
    <t>II A</t>
    <phoneticPr fontId="9" type="noConversion"/>
  </si>
  <si>
    <t>Sub-total Site Check</t>
    <phoneticPr fontId="9" type="noConversion"/>
  </si>
  <si>
    <t>Agency Onsite Event</t>
    <phoneticPr fontId="9" type="noConversion"/>
  </si>
  <si>
    <t>II B 1</t>
  </si>
  <si>
    <t xml:space="preserve">Agency staff flights </t>
  </si>
  <si>
    <t>II B 2</t>
  </si>
  <si>
    <t>Agency staff accomodation</t>
  </si>
  <si>
    <r>
      <t>4 pax*7 room night
4</t>
    </r>
    <r>
      <rPr>
        <sz val="10"/>
        <color theme="1"/>
        <rFont val="汉仪中等线简"/>
        <family val="3"/>
        <charset val="134"/>
      </rPr>
      <t>人</t>
    </r>
    <r>
      <rPr>
        <sz val="10"/>
        <color theme="1"/>
        <rFont val="BMWTypeNext Latin TT Light"/>
      </rPr>
      <t>*7</t>
    </r>
    <r>
      <rPr>
        <sz val="10"/>
        <color theme="1"/>
        <rFont val="汉仪中等线简"/>
        <family val="3"/>
        <charset val="134"/>
      </rPr>
      <t>间夜</t>
    </r>
    <phoneticPr fontId="9" type="noConversion"/>
  </si>
  <si>
    <t>II B 3</t>
  </si>
  <si>
    <r>
      <t xml:space="preserve">Set up*1 day/ Event*5 days/ Dismantle*1 day
</t>
    </r>
    <r>
      <rPr>
        <sz val="10"/>
        <color theme="1"/>
        <rFont val="汉仪中等线简"/>
        <family val="3"/>
        <charset val="134"/>
      </rPr>
      <t>搭建</t>
    </r>
    <r>
      <rPr>
        <sz val="10"/>
        <color theme="1"/>
        <rFont val="BMWTypeNext Latin TT Light"/>
      </rPr>
      <t>*1</t>
    </r>
    <r>
      <rPr>
        <sz val="10"/>
        <color theme="1"/>
        <rFont val="汉仪中等线简"/>
        <family val="3"/>
        <charset val="134"/>
      </rPr>
      <t>天，活动日</t>
    </r>
    <r>
      <rPr>
        <sz val="10"/>
        <color theme="1"/>
        <rFont val="BMWTypeNext Latin TT Light"/>
      </rPr>
      <t>*5</t>
    </r>
    <r>
      <rPr>
        <sz val="10"/>
        <color theme="1"/>
        <rFont val="汉仪中等线简"/>
        <family val="3"/>
        <charset val="134"/>
      </rPr>
      <t>天，撤场</t>
    </r>
    <r>
      <rPr>
        <sz val="10"/>
        <color theme="1"/>
        <rFont val="BMWTypeNext Latin TT Light"/>
      </rPr>
      <t>*1</t>
    </r>
    <r>
      <rPr>
        <sz val="10"/>
        <color theme="1"/>
        <rFont val="汉仪中等线简"/>
        <family val="3"/>
        <charset val="134"/>
      </rPr>
      <t>天</t>
    </r>
    <phoneticPr fontId="9" type="noConversion"/>
  </si>
  <si>
    <t>II B 4</t>
  </si>
  <si>
    <t>II B</t>
    <phoneticPr fontId="9" type="noConversion"/>
  </si>
  <si>
    <t>Sub-total Onsite Event</t>
    <phoneticPr fontId="9" type="noConversion"/>
  </si>
  <si>
    <t>Flight &amp; Train tickets</t>
  </si>
  <si>
    <t>II C</t>
    <phoneticPr fontId="9" type="noConversion"/>
  </si>
  <si>
    <t>Sub-total Flight &amp; Train tickets</t>
    <phoneticPr fontId="9" type="noConversion"/>
  </si>
  <si>
    <t>Accomodation</t>
  </si>
  <si>
    <t>II D 1</t>
    <phoneticPr fontId="9" type="noConversion"/>
  </si>
  <si>
    <t>Guests' hotel</t>
    <phoneticPr fontId="9" type="noConversion"/>
  </si>
  <si>
    <r>
      <t xml:space="preserve">International 5 star hotel include breakfast: </t>
    </r>
    <r>
      <rPr>
        <sz val="10"/>
        <color rgb="FFFF0000"/>
        <rFont val="BMWTypeNext Latin TT Light"/>
      </rPr>
      <t>Hotel name</t>
    </r>
    <r>
      <rPr>
        <sz val="10"/>
        <rFont val="BMWTypeNext Latin TT Light"/>
      </rPr>
      <t xml:space="preserve">
</t>
    </r>
    <r>
      <rPr>
        <sz val="10"/>
        <rFont val="汉仪中等线简"/>
        <family val="3"/>
        <charset val="134"/>
      </rPr>
      <t>国际五星酒店，含早：</t>
    </r>
    <r>
      <rPr>
        <sz val="10"/>
        <color rgb="FFFF0000"/>
        <rFont val="汉仪中等线简"/>
        <family val="3"/>
        <charset val="134"/>
      </rPr>
      <t>三亚海棠湾君悦酒店或同级</t>
    </r>
    <phoneticPr fontId="9" type="noConversion"/>
  </si>
  <si>
    <t>II D</t>
    <phoneticPr fontId="9" type="noConversion"/>
  </si>
  <si>
    <t>Sub-total Accomodation</t>
    <phoneticPr fontId="9" type="noConversion"/>
  </si>
  <si>
    <t>II</t>
  </si>
  <si>
    <t>Total Travel &amp; Accomodation</t>
  </si>
  <si>
    <t xml:space="preserve"> </t>
  </si>
  <si>
    <t>Logistics &amp; Operations</t>
  </si>
  <si>
    <t>Venue Fees</t>
  </si>
  <si>
    <t>III A 1</t>
  </si>
  <si>
    <t xml:space="preserve">Workshop hotel venue rental  </t>
  </si>
  <si>
    <t>day</t>
  </si>
  <si>
    <r>
      <t xml:space="preserve">Capacity of 60 people, day 1-set up &amp; rehearsal &amp; welcome; day 2 &amp; 3-half day conference
</t>
    </r>
    <r>
      <rPr>
        <sz val="10"/>
        <rFont val="汉仪中等线简"/>
        <family val="3"/>
        <charset val="134"/>
      </rPr>
      <t>容纳</t>
    </r>
    <r>
      <rPr>
        <sz val="10"/>
        <rFont val="BMWTypeNext Latin TT Light"/>
      </rPr>
      <t>60</t>
    </r>
    <r>
      <rPr>
        <sz val="10"/>
        <rFont val="汉仪中等线简"/>
        <family val="3"/>
        <charset val="134"/>
      </rPr>
      <t>人，</t>
    </r>
    <r>
      <rPr>
        <sz val="10"/>
        <rFont val="BMWTypeNext Latin TT Light"/>
      </rPr>
      <t>day 0-</t>
    </r>
    <r>
      <rPr>
        <sz val="10"/>
        <rFont val="汉仪中等线简"/>
        <family val="3"/>
        <charset val="134"/>
      </rPr>
      <t>搭建及彩排；</t>
    </r>
    <r>
      <rPr>
        <sz val="10"/>
        <rFont val="BMWTypeNext Latin TT Light"/>
      </rPr>
      <t>day 1-</t>
    </r>
    <r>
      <rPr>
        <sz val="10"/>
        <rFont val="汉仪中等线简"/>
        <family val="3"/>
        <charset val="134"/>
      </rPr>
      <t>欢迎晚宴；</t>
    </r>
    <r>
      <rPr>
        <sz val="10"/>
        <rFont val="BMWTypeNext Latin TT Light"/>
      </rPr>
      <t>day 2 &amp; 3-</t>
    </r>
    <r>
      <rPr>
        <sz val="10"/>
        <rFont val="汉仪中等线简"/>
        <family val="3"/>
        <charset val="134"/>
      </rPr>
      <t>上午各用半天</t>
    </r>
    <phoneticPr fontId="9" type="noConversion"/>
  </si>
  <si>
    <t>III A</t>
  </si>
  <si>
    <t>Sub-total Venue Fees</t>
    <phoneticPr fontId="9" type="noConversion"/>
  </si>
  <si>
    <t>3rd Party</t>
    <phoneticPr fontId="9" type="noConversion"/>
  </si>
  <si>
    <t>III B 1</t>
  </si>
  <si>
    <r>
      <t xml:space="preserve">Hostess
</t>
    </r>
    <r>
      <rPr>
        <sz val="10"/>
        <rFont val="汉仪中等线简"/>
        <family val="3"/>
        <charset val="134"/>
      </rPr>
      <t>礼仪人员</t>
    </r>
    <phoneticPr fontId="9" type="noConversion"/>
  </si>
  <si>
    <r>
      <t xml:space="preserve">Good image, height above 168
</t>
    </r>
    <r>
      <rPr>
        <sz val="10"/>
        <rFont val="汉仪中等线简"/>
        <family val="3"/>
        <charset val="134"/>
      </rPr>
      <t>形象气质佳，五官端正，身高</t>
    </r>
    <r>
      <rPr>
        <sz val="10"/>
        <rFont val="BMWTypeNext Latin TT Light"/>
      </rPr>
      <t>168</t>
    </r>
    <r>
      <rPr>
        <sz val="10"/>
        <rFont val="汉仪中等线简"/>
        <family val="3"/>
        <charset val="134"/>
      </rPr>
      <t>以上</t>
    </r>
    <phoneticPr fontId="9" type="noConversion"/>
  </si>
  <si>
    <t>III B 2</t>
  </si>
  <si>
    <r>
      <t xml:space="preserve">Hostess wears
</t>
    </r>
    <r>
      <rPr>
        <sz val="10"/>
        <rFont val="汉仪中等线简"/>
        <family val="3"/>
        <charset val="134"/>
      </rPr>
      <t>礼仪服装</t>
    </r>
    <phoneticPr fontId="9" type="noConversion"/>
  </si>
  <si>
    <t>pcs</t>
    <phoneticPr fontId="9" type="noConversion"/>
  </si>
  <si>
    <r>
      <t xml:space="preserve">BMW Standard
</t>
    </r>
    <r>
      <rPr>
        <sz val="10"/>
        <rFont val="汉仪中等线简"/>
        <family val="3"/>
        <charset val="134"/>
      </rPr>
      <t>符合宝马标准及调性</t>
    </r>
    <phoneticPr fontId="9" type="noConversion"/>
  </si>
  <si>
    <t>III B 3</t>
  </si>
  <si>
    <r>
      <t xml:space="preserve">Part-time
</t>
    </r>
    <r>
      <rPr>
        <sz val="10"/>
        <rFont val="汉仪中等线简"/>
        <family val="3"/>
        <charset val="134"/>
      </rPr>
      <t>兼职</t>
    </r>
    <phoneticPr fontId="9" type="noConversion"/>
  </si>
  <si>
    <r>
      <t xml:space="preserve">3 pax * 5 days
</t>
    </r>
    <r>
      <rPr>
        <sz val="10"/>
        <rFont val="汉仪中等线简"/>
        <family val="3"/>
        <charset val="134"/>
      </rPr>
      <t>按</t>
    </r>
    <r>
      <rPr>
        <sz val="10"/>
        <rFont val="BMWTypeNext Latin TT Light"/>
      </rPr>
      <t>3</t>
    </r>
    <r>
      <rPr>
        <sz val="10"/>
        <rFont val="汉仪中等线简"/>
        <family val="3"/>
        <charset val="134"/>
      </rPr>
      <t>人</t>
    </r>
    <r>
      <rPr>
        <sz val="10"/>
        <rFont val="BMWTypeNext Latin TT Light"/>
      </rPr>
      <t>5</t>
    </r>
    <r>
      <rPr>
        <sz val="10"/>
        <rFont val="汉仪中等线简"/>
        <family val="3"/>
        <charset val="134"/>
      </rPr>
      <t>天计算</t>
    </r>
    <phoneticPr fontId="9" type="noConversion"/>
  </si>
  <si>
    <t>III B 4</t>
  </si>
  <si>
    <r>
      <t xml:space="preserve">Live band
</t>
    </r>
    <r>
      <rPr>
        <sz val="10"/>
        <rFont val="汉仪中等线简"/>
        <family val="3"/>
        <charset val="134"/>
      </rPr>
      <t>乐队</t>
    </r>
    <phoneticPr fontId="9" type="noConversion"/>
  </si>
  <si>
    <t>group</t>
    <phoneticPr fontId="9" type="noConversion"/>
  </si>
  <si>
    <r>
      <t>4 pax band, day 1-welcome dinner
4</t>
    </r>
    <r>
      <rPr>
        <sz val="10"/>
        <rFont val="汉仪中等线简"/>
        <family val="3"/>
        <charset val="134"/>
      </rPr>
      <t>人乐队组合，</t>
    </r>
    <r>
      <rPr>
        <sz val="10"/>
        <rFont val="BMWTypeNext Latin TT Light"/>
      </rPr>
      <t>day 1-</t>
    </r>
    <r>
      <rPr>
        <sz val="10"/>
        <rFont val="汉仪中等线简"/>
        <family val="3"/>
        <charset val="134"/>
      </rPr>
      <t>欢迎晚宴伴奏</t>
    </r>
    <phoneticPr fontId="9" type="noConversion"/>
  </si>
  <si>
    <t>III B</t>
  </si>
  <si>
    <t>Sub-total 3rd Party</t>
    <phoneticPr fontId="9" type="noConversion"/>
  </si>
  <si>
    <t>Materials</t>
  </si>
  <si>
    <t>III C 1</t>
    <phoneticPr fontId="9" type="noConversion"/>
  </si>
  <si>
    <r>
      <t xml:space="preserve">Flower of Reception Table
</t>
    </r>
    <r>
      <rPr>
        <sz val="10"/>
        <rFont val="汉仪中等线简"/>
        <family val="3"/>
        <charset val="134"/>
      </rPr>
      <t>签到桌花</t>
    </r>
    <phoneticPr fontId="9" type="noConversion"/>
  </si>
  <si>
    <t>each</t>
  </si>
  <si>
    <t>III C 2</t>
  </si>
  <si>
    <r>
      <t xml:space="preserve">Flower of Dining Table
</t>
    </r>
    <r>
      <rPr>
        <sz val="10"/>
        <rFont val="汉仪中等线简"/>
        <family val="3"/>
        <charset val="134"/>
      </rPr>
      <t>茶歇</t>
    </r>
    <r>
      <rPr>
        <sz val="10"/>
        <rFont val="BMWTypeNext Latin TT Light"/>
      </rPr>
      <t>/</t>
    </r>
    <r>
      <rPr>
        <sz val="10"/>
        <rFont val="汉仪中等线简"/>
        <family val="3"/>
        <charset val="134"/>
      </rPr>
      <t>晚宴小桌花</t>
    </r>
    <phoneticPr fontId="9" type="noConversion"/>
  </si>
  <si>
    <r>
      <t xml:space="preserve">Tea break and dinner table flower
</t>
    </r>
    <r>
      <rPr>
        <sz val="10"/>
        <rFont val="汉仪中等线简"/>
        <family val="3"/>
        <charset val="134"/>
      </rPr>
      <t>茶歇</t>
    </r>
    <r>
      <rPr>
        <sz val="10"/>
        <rFont val="BMWTypeNext Latin TT Light"/>
      </rPr>
      <t>/</t>
    </r>
    <r>
      <rPr>
        <sz val="10"/>
        <rFont val="汉仪中等线简"/>
        <family val="3"/>
        <charset val="134"/>
      </rPr>
      <t>晚宴桌花</t>
    </r>
    <phoneticPr fontId="9" type="noConversion"/>
  </si>
  <si>
    <t>III C 3</t>
  </si>
  <si>
    <r>
      <t xml:space="preserve">Welcome letter
</t>
    </r>
    <r>
      <rPr>
        <sz val="10"/>
        <rFont val="汉仪中等线简"/>
        <family val="3"/>
        <charset val="134"/>
      </rPr>
      <t>欢迎信</t>
    </r>
    <phoneticPr fontId="9" type="noConversion"/>
  </si>
  <si>
    <t xml:space="preserve">set </t>
  </si>
  <si>
    <r>
      <t>A4, specialty paper printing
A4</t>
    </r>
    <r>
      <rPr>
        <sz val="10"/>
        <rFont val="汉仪中等线简"/>
        <family val="3"/>
        <charset val="134"/>
      </rPr>
      <t>，特种纸打印</t>
    </r>
    <phoneticPr fontId="9" type="noConversion"/>
  </si>
  <si>
    <t>III C 4</t>
  </si>
  <si>
    <r>
      <t xml:space="preserve">Acrylic table card
</t>
    </r>
    <r>
      <rPr>
        <sz val="10"/>
        <rFont val="汉仪中等线简"/>
        <family val="3"/>
        <charset val="134"/>
      </rPr>
      <t>亚克力桌卡</t>
    </r>
    <phoneticPr fontId="9" type="noConversion"/>
  </si>
  <si>
    <r>
      <t xml:space="preserve">Coated paper colour printing
</t>
    </r>
    <r>
      <rPr>
        <sz val="10"/>
        <rFont val="汉仪中等线简"/>
        <family val="3"/>
        <charset val="134"/>
      </rPr>
      <t>铜版纸彩色打印</t>
    </r>
    <phoneticPr fontId="9" type="noConversion"/>
  </si>
  <si>
    <t>III C 5</t>
  </si>
  <si>
    <r>
      <t xml:space="preserve">Badges &amp; lanyard
</t>
    </r>
    <r>
      <rPr>
        <sz val="10"/>
        <rFont val="汉仪中等线简"/>
        <family val="3"/>
        <charset val="134"/>
      </rPr>
      <t>胸卡及卡绳</t>
    </r>
    <phoneticPr fontId="9" type="noConversion"/>
  </si>
  <si>
    <r>
      <t>PVC badge with BMW standard lanyard
PVC</t>
    </r>
    <r>
      <rPr>
        <sz val="10"/>
        <rFont val="汉仪中等线简"/>
        <family val="3"/>
        <charset val="134"/>
      </rPr>
      <t>胸卡，宝马标准卡绳</t>
    </r>
    <phoneticPr fontId="9" type="noConversion"/>
  </si>
  <si>
    <t>III C 6</t>
  </si>
  <si>
    <r>
      <t xml:space="preserve">MIC cover box
</t>
    </r>
    <r>
      <rPr>
        <sz val="10"/>
        <rFont val="汉仪中等线简"/>
        <family val="3"/>
        <charset val="134"/>
      </rPr>
      <t>话筒套</t>
    </r>
    <phoneticPr fontId="9" type="noConversion"/>
  </si>
  <si>
    <r>
      <t xml:space="preserve">microphone box with BMW logo
</t>
    </r>
    <r>
      <rPr>
        <sz val="10"/>
        <rFont val="汉仪中等线简"/>
        <family val="3"/>
        <charset val="134"/>
      </rPr>
      <t>宝马</t>
    </r>
    <r>
      <rPr>
        <sz val="10"/>
        <rFont val="BMWTypeNext Latin TT Light"/>
      </rPr>
      <t>logo</t>
    </r>
    <r>
      <rPr>
        <sz val="10"/>
        <rFont val="汉仪中等线简"/>
        <family val="3"/>
        <charset val="134"/>
      </rPr>
      <t>话筒套</t>
    </r>
    <phoneticPr fontId="9" type="noConversion"/>
  </si>
  <si>
    <t>III C 7</t>
  </si>
  <si>
    <r>
      <t xml:space="preserve">MC card
MC </t>
    </r>
    <r>
      <rPr>
        <sz val="10"/>
        <rFont val="汉仪中等线简"/>
        <family val="3"/>
        <charset val="134"/>
      </rPr>
      <t>手卡</t>
    </r>
    <phoneticPr fontId="9" type="noConversion"/>
  </si>
  <si>
    <t>set</t>
  </si>
  <si>
    <t>III C 8</t>
  </si>
  <si>
    <r>
      <t xml:space="preserve">Name card
</t>
    </r>
    <r>
      <rPr>
        <sz val="10"/>
        <rFont val="汉仪中等线简"/>
        <family val="3"/>
        <charset val="134"/>
      </rPr>
      <t>人名桌卡</t>
    </r>
    <phoneticPr fontId="9" type="noConversion"/>
  </si>
  <si>
    <r>
      <t>A4, printable folded card
A4</t>
    </r>
    <r>
      <rPr>
        <sz val="10"/>
        <rFont val="汉仪中等线简"/>
        <family val="3"/>
        <charset val="134"/>
      </rPr>
      <t>，三折页</t>
    </r>
    <phoneticPr fontId="9" type="noConversion"/>
  </si>
  <si>
    <t>III C 9</t>
  </si>
  <si>
    <r>
      <t xml:space="preserve">Lunch voucher
</t>
    </r>
    <r>
      <rPr>
        <sz val="10"/>
        <rFont val="汉仪中等线简"/>
        <family val="3"/>
        <charset val="134"/>
      </rPr>
      <t>午餐餐券</t>
    </r>
    <phoneticPr fontId="9" type="noConversion"/>
  </si>
  <si>
    <t>III C 10</t>
  </si>
  <si>
    <r>
      <t xml:space="preserve">Dinner menu
</t>
    </r>
    <r>
      <rPr>
        <sz val="10"/>
        <rFont val="汉仪中等线简"/>
        <family val="3"/>
        <charset val="134"/>
      </rPr>
      <t>晚宴菜单</t>
    </r>
    <r>
      <rPr>
        <sz val="10"/>
        <rFont val="BMWTypeNext Latin TT Light"/>
      </rPr>
      <t xml:space="preserve"> </t>
    </r>
    <phoneticPr fontId="9" type="noConversion"/>
  </si>
  <si>
    <r>
      <t xml:space="preserve">Specialty paper, double-side colour printing
</t>
    </r>
    <r>
      <rPr>
        <sz val="10"/>
        <rFont val="汉仪中等线简"/>
        <family val="3"/>
        <charset val="134"/>
      </rPr>
      <t>特种纸，双面彩色印刷</t>
    </r>
    <phoneticPr fontId="9" type="noConversion"/>
  </si>
  <si>
    <t>III C 11</t>
  </si>
  <si>
    <r>
      <t xml:space="preserve">Banner
</t>
    </r>
    <r>
      <rPr>
        <sz val="10"/>
        <rFont val="汉仪中等线简"/>
        <family val="3"/>
        <charset val="134"/>
      </rPr>
      <t>横幅</t>
    </r>
    <phoneticPr fontId="9" type="noConversion"/>
  </si>
  <si>
    <r>
      <t xml:space="preserve">Group photo
</t>
    </r>
    <r>
      <rPr>
        <sz val="10"/>
        <rFont val="汉仪中等线简"/>
        <family val="3"/>
        <charset val="134"/>
      </rPr>
      <t>用于集体照拍照</t>
    </r>
    <phoneticPr fontId="9" type="noConversion"/>
  </si>
  <si>
    <t>III C 12</t>
  </si>
  <si>
    <r>
      <t xml:space="preserve">Guests' uniform 
</t>
    </r>
    <r>
      <rPr>
        <sz val="10"/>
        <rFont val="汉仪中等线简"/>
        <family val="3"/>
        <charset val="134"/>
      </rPr>
      <t>嘉宾统一服装</t>
    </r>
    <phoneticPr fontId="9" type="noConversion"/>
  </si>
  <si>
    <r>
      <t xml:space="preserve">Team building wears
</t>
    </r>
    <r>
      <rPr>
        <sz val="10"/>
        <rFont val="汉仪中等线简"/>
        <family val="3"/>
        <charset val="134"/>
      </rPr>
      <t>用于品牌团建活动</t>
    </r>
    <phoneticPr fontId="9" type="noConversion"/>
  </si>
  <si>
    <t>III C 13</t>
  </si>
  <si>
    <r>
      <t xml:space="preserve">Welcome fruit
</t>
    </r>
    <r>
      <rPr>
        <sz val="10"/>
        <rFont val="汉仪中等线简"/>
        <family val="3"/>
        <charset val="134"/>
      </rPr>
      <t>欢迎果盘</t>
    </r>
    <phoneticPr fontId="9" type="noConversion"/>
  </si>
  <si>
    <r>
      <t xml:space="preserve">Seasonal fruit
</t>
    </r>
    <r>
      <rPr>
        <sz val="10"/>
        <rFont val="汉仪中等线简"/>
        <family val="3"/>
        <charset val="134"/>
      </rPr>
      <t>应季水果</t>
    </r>
    <phoneticPr fontId="9" type="noConversion"/>
  </si>
  <si>
    <t>III C 14</t>
  </si>
  <si>
    <r>
      <t xml:space="preserve">Welcome gift
</t>
    </r>
    <r>
      <rPr>
        <sz val="10"/>
        <rFont val="汉仪中等线简"/>
        <family val="3"/>
        <charset val="134"/>
      </rPr>
      <t>伴手礼</t>
    </r>
    <phoneticPr fontId="9" type="noConversion"/>
  </si>
  <si>
    <r>
      <t xml:space="preserve">BMW lifestyle
</t>
    </r>
    <r>
      <rPr>
        <sz val="10"/>
        <rFont val="汉仪中等线简"/>
        <family val="3"/>
        <charset val="134"/>
      </rPr>
      <t>金额</t>
    </r>
    <r>
      <rPr>
        <sz val="10"/>
        <rFont val="BMWTypeNext Latin TT Light"/>
      </rPr>
      <t>300</t>
    </r>
    <r>
      <rPr>
        <sz val="10"/>
        <rFont val="汉仪中等线简"/>
        <family val="3"/>
        <charset val="134"/>
      </rPr>
      <t>元，</t>
    </r>
    <r>
      <rPr>
        <sz val="10"/>
        <rFont val="BMWTypeNext Latin TT Light"/>
      </rPr>
      <t>BMW lifestyle</t>
    </r>
    <phoneticPr fontId="9" type="noConversion"/>
  </si>
  <si>
    <t>III C 15</t>
  </si>
  <si>
    <r>
      <t xml:space="preserve">Travel suit
</t>
    </r>
    <r>
      <rPr>
        <sz val="10"/>
        <color rgb="FF333333"/>
        <rFont val="汉仪中等线简"/>
        <family val="3"/>
        <charset val="134"/>
      </rPr>
      <t>旅行套装</t>
    </r>
    <phoneticPr fontId="9" type="noConversion"/>
  </si>
  <si>
    <r>
      <t xml:space="preserve">Sunblock, sun protection wears, etcs travelling items
</t>
    </r>
    <r>
      <rPr>
        <sz val="10"/>
        <rFont val="汉仪中等线简"/>
        <family val="3"/>
        <charset val="134"/>
      </rPr>
      <t>金额</t>
    </r>
    <r>
      <rPr>
        <sz val="10"/>
        <rFont val="BMWTypeNext Latin TT Light"/>
      </rPr>
      <t>200</t>
    </r>
    <r>
      <rPr>
        <sz val="10"/>
        <rFont val="汉仪中等线简"/>
        <family val="3"/>
        <charset val="134"/>
      </rPr>
      <t>元，防晒霜，防晒衣等旅行用品</t>
    </r>
    <phoneticPr fontId="9" type="noConversion"/>
  </si>
  <si>
    <t>III C 17</t>
  </si>
  <si>
    <r>
      <t xml:space="preserve">Staffs uniform
</t>
    </r>
    <r>
      <rPr>
        <sz val="10"/>
        <rFont val="汉仪中等线简"/>
        <family val="3"/>
        <charset val="134"/>
      </rPr>
      <t>工作人员工作服</t>
    </r>
  </si>
  <si>
    <r>
      <t>Polo shirt with BMW logo
Polo</t>
    </r>
    <r>
      <rPr>
        <sz val="10"/>
        <rFont val="汉仪中等线简"/>
        <family val="3"/>
        <charset val="134"/>
      </rPr>
      <t>衫，印刷宝马</t>
    </r>
    <r>
      <rPr>
        <sz val="10"/>
        <rFont val="BMWTypeNext Latin TT Light"/>
      </rPr>
      <t>logo</t>
    </r>
    <phoneticPr fontId="9" type="noConversion"/>
  </si>
  <si>
    <t>III C 18</t>
  </si>
  <si>
    <r>
      <t xml:space="preserve">Office equipment rental
</t>
    </r>
    <r>
      <rPr>
        <sz val="10"/>
        <rFont val="汉仪中等线简"/>
        <family val="3"/>
        <charset val="134"/>
      </rPr>
      <t>办公设备租赁</t>
    </r>
    <phoneticPr fontId="9" type="noConversion"/>
  </si>
  <si>
    <r>
      <rPr>
        <sz val="10"/>
        <rFont val="汉仪中等线简"/>
        <family val="3"/>
        <charset val="134"/>
      </rPr>
      <t xml:space="preserve">打印机，打印纸及常规办公用品
</t>
    </r>
    <r>
      <rPr>
        <sz val="10"/>
        <rFont val="BMWTypeNext Latin TT Light"/>
      </rPr>
      <t>1 set of printers, A4paper, regular office suppliers</t>
    </r>
    <phoneticPr fontId="9" type="noConversion"/>
  </si>
  <si>
    <t>III C 19</t>
  </si>
  <si>
    <r>
      <t xml:space="preserve">Anti-epidemic materials
</t>
    </r>
    <r>
      <rPr>
        <sz val="10"/>
        <color rgb="FF333333"/>
        <rFont val="汉仪中等线简"/>
        <family val="3"/>
        <charset val="134"/>
      </rPr>
      <t>防疫物品</t>
    </r>
    <phoneticPr fontId="9" type="noConversion"/>
  </si>
  <si>
    <r>
      <t xml:space="preserve">Mask, 75% alcohol disinfection wipes, hand sanitizer
</t>
    </r>
    <r>
      <rPr>
        <sz val="10"/>
        <rFont val="汉仪中等线简"/>
        <family val="3"/>
        <charset val="134"/>
      </rPr>
      <t>口罩、</t>
    </r>
    <r>
      <rPr>
        <sz val="10"/>
        <rFont val="BMWTypeNext Latin TT Light"/>
      </rPr>
      <t>75%</t>
    </r>
    <r>
      <rPr>
        <sz val="10"/>
        <rFont val="汉仪中等线简"/>
        <family val="3"/>
        <charset val="134"/>
      </rPr>
      <t>酒精湿巾，免洗洗手液</t>
    </r>
  </si>
  <si>
    <t>III C 20</t>
  </si>
  <si>
    <r>
      <t xml:space="preserve">Emergency medical box
</t>
    </r>
    <r>
      <rPr>
        <sz val="10"/>
        <color rgb="FF333333"/>
        <rFont val="汉仪中等线简"/>
        <family val="3"/>
        <charset val="134"/>
      </rPr>
      <t>应急医药箱</t>
    </r>
    <phoneticPr fontId="9" type="noConversion"/>
  </si>
  <si>
    <r>
      <t xml:space="preserve">To prevent people from getting carsick &amp; accidental minor injuries
</t>
    </r>
    <r>
      <rPr>
        <sz val="10"/>
        <rFont val="汉仪中等线简"/>
        <family val="3"/>
        <charset val="134"/>
      </rPr>
      <t>防止人员出现晕车及意外小伤</t>
    </r>
    <phoneticPr fontId="9" type="noConversion"/>
  </si>
  <si>
    <t>III C 21</t>
  </si>
  <si>
    <r>
      <t xml:space="preserve">Material transportation
</t>
    </r>
    <r>
      <rPr>
        <sz val="10"/>
        <rFont val="汉仪中等线简"/>
        <family val="3"/>
        <charset val="134"/>
      </rPr>
      <t>物料运输</t>
    </r>
    <phoneticPr fontId="9" type="noConversion"/>
  </si>
  <si>
    <r>
      <t xml:space="preserve">Event venue roundtrip transpotation
</t>
    </r>
    <r>
      <rPr>
        <sz val="10"/>
        <rFont val="汉仪中等线简"/>
        <family val="3"/>
        <charset val="134"/>
      </rPr>
      <t>活动场地往返物料运输费</t>
    </r>
    <phoneticPr fontId="9" type="noConversion"/>
  </si>
  <si>
    <t>III C</t>
    <phoneticPr fontId="9" type="noConversion"/>
  </si>
  <si>
    <t>Sub-total Materials</t>
    <phoneticPr fontId="9" type="noConversion"/>
  </si>
  <si>
    <t>III</t>
  </si>
  <si>
    <t>Total Logistics &amp; Operation</t>
  </si>
  <si>
    <t>Setup &amp; Construction / AV</t>
    <phoneticPr fontId="9" type="noConversion"/>
  </si>
  <si>
    <t>Setup Vendor</t>
    <phoneticPr fontId="9" type="noConversion"/>
  </si>
  <si>
    <r>
      <t xml:space="preserve">Details / Comments
</t>
    </r>
    <r>
      <rPr>
        <sz val="11"/>
        <color rgb="FFFF0000"/>
        <rFont val="BMWTypeNext Latin TT Light"/>
      </rPr>
      <t>All descriptions shall be written in EN and CN</t>
    </r>
  </si>
  <si>
    <t>Conference</t>
    <phoneticPr fontId="9" type="noConversion"/>
  </si>
  <si>
    <t>IV A 1</t>
    <phoneticPr fontId="9" type="noConversion"/>
  </si>
  <si>
    <r>
      <t xml:space="preserve">Backdrop of Reception
</t>
    </r>
    <r>
      <rPr>
        <sz val="10"/>
        <rFont val="汉仪中等线简"/>
        <family val="3"/>
        <charset val="134"/>
      </rPr>
      <t>签到背板</t>
    </r>
    <r>
      <rPr>
        <sz val="10"/>
        <rFont val="BMWTypeNext Latin TT Light"/>
      </rPr>
      <t xml:space="preserve"> </t>
    </r>
    <phoneticPr fontId="9" type="noConversion"/>
  </si>
  <si>
    <r>
      <t>5.5m*4m, Wood structure, coated fabric printing
5.5m*4m,</t>
    </r>
    <r>
      <rPr>
        <sz val="10"/>
        <rFont val="汉仪中等线简"/>
        <family val="3"/>
        <charset val="134"/>
      </rPr>
      <t>，木质背板，</t>
    </r>
    <r>
      <rPr>
        <sz val="10"/>
        <rFont val="BMWTypeNext Latin TT Light"/>
      </rPr>
      <t>UV</t>
    </r>
    <r>
      <rPr>
        <sz val="10"/>
        <rFont val="汉仪中等线简"/>
        <family val="3"/>
        <charset val="134"/>
      </rPr>
      <t>刀刮布喷绘，及两侧封口围挡</t>
    </r>
    <phoneticPr fontId="9" type="noConversion"/>
  </si>
  <si>
    <t>IV A 2</t>
  </si>
  <si>
    <r>
      <t xml:space="preserve">Reception Table
</t>
    </r>
    <r>
      <rPr>
        <sz val="10"/>
        <rFont val="汉仪中等线简"/>
        <family val="3"/>
        <charset val="134"/>
      </rPr>
      <t>签到台</t>
    </r>
    <phoneticPr fontId="9" type="noConversion"/>
  </si>
  <si>
    <r>
      <t>5.5m*1m, Wood structure with paint finished
5.5m*1m,</t>
    </r>
    <r>
      <rPr>
        <sz val="10"/>
        <rFont val="汉仪中等线简"/>
        <family val="3"/>
        <charset val="134"/>
      </rPr>
      <t>，木制烤漆签到台</t>
    </r>
    <phoneticPr fontId="9" type="noConversion"/>
  </si>
  <si>
    <t>IV A 3</t>
  </si>
  <si>
    <r>
      <t xml:space="preserve">Instruction stand
</t>
    </r>
    <r>
      <rPr>
        <sz val="10"/>
        <rFont val="汉仪中等线简"/>
        <family val="3"/>
        <charset val="134"/>
      </rPr>
      <t>指示立牌</t>
    </r>
    <phoneticPr fontId="9" type="noConversion"/>
  </si>
  <si>
    <r>
      <t>2m*0.8m, iron structure paint finished, graphic surface, bottom steel plate
2m*0.8m</t>
    </r>
    <r>
      <rPr>
        <sz val="10"/>
        <rFont val="汉仪中等线简"/>
        <family val="3"/>
        <charset val="134"/>
      </rPr>
      <t>，双面铁皮油漆贴写真，底部钢板喷漆</t>
    </r>
  </si>
  <si>
    <t>IV A 4</t>
  </si>
  <si>
    <r>
      <t xml:space="preserve">Stage
</t>
    </r>
    <r>
      <rPr>
        <sz val="10"/>
        <rFont val="汉仪中等线简"/>
        <family val="3"/>
        <charset val="134"/>
      </rPr>
      <t>舞台</t>
    </r>
    <phoneticPr fontId="9" type="noConversion"/>
  </si>
  <si>
    <t>m²</t>
  </si>
  <si>
    <r>
      <t>8m*3.8m*0.4m, Wood structure with paint finished
8m*3.8m*0.4m</t>
    </r>
    <r>
      <rPr>
        <sz val="10"/>
        <rFont val="汉仪中等线简"/>
        <family val="3"/>
        <charset val="134"/>
      </rPr>
      <t>，木质结构烤漆饰面</t>
    </r>
    <phoneticPr fontId="9" type="noConversion"/>
  </si>
  <si>
    <t>IV A 5</t>
  </si>
  <si>
    <r>
      <t xml:space="preserve">Steps
</t>
    </r>
    <r>
      <rPr>
        <sz val="10"/>
        <rFont val="汉仪中等线简"/>
        <family val="3"/>
        <charset val="134"/>
      </rPr>
      <t>踏步</t>
    </r>
    <phoneticPr fontId="9" type="noConversion"/>
  </si>
  <si>
    <r>
      <t xml:space="preserve">Wood structure with paint finished, stainless steel edge
</t>
    </r>
    <r>
      <rPr>
        <sz val="10"/>
        <rFont val="汉仪中等线简"/>
        <family val="3"/>
        <charset val="134"/>
      </rPr>
      <t>木质结构烤漆饰面，不锈钢包边</t>
    </r>
    <phoneticPr fontId="9" type="noConversion"/>
  </si>
  <si>
    <t>IV A</t>
  </si>
  <si>
    <t>Sub-total Conference</t>
    <phoneticPr fontId="9" type="noConversion"/>
  </si>
  <si>
    <t>Manpower &amp; Others</t>
    <phoneticPr fontId="9" type="noConversion"/>
  </si>
  <si>
    <t>IV B 1</t>
    <phoneticPr fontId="9" type="noConversion"/>
  </si>
  <si>
    <r>
      <t xml:space="preserve">Labor fee
</t>
    </r>
    <r>
      <rPr>
        <sz val="10"/>
        <rFont val="汉仪中等线简"/>
        <family val="3"/>
        <charset val="134"/>
      </rPr>
      <t>人工</t>
    </r>
    <phoneticPr fontId="9" type="noConversion"/>
  </si>
  <si>
    <r>
      <t>10 people, set up, event &amp; dismantle for 4 days in total
10</t>
    </r>
    <r>
      <rPr>
        <sz val="10"/>
        <rFont val="汉仪中等线简"/>
        <family val="3"/>
        <charset val="134"/>
      </rPr>
      <t>人，搭建撤场活动日共计</t>
    </r>
    <r>
      <rPr>
        <sz val="10"/>
        <rFont val="BMWTypeNext Latin TT Light"/>
      </rPr>
      <t>4</t>
    </r>
    <r>
      <rPr>
        <sz val="10"/>
        <rFont val="汉仪中等线简"/>
        <family val="3"/>
        <charset val="134"/>
      </rPr>
      <t>天</t>
    </r>
    <phoneticPr fontId="9" type="noConversion"/>
  </si>
  <si>
    <t>IV B 2</t>
  </si>
  <si>
    <r>
      <t xml:space="preserve">Urban traffic
</t>
    </r>
    <r>
      <rPr>
        <sz val="10"/>
        <rFont val="汉仪中等线简"/>
        <family val="3"/>
        <charset val="134"/>
      </rPr>
      <t>城市交通</t>
    </r>
    <phoneticPr fontId="9" type="noConversion"/>
  </si>
  <si>
    <r>
      <t xml:space="preserve">Round-trip transportation
</t>
    </r>
    <r>
      <rPr>
        <sz val="10"/>
        <color rgb="FF000000"/>
        <rFont val="汉仪中等线简"/>
        <family val="3"/>
        <charset val="134"/>
      </rPr>
      <t>往返交通</t>
    </r>
    <phoneticPr fontId="9" type="noConversion"/>
  </si>
  <si>
    <t>IV B 3</t>
  </si>
  <si>
    <r>
      <t xml:space="preserve">Travel expenses
</t>
    </r>
    <r>
      <rPr>
        <sz val="10"/>
        <rFont val="汉仪中等线简"/>
        <family val="3"/>
        <charset val="134"/>
      </rPr>
      <t>人员差旅</t>
    </r>
    <phoneticPr fontId="9" type="noConversion"/>
  </si>
  <si>
    <t>pax</t>
    <phoneticPr fontId="9" type="noConversion"/>
  </si>
  <si>
    <r>
      <t xml:space="preserve">Including catering, accommodation and local transportation
</t>
    </r>
    <r>
      <rPr>
        <sz val="10"/>
        <rFont val="汉仪中等线简"/>
        <family val="3"/>
        <charset val="134"/>
      </rPr>
      <t>含餐饮住宿及当地交通</t>
    </r>
    <phoneticPr fontId="9" type="noConversion"/>
  </si>
  <si>
    <t>IV B 4</t>
  </si>
  <si>
    <r>
      <t xml:space="preserve">Packing 
</t>
    </r>
    <r>
      <rPr>
        <sz val="10"/>
        <rFont val="汉仪中等线简"/>
        <family val="3"/>
        <charset val="134"/>
      </rPr>
      <t>包装</t>
    </r>
    <phoneticPr fontId="9" type="noConversion"/>
  </si>
  <si>
    <r>
      <t xml:space="preserve">Disposable packaging and packaging Box
</t>
    </r>
    <r>
      <rPr>
        <sz val="10"/>
        <rFont val="汉仪中等线简"/>
        <family val="3"/>
        <charset val="134"/>
      </rPr>
      <t>一次性包装及包装箱</t>
    </r>
    <phoneticPr fontId="9" type="noConversion"/>
  </si>
  <si>
    <t>IV B 5</t>
  </si>
  <si>
    <r>
      <t xml:space="preserve">Production transportation
</t>
    </r>
    <r>
      <rPr>
        <sz val="10"/>
        <rFont val="汉仪中等线简"/>
        <family val="3"/>
        <charset val="134"/>
      </rPr>
      <t>制作物运输</t>
    </r>
    <phoneticPr fontId="9" type="noConversion"/>
  </si>
  <si>
    <r>
      <t xml:space="preserve">Trucking
</t>
    </r>
    <r>
      <rPr>
        <sz val="10"/>
        <rFont val="汉仪中等线简"/>
        <family val="3"/>
        <charset val="134"/>
      </rPr>
      <t>货车运输</t>
    </r>
    <phoneticPr fontId="9" type="noConversion"/>
  </si>
  <si>
    <t>IV B</t>
    <phoneticPr fontId="9" type="noConversion"/>
  </si>
  <si>
    <t>Sub-total Manpower &amp; Others</t>
    <phoneticPr fontId="9" type="noConversion"/>
  </si>
  <si>
    <t>IV</t>
    <phoneticPr fontId="9" type="noConversion"/>
  </si>
  <si>
    <t>Total Setup &amp; Construction / AV</t>
    <phoneticPr fontId="9" type="noConversion"/>
  </si>
  <si>
    <t>Hospitality</t>
  </si>
  <si>
    <t>Catering</t>
  </si>
  <si>
    <t>V A 1</t>
  </si>
  <si>
    <t>D1 Welcome dinner</t>
    <phoneticPr fontId="9" type="noConversion"/>
  </si>
  <si>
    <t>pax</t>
  </si>
  <si>
    <r>
      <t xml:space="preserve">Hotel welcome dinner, incl beverage &amp; alcohol
</t>
    </r>
    <r>
      <rPr>
        <sz val="10"/>
        <color theme="1"/>
        <rFont val="汉仪中等线简"/>
        <family val="3"/>
        <charset val="134"/>
      </rPr>
      <t>酒店欢迎晚餐，每桌含软饮和酒水</t>
    </r>
    <phoneticPr fontId="9" type="noConversion"/>
  </si>
  <si>
    <t>V A 2</t>
  </si>
  <si>
    <t>D2 Lunch</t>
  </si>
  <si>
    <r>
      <t xml:space="preserve">Hotel buffet
</t>
    </r>
    <r>
      <rPr>
        <sz val="10"/>
        <color theme="1"/>
        <rFont val="汉仪中等线简"/>
        <family val="3"/>
        <charset val="134"/>
      </rPr>
      <t>酒店常规自助午餐</t>
    </r>
    <phoneticPr fontId="9" type="noConversion"/>
  </si>
  <si>
    <t>V A 3</t>
  </si>
  <si>
    <t>D2 Tea break</t>
  </si>
  <si>
    <r>
      <t xml:space="preserve">Tea break for meeting, tea &amp; coffee, cookies, fruits 
</t>
    </r>
    <r>
      <rPr>
        <sz val="10"/>
        <color theme="1"/>
        <rFont val="汉仪中等线简"/>
        <family val="3"/>
        <charset val="134"/>
      </rPr>
      <t>会议茶歇，热饮，点心，水果</t>
    </r>
    <r>
      <rPr>
        <sz val="10"/>
        <color theme="1"/>
        <rFont val="BMWTypeNext Latin TT Light"/>
      </rPr>
      <t/>
    </r>
    <phoneticPr fontId="9" type="noConversion"/>
  </si>
  <si>
    <t>V A 9</t>
  </si>
  <si>
    <t>D2 Dinner</t>
    <phoneticPr fontId="9" type="noConversion"/>
  </si>
  <si>
    <r>
      <t xml:space="preserve">BMW standard,  incl beverage &amp; alcohol
</t>
    </r>
    <r>
      <rPr>
        <sz val="10"/>
        <rFont val="汉仪中等线简"/>
        <family val="3"/>
        <charset val="134"/>
      </rPr>
      <t>符合宝马调性的餐厅，每桌含软饮和酒水</t>
    </r>
    <phoneticPr fontId="9" type="noConversion"/>
  </si>
  <si>
    <t>D3 Lunch</t>
    <phoneticPr fontId="9" type="noConversion"/>
  </si>
  <si>
    <t>D3 Tea break</t>
    <phoneticPr fontId="9" type="noConversion"/>
  </si>
  <si>
    <t>D3 Dinner</t>
    <phoneticPr fontId="9" type="noConversion"/>
  </si>
  <si>
    <t>V A 10</t>
  </si>
  <si>
    <t>D4 Lunch</t>
  </si>
  <si>
    <t>V A 11</t>
  </si>
  <si>
    <t>D4 Gala Dinner</t>
    <phoneticPr fontId="9" type="noConversion"/>
  </si>
  <si>
    <r>
      <t xml:space="preserve">Special bonfire gala dinner, folk performance, incl beverage &amp; alcohol
</t>
    </r>
    <r>
      <rPr>
        <sz val="10"/>
        <rFont val="汉仪中等线简"/>
        <family val="3"/>
        <charset val="134"/>
      </rPr>
      <t>特色篝火晚宴，民族舞蹈演出，每桌含软饮和酒水</t>
    </r>
    <phoneticPr fontId="9" type="noConversion"/>
  </si>
  <si>
    <t>V A 12</t>
  </si>
  <si>
    <t>D5 Lunch</t>
  </si>
  <si>
    <t>V A</t>
  </si>
  <si>
    <t>Sub-total Catering</t>
    <phoneticPr fontId="9" type="noConversion"/>
  </si>
  <si>
    <t xml:space="preserve">RSVP </t>
  </si>
  <si>
    <t>V B 1</t>
  </si>
  <si>
    <t>RSVP</t>
  </si>
  <si>
    <r>
      <t xml:space="preserve">Accommodation requirement, flight changing, catering hobby..SMS reminder, tele-com
</t>
    </r>
    <r>
      <rPr>
        <sz val="10"/>
        <color theme="1"/>
        <rFont val="汉仪中等线简"/>
        <family val="3"/>
        <charset val="134"/>
      </rPr>
      <t>参会确认，短信提醒，电话沟通</t>
    </r>
    <phoneticPr fontId="9" type="noConversion"/>
  </si>
  <si>
    <t>V B 2</t>
  </si>
  <si>
    <r>
      <t xml:space="preserve">Insurance 
</t>
    </r>
    <r>
      <rPr>
        <sz val="10"/>
        <color theme="1"/>
        <rFont val="汉仪中等线简"/>
        <family val="3"/>
        <charset val="134"/>
      </rPr>
      <t>保险</t>
    </r>
    <r>
      <rPr>
        <sz val="10"/>
        <color theme="1"/>
        <rFont val="BMWTypeNext Latin TT Light"/>
      </rPr>
      <t xml:space="preserve"> </t>
    </r>
    <phoneticPr fontId="9" type="noConversion"/>
  </si>
  <si>
    <r>
      <t xml:space="preserve">Sum assured about </t>
    </r>
    <r>
      <rPr>
        <sz val="10"/>
        <color theme="1"/>
        <rFont val="汉仪中等线简"/>
        <family val="3"/>
        <charset val="134"/>
      </rPr>
      <t>￥</t>
    </r>
    <r>
      <rPr>
        <sz val="10"/>
        <color theme="1"/>
        <rFont val="BMWTypeNext Latin TT Light"/>
      </rPr>
      <t xml:space="preserve">400,000
</t>
    </r>
    <r>
      <rPr>
        <sz val="10"/>
        <color theme="1"/>
        <rFont val="汉仪中等线简"/>
        <family val="3"/>
        <charset val="134"/>
      </rPr>
      <t>保额</t>
    </r>
    <r>
      <rPr>
        <sz val="10"/>
        <color theme="1"/>
        <rFont val="BMWTypeNext Latin TT Light"/>
      </rPr>
      <t>40</t>
    </r>
    <r>
      <rPr>
        <sz val="10"/>
        <color theme="1"/>
        <rFont val="汉仪中等线简"/>
        <family val="3"/>
        <charset val="134"/>
      </rPr>
      <t>万左右</t>
    </r>
    <phoneticPr fontId="9" type="noConversion"/>
  </si>
  <si>
    <t>V B 3</t>
  </si>
  <si>
    <r>
      <t xml:space="preserve">D1/D5 Airport transfer
</t>
    </r>
    <r>
      <rPr>
        <sz val="10"/>
        <rFont val="汉仪中等线简"/>
        <family val="3"/>
        <charset val="134"/>
      </rPr>
      <t>接机送机服务</t>
    </r>
    <r>
      <rPr>
        <sz val="10"/>
        <rFont val="BMWTypeNext Latin TT Light"/>
      </rPr>
      <t xml:space="preserve"> </t>
    </r>
    <phoneticPr fontId="9" type="noConversion"/>
  </si>
  <si>
    <t>item</t>
  </si>
  <si>
    <r>
      <t xml:space="preserve">Adjust based on flight info
</t>
    </r>
    <r>
      <rPr>
        <sz val="10"/>
        <color theme="1"/>
        <rFont val="汉仪中等线简"/>
        <family val="3"/>
        <charset val="134"/>
      </rPr>
      <t>根据实际航班调整车型。接机及送机从</t>
    </r>
    <r>
      <rPr>
        <sz val="10"/>
        <color theme="1"/>
        <rFont val="BMWTypeNext Latin TT Light"/>
      </rPr>
      <t>10:00</t>
    </r>
    <r>
      <rPr>
        <sz val="10"/>
        <color theme="1"/>
        <rFont val="汉仪中等线简"/>
        <family val="3"/>
        <charset val="134"/>
      </rPr>
      <t>至</t>
    </r>
    <r>
      <rPr>
        <sz val="10"/>
        <color theme="1"/>
        <rFont val="BMWTypeNext Latin TT Light"/>
      </rPr>
      <t>20:00</t>
    </r>
    <r>
      <rPr>
        <sz val="10"/>
        <color theme="1"/>
        <rFont val="汉仪中等线简"/>
        <family val="3"/>
        <charset val="134"/>
      </rPr>
      <t>点每小时一班。</t>
    </r>
    <r>
      <rPr>
        <sz val="10"/>
        <color theme="1"/>
        <rFont val="BMWTypeNext Latin TT Light"/>
      </rPr>
      <t>1</t>
    </r>
    <r>
      <rPr>
        <sz val="10"/>
        <color theme="1"/>
        <rFont val="汉仪中等线简"/>
        <family val="3"/>
        <charset val="134"/>
      </rPr>
      <t>场</t>
    </r>
    <phoneticPr fontId="9" type="noConversion"/>
  </si>
  <si>
    <t>V B 5</t>
  </si>
  <si>
    <r>
      <t xml:space="preserve">Pickup board
</t>
    </r>
    <r>
      <rPr>
        <sz val="10"/>
        <rFont val="汉仪中等线简"/>
        <family val="3"/>
        <charset val="134"/>
      </rPr>
      <t>接机牌</t>
    </r>
    <phoneticPr fontId="9" type="noConversion"/>
  </si>
  <si>
    <t>unit</t>
    <phoneticPr fontId="9" type="noConversion"/>
  </si>
  <si>
    <t>PVC with BMW logo</t>
    <phoneticPr fontId="9" type="noConversion"/>
  </si>
  <si>
    <t>V B 6</t>
  </si>
  <si>
    <r>
      <t xml:space="preserve">Materials for limo
</t>
    </r>
    <r>
      <rPr>
        <sz val="10"/>
        <rFont val="汉仪中等线简"/>
        <family val="3"/>
        <charset val="134"/>
      </rPr>
      <t>车内物料</t>
    </r>
    <phoneticPr fontId="9" type="noConversion"/>
  </si>
  <si>
    <t>Incl. water, tissue, wet tissue, umbrella, changing cable, snacks</t>
    <phoneticPr fontId="9" type="noConversion"/>
  </si>
  <si>
    <t>V B 7</t>
  </si>
  <si>
    <r>
      <t xml:space="preserve">Car pass
</t>
    </r>
    <r>
      <rPr>
        <sz val="10"/>
        <rFont val="汉仪中等线简"/>
        <family val="3"/>
        <charset val="134"/>
      </rPr>
      <t>车证</t>
    </r>
    <phoneticPr fontId="9" type="noConversion"/>
  </si>
  <si>
    <t>Laminate printing</t>
    <phoneticPr fontId="9" type="noConversion"/>
  </si>
  <si>
    <t>V B 8</t>
  </si>
  <si>
    <r>
      <t xml:space="preserve">D2-D4  Shuttle bus
</t>
    </r>
    <r>
      <rPr>
        <sz val="10"/>
        <rFont val="汉仪中等线简"/>
        <family val="3"/>
        <charset val="134"/>
      </rPr>
      <t>出行大巴车</t>
    </r>
    <phoneticPr fontId="9" type="noConversion"/>
  </si>
  <si>
    <r>
      <t>40-seat coach, 2 in total*3 days, 8 hours 
40</t>
    </r>
    <r>
      <rPr>
        <sz val="10"/>
        <color theme="1"/>
        <rFont val="汉仪中等线简"/>
        <family val="3"/>
        <charset val="134"/>
      </rPr>
      <t>座大巴车，</t>
    </r>
    <r>
      <rPr>
        <sz val="10"/>
        <color theme="1"/>
        <rFont val="BMWTypeNext Latin TT Light"/>
      </rPr>
      <t>2</t>
    </r>
    <r>
      <rPr>
        <sz val="10"/>
        <color theme="1"/>
        <rFont val="汉仪中等线简"/>
        <family val="3"/>
        <charset val="134"/>
      </rPr>
      <t>台车</t>
    </r>
    <r>
      <rPr>
        <sz val="10"/>
        <color theme="1"/>
        <rFont val="BMWTypeNext Latin TT Light"/>
      </rPr>
      <t>*3</t>
    </r>
    <r>
      <rPr>
        <sz val="10"/>
        <color theme="1"/>
        <rFont val="汉仪中等线简"/>
        <family val="3"/>
        <charset val="134"/>
      </rPr>
      <t>天，</t>
    </r>
    <r>
      <rPr>
        <sz val="10"/>
        <color theme="1"/>
        <rFont val="BMWTypeNext Latin TT Light"/>
      </rPr>
      <t>8</t>
    </r>
    <r>
      <rPr>
        <sz val="10"/>
        <color theme="1"/>
        <rFont val="汉仪中等线简"/>
        <family val="3"/>
        <charset val="134"/>
      </rPr>
      <t>小时用车</t>
    </r>
    <phoneticPr fontId="9" type="noConversion"/>
  </si>
  <si>
    <t xml:space="preserve">V B </t>
  </si>
  <si>
    <t>Sub-total RSVP</t>
    <phoneticPr fontId="9" type="noConversion"/>
  </si>
  <si>
    <t>V</t>
  </si>
  <si>
    <t>Total Hospitality</t>
  </si>
  <si>
    <t>Brand activity</t>
  </si>
  <si>
    <t>Brand activity</t>
    <phoneticPr fontId="9" type="noConversion"/>
  </si>
  <si>
    <t>VI A 1</t>
    <phoneticPr fontId="9" type="noConversion"/>
  </si>
  <si>
    <t xml:space="preserve">Day 2 </t>
  </si>
  <si>
    <t>Base on proposal</t>
  </si>
  <si>
    <t>VI A 2</t>
  </si>
  <si>
    <t xml:space="preserve">Day 3 </t>
  </si>
  <si>
    <t>VI A 4</t>
  </si>
  <si>
    <t>Day 4</t>
  </si>
  <si>
    <t>VI A</t>
  </si>
  <si>
    <t>Sub-total Brand activity</t>
    <phoneticPr fontId="9" type="noConversion"/>
  </si>
  <si>
    <t>Working staff</t>
  </si>
  <si>
    <t>VI B 1</t>
  </si>
  <si>
    <r>
      <t xml:space="preserve">Tourguide
</t>
    </r>
    <r>
      <rPr>
        <sz val="10"/>
        <rFont val="汉仪中等线简"/>
        <family val="3"/>
        <charset val="134"/>
      </rPr>
      <t>导游</t>
    </r>
    <phoneticPr fontId="9" type="noConversion"/>
  </si>
  <si>
    <r>
      <t xml:space="preserve">Professional tour guide
</t>
    </r>
    <r>
      <rPr>
        <sz val="10"/>
        <rFont val="汉仪中等线简"/>
        <family val="3"/>
        <charset val="134"/>
      </rPr>
      <t>全程专业导游陪同</t>
    </r>
    <phoneticPr fontId="9" type="noConversion"/>
  </si>
  <si>
    <t>VI B 2</t>
  </si>
  <si>
    <r>
      <t xml:space="preserve">Photographer &amp; Cameramen
</t>
    </r>
    <r>
      <rPr>
        <sz val="10"/>
        <rFont val="汉仪中等线简"/>
        <family val="3"/>
        <charset val="134"/>
      </rPr>
      <t>摄影摄像</t>
    </r>
    <phoneticPr fontId="9" type="noConversion"/>
  </si>
  <si>
    <r>
      <t xml:space="preserve">Photographers 2 pax*3 days
</t>
    </r>
    <r>
      <rPr>
        <sz val="10"/>
        <rFont val="汉仪中等线简"/>
        <family val="3"/>
        <charset val="134"/>
      </rPr>
      <t>摄影师</t>
    </r>
    <r>
      <rPr>
        <sz val="10"/>
        <rFont val="BMWTypeNext Latin TT Light"/>
      </rPr>
      <t>2</t>
    </r>
    <r>
      <rPr>
        <sz val="10"/>
        <rFont val="汉仪中等线简"/>
        <family val="3"/>
        <charset val="134"/>
      </rPr>
      <t>人</t>
    </r>
    <r>
      <rPr>
        <sz val="10"/>
        <rFont val="BMWTypeNext Latin TT Light"/>
      </rPr>
      <t>*3</t>
    </r>
    <r>
      <rPr>
        <sz val="10"/>
        <rFont val="汉仪中等线简"/>
        <family val="3"/>
        <charset val="134"/>
      </rPr>
      <t>天，接机送机不含</t>
    </r>
    <phoneticPr fontId="9" type="noConversion"/>
  </si>
  <si>
    <t>VI B 3</t>
  </si>
  <si>
    <r>
      <t xml:space="preserve">Videographers 2 pax*3 days
</t>
    </r>
    <r>
      <rPr>
        <sz val="10"/>
        <rFont val="汉仪中等线简"/>
        <family val="3"/>
        <charset val="134"/>
      </rPr>
      <t>摄像师</t>
    </r>
    <r>
      <rPr>
        <sz val="10"/>
        <rFont val="BMWTypeNext Latin TT Light"/>
      </rPr>
      <t>2</t>
    </r>
    <r>
      <rPr>
        <sz val="10"/>
        <rFont val="汉仪中等线简"/>
        <family val="3"/>
        <charset val="134"/>
      </rPr>
      <t>人</t>
    </r>
    <r>
      <rPr>
        <sz val="10"/>
        <rFont val="BMWTypeNext Latin TT Light"/>
      </rPr>
      <t>*3</t>
    </r>
    <r>
      <rPr>
        <sz val="10"/>
        <rFont val="汉仪中等线简"/>
        <family val="3"/>
        <charset val="134"/>
      </rPr>
      <t>天，接机送机不含</t>
    </r>
    <phoneticPr fontId="9" type="noConversion"/>
  </si>
  <si>
    <t>VI B 4</t>
  </si>
  <si>
    <r>
      <t xml:space="preserve">Aerial photography 1 pax*3 days
</t>
    </r>
    <r>
      <rPr>
        <sz val="10"/>
        <rFont val="汉仪中等线简"/>
        <family val="3"/>
        <charset val="134"/>
      </rPr>
      <t>航拍</t>
    </r>
    <r>
      <rPr>
        <sz val="10"/>
        <rFont val="BMWTypeNext Latin TT Light"/>
      </rPr>
      <t>1</t>
    </r>
    <r>
      <rPr>
        <sz val="10"/>
        <rFont val="汉仪中等线简"/>
        <family val="3"/>
        <charset val="134"/>
      </rPr>
      <t>人</t>
    </r>
    <r>
      <rPr>
        <sz val="10"/>
        <rFont val="BMWTypeNext Latin TT Light"/>
      </rPr>
      <t>*3</t>
    </r>
    <r>
      <rPr>
        <sz val="10"/>
        <rFont val="汉仪中等线简"/>
        <family val="3"/>
        <charset val="134"/>
      </rPr>
      <t>天，接机送机不含</t>
    </r>
    <phoneticPr fontId="9" type="noConversion"/>
  </si>
  <si>
    <t>VI B 5</t>
  </si>
  <si>
    <r>
      <t>Clound album, photo editing and retouch</t>
    </r>
    <r>
      <rPr>
        <sz val="10"/>
        <rFont val="汉仪中等线简"/>
        <family val="3"/>
        <charset val="134"/>
      </rPr>
      <t xml:space="preserve">
图片直播，含精修照片</t>
    </r>
    <phoneticPr fontId="9" type="noConversion"/>
  </si>
  <si>
    <t>VI B 7</t>
  </si>
  <si>
    <t>Post event video clip</t>
  </si>
  <si>
    <t>VI B</t>
  </si>
  <si>
    <t>VI</t>
  </si>
  <si>
    <t>Total Brand Activity</t>
    <phoneticPr fontId="9" type="noConversion"/>
  </si>
  <si>
    <t>GRAND TOTAL</t>
  </si>
  <si>
    <t>Basic information and cost overview</t>
  </si>
  <si>
    <t>Project</t>
  </si>
  <si>
    <t xml:space="preserve">2023 SF Elite Training </t>
  </si>
  <si>
    <t>Company</t>
  </si>
  <si>
    <t>康辉集团北京国际会议展览有限公司</t>
    <phoneticPr fontId="9" type="noConversion"/>
  </si>
  <si>
    <t>Quotation Date</t>
  </si>
  <si>
    <t>Quotation Version</t>
  </si>
  <si>
    <t>Contact</t>
  </si>
  <si>
    <t>Name</t>
  </si>
  <si>
    <t>岚</t>
    <phoneticPr fontId="9" type="noConversion"/>
  </si>
  <si>
    <t>Surname</t>
  </si>
  <si>
    <t>仲</t>
    <phoneticPr fontId="9" type="noConversion"/>
  </si>
  <si>
    <t>Position</t>
  </si>
  <si>
    <t>总监</t>
    <phoneticPr fontId="9" type="noConversion"/>
  </si>
  <si>
    <t>Mobile</t>
  </si>
  <si>
    <t>Fixed line</t>
  </si>
  <si>
    <t>Email</t>
  </si>
  <si>
    <t>zhonglan@cct.cn</t>
    <phoneticPr fontId="9" type="noConversion"/>
  </si>
  <si>
    <t>Cost overview</t>
  </si>
  <si>
    <t>Brand Activity</t>
  </si>
  <si>
    <t>Total Net</t>
  </si>
  <si>
    <t>VAT (6%) **</t>
  </si>
  <si>
    <t>Gross Total</t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</si>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</sst>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[$¥-411]* #,##0_-;\-[$¥-411]* #,##0_-;_-[$¥-411]* &quot;-&quot;_-;_-@_-"/>
    <numFmt numFmtId="177" formatCode="_(* #,##0.00_);_(* \(#,##0.00\);_(* &quot;-&quot;??_);_(@_)"/>
  </numFmts>
  <fonts count="3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BMWTypeNext Latin TT Light"/>
    </font>
    <font>
      <sz val="9"/>
      <name val="等线"/>
      <family val="2"/>
      <charset val="134"/>
      <scheme val="minor"/>
    </font>
    <font>
      <b/>
      <sz val="12"/>
      <color theme="1"/>
      <name val="BMWTypeNext Latin TT Light"/>
    </font>
    <font>
      <sz val="10"/>
      <color theme="1"/>
      <name val="BMWTypeNext Latin TT Light"/>
    </font>
    <font>
      <sz val="11"/>
      <color theme="1"/>
      <name val="BMWTypeNext Latin TT Light"/>
    </font>
    <font>
      <sz val="10"/>
      <name val="Verdana"/>
      <family val="2"/>
    </font>
    <font>
      <b/>
      <sz val="11"/>
      <color theme="1"/>
      <name val="BMWTypeNext Latin TT Light"/>
    </font>
    <font>
      <sz val="9"/>
      <name val="等线"/>
      <family val="3"/>
      <charset val="134"/>
      <scheme val="minor"/>
    </font>
    <font>
      <b/>
      <sz val="10"/>
      <color theme="1"/>
      <name val="BMWTypeNext Latin TT Light"/>
    </font>
    <font>
      <sz val="12"/>
      <name val="Times New Roman"/>
      <family val="1"/>
    </font>
    <font>
      <sz val="10"/>
      <name val="BMWTypeNext Latin TT Light"/>
    </font>
    <font>
      <sz val="10"/>
      <name val="Arial"/>
      <family val="2"/>
    </font>
    <font>
      <sz val="10"/>
      <color theme="1"/>
      <name val="汉仪中等线简"/>
      <family val="3"/>
      <charset val="134"/>
    </font>
    <font>
      <b/>
      <sz val="10"/>
      <name val="BMWTypeNext Latin TT Light"/>
    </font>
    <font>
      <sz val="10"/>
      <color rgb="FFFF0000"/>
      <name val="BMWTypeNext Latin TT Light"/>
    </font>
    <font>
      <sz val="10"/>
      <name val="汉仪中等线简"/>
      <family val="3"/>
      <charset val="134"/>
    </font>
    <font>
      <sz val="10"/>
      <color rgb="FFFF0000"/>
      <name val="汉仪中等线简"/>
      <family val="3"/>
      <charset val="134"/>
    </font>
    <font>
      <sz val="10"/>
      <color rgb="FF333333"/>
      <name val="BMWTypeNext Latin TT Light"/>
    </font>
    <font>
      <sz val="10"/>
      <color rgb="FF333333"/>
      <name val="汉仪中等线简"/>
      <family val="3"/>
      <charset val="134"/>
    </font>
    <font>
      <b/>
      <sz val="11"/>
      <name val="BMWTypeNext Latin TT Light"/>
    </font>
    <font>
      <sz val="11"/>
      <color rgb="FFFF0000"/>
      <name val="BMWTypeNext Latin TT Light"/>
    </font>
    <font>
      <sz val="10"/>
      <color rgb="FF000000"/>
      <name val="BMWTypeNext Latin TT Light"/>
    </font>
    <font>
      <sz val="10"/>
      <color rgb="FF000000"/>
      <name val="汉仪中等线简"/>
      <family val="3"/>
      <charset val="134"/>
    </font>
    <font>
      <b/>
      <sz val="12"/>
      <color indexed="8"/>
      <name val="BMWTypeNext Latin TT Light"/>
    </font>
    <font>
      <sz val="11"/>
      <color indexed="8"/>
      <name val="BMWTypeNext Latin TT Light"/>
    </font>
    <font>
      <b/>
      <sz val="11"/>
      <color indexed="8"/>
      <name val="BMWTypeNext Latin TT Light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name val="BMWTypeNext Latin TT Light"/>
    </font>
    <font>
      <u/>
      <sz val="11"/>
      <color rgb="FF0000FF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176" fontId="1" fillId="0" borderId="0"/>
    <xf numFmtId="177" fontId="1" fillId="0" borderId="0" applyFont="0" applyFill="0" applyBorder="0" applyAlignment="0" applyProtection="0"/>
    <xf numFmtId="176" fontId="1" fillId="0" borderId="0"/>
    <xf numFmtId="176" fontId="1" fillId="0" borderId="0"/>
    <xf numFmtId="176" fontId="7" fillId="0" borderId="0"/>
    <xf numFmtId="176" fontId="1" fillId="0" borderId="0"/>
    <xf numFmtId="176" fontId="11" fillId="0" borderId="0"/>
    <xf numFmtId="176" fontId="1" fillId="0" borderId="0"/>
    <xf numFmtId="176" fontId="13" fillId="0" borderId="0"/>
    <xf numFmtId="176" fontId="7" fillId="0" borderId="0"/>
    <xf numFmtId="176" fontId="1" fillId="0" borderId="0"/>
    <xf numFmtId="176" fontId="1" fillId="0" borderId="0"/>
    <xf numFmtId="0" fontId="31" fillId="0" borderId="0" applyNumberFormat="0" applyFill="0" applyBorder="0" applyAlignment="0" applyProtection="0">
      <alignment vertical="center"/>
    </xf>
    <xf numFmtId="176" fontId="13" fillId="0" borderId="0"/>
  </cellStyleXfs>
  <cellXfs count="193">
    <xf numFmtId="0" fontId="0" fillId="0" borderId="0" xfId="0">
      <alignment vertical="center"/>
    </xf>
    <xf numFmtId="0" fontId="2" fillId="2" borderId="1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horizontal="center" vertical="center"/>
    </xf>
    <xf numFmtId="177" fontId="4" fillId="2" borderId="2" xfId="2" applyFont="1" applyFill="1" applyBorder="1" applyAlignment="1">
      <alignment horizontal="right" vertical="center"/>
    </xf>
    <xf numFmtId="0" fontId="5" fillId="0" borderId="3" xfId="3" applyNumberFormat="1" applyFont="1" applyBorder="1" applyAlignment="1">
      <alignment horizontal="left" vertical="center" wrapText="1"/>
    </xf>
    <xf numFmtId="0" fontId="6" fillId="0" borderId="0" xfId="4" applyNumberFormat="1" applyFont="1" applyAlignment="1">
      <alignment horizontal="left" vertical="center"/>
    </xf>
    <xf numFmtId="0" fontId="8" fillId="3" borderId="4" xfId="5" applyNumberFormat="1" applyFont="1" applyFill="1" applyBorder="1" applyAlignment="1">
      <alignment horizontal="center" vertical="center"/>
    </xf>
    <xf numFmtId="0" fontId="8" fillId="3" borderId="5" xfId="5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horizontal="center" vertical="center"/>
    </xf>
    <xf numFmtId="0" fontId="8" fillId="3" borderId="5" xfId="2" applyNumberFormat="1" applyFont="1" applyFill="1" applyBorder="1" applyAlignment="1">
      <alignment horizontal="center" vertical="center" wrapText="1"/>
    </xf>
    <xf numFmtId="177" fontId="8" fillId="3" borderId="5" xfId="2" applyFont="1" applyFill="1" applyBorder="1" applyAlignment="1">
      <alignment horizontal="right" vertical="center" wrapText="1"/>
    </xf>
    <xf numFmtId="0" fontId="8" fillId="3" borderId="6" xfId="5" applyNumberFormat="1" applyFont="1" applyFill="1" applyBorder="1" applyAlignment="1">
      <alignment horizontal="left" vertical="center" wrapText="1"/>
    </xf>
    <xf numFmtId="0" fontId="2" fillId="4" borderId="4" xfId="1" applyNumberFormat="1" applyFont="1" applyFill="1" applyBorder="1" applyAlignment="1">
      <alignment horizontal="center" vertical="center"/>
    </xf>
    <xf numFmtId="0" fontId="2" fillId="4" borderId="5" xfId="1" applyNumberFormat="1" applyFont="1" applyFill="1" applyBorder="1" applyAlignment="1">
      <alignment vertical="center"/>
    </xf>
    <xf numFmtId="0" fontId="2" fillId="4" borderId="5" xfId="2" applyNumberFormat="1" applyFont="1" applyFill="1" applyBorder="1" applyAlignment="1">
      <alignment horizontal="center" vertical="center"/>
    </xf>
    <xf numFmtId="0" fontId="8" fillId="4" borderId="5" xfId="2" applyNumberFormat="1" applyFont="1" applyFill="1" applyBorder="1" applyAlignment="1">
      <alignment horizontal="center" vertical="center"/>
    </xf>
    <xf numFmtId="177" fontId="8" fillId="4" borderId="5" xfId="2" applyFont="1" applyFill="1" applyBorder="1" applyAlignment="1">
      <alignment horizontal="right" vertical="center"/>
    </xf>
    <xf numFmtId="0" fontId="8" fillId="4" borderId="6" xfId="5" applyNumberFormat="1" applyFont="1" applyFill="1" applyBorder="1" applyAlignment="1">
      <alignment horizontal="left" vertical="center" wrapText="1"/>
    </xf>
    <xf numFmtId="0" fontId="10" fillId="5" borderId="4" xfId="6" applyNumberFormat="1" applyFont="1" applyFill="1" applyBorder="1" applyAlignment="1">
      <alignment horizontal="center" vertical="center"/>
    </xf>
    <xf numFmtId="0" fontId="10" fillId="5" borderId="5" xfId="7" applyNumberFormat="1" applyFont="1" applyFill="1" applyBorder="1" applyAlignment="1">
      <alignment vertical="center"/>
    </xf>
    <xf numFmtId="0" fontId="10" fillId="5" borderId="5" xfId="2" applyNumberFormat="1" applyFont="1" applyFill="1" applyBorder="1" applyAlignment="1">
      <alignment horizontal="center" vertical="center"/>
    </xf>
    <xf numFmtId="0" fontId="10" fillId="5" borderId="5" xfId="2" applyNumberFormat="1" applyFont="1" applyFill="1" applyBorder="1" applyAlignment="1">
      <alignment horizontal="center" vertical="center" wrapText="1"/>
    </xf>
    <xf numFmtId="177" fontId="10" fillId="5" borderId="5" xfId="2" applyFont="1" applyFill="1" applyBorder="1" applyAlignment="1">
      <alignment horizontal="right" vertical="center"/>
    </xf>
    <xf numFmtId="177" fontId="10" fillId="5" borderId="5" xfId="2" applyFont="1" applyFill="1" applyBorder="1" applyAlignment="1">
      <alignment horizontal="right" vertical="center" wrapText="1"/>
    </xf>
    <xf numFmtId="0" fontId="10" fillId="5" borderId="7" xfId="6" applyNumberFormat="1" applyFont="1" applyFill="1" applyBorder="1" applyAlignment="1">
      <alignment horizontal="left" vertical="center"/>
    </xf>
    <xf numFmtId="0" fontId="5" fillId="6" borderId="4" xfId="5" applyNumberFormat="1" applyFont="1" applyFill="1" applyBorder="1" applyAlignment="1">
      <alignment horizontal="center" vertical="center"/>
    </xf>
    <xf numFmtId="0" fontId="5" fillId="6" borderId="5" xfId="8" applyNumberFormat="1" applyFont="1" applyFill="1" applyBorder="1" applyAlignment="1">
      <alignment vertical="center" wrapText="1"/>
    </xf>
    <xf numFmtId="0" fontId="5" fillId="6" borderId="5" xfId="2" applyNumberFormat="1" applyFont="1" applyFill="1" applyBorder="1" applyAlignment="1">
      <alignment horizontal="center" vertical="center" wrapText="1"/>
    </xf>
    <xf numFmtId="177" fontId="5" fillId="6" borderId="5" xfId="2" applyFont="1" applyFill="1" applyBorder="1" applyAlignment="1">
      <alignment horizontal="right" vertical="center"/>
    </xf>
    <xf numFmtId="177" fontId="12" fillId="0" borderId="5" xfId="2" applyFont="1" applyFill="1" applyBorder="1" applyAlignment="1">
      <alignment horizontal="right" vertical="center" wrapText="1"/>
    </xf>
    <xf numFmtId="0" fontId="5" fillId="6" borderId="6" xfId="9" applyNumberFormat="1" applyFont="1" applyFill="1" applyBorder="1" applyAlignment="1">
      <alignment horizontal="left" vertical="center" wrapText="1"/>
    </xf>
    <xf numFmtId="0" fontId="6" fillId="6" borderId="0" xfId="4" applyNumberFormat="1" applyFont="1" applyFill="1" applyAlignment="1">
      <alignment horizontal="left" vertical="center"/>
    </xf>
    <xf numFmtId="0" fontId="10" fillId="3" borderId="8" xfId="5" applyNumberFormat="1" applyFont="1" applyFill="1" applyBorder="1" applyAlignment="1">
      <alignment horizontal="center" vertical="center"/>
    </xf>
    <xf numFmtId="0" fontId="10" fillId="3" borderId="9" xfId="5" applyNumberFormat="1" applyFont="1" applyFill="1" applyBorder="1" applyAlignment="1">
      <alignment horizontal="left" vertical="center"/>
    </xf>
    <xf numFmtId="0" fontId="10" fillId="3" borderId="9" xfId="2" applyNumberFormat="1" applyFont="1" applyFill="1" applyBorder="1" applyAlignment="1">
      <alignment horizontal="center" vertical="center"/>
    </xf>
    <xf numFmtId="0" fontId="10" fillId="3" borderId="9" xfId="2" applyNumberFormat="1" applyFont="1" applyFill="1" applyBorder="1" applyAlignment="1">
      <alignment horizontal="center" vertical="center" wrapText="1"/>
    </xf>
    <xf numFmtId="177" fontId="10" fillId="3" borderId="9" xfId="2" applyFont="1" applyFill="1" applyBorder="1" applyAlignment="1">
      <alignment horizontal="right" vertical="center" wrapText="1"/>
    </xf>
    <xf numFmtId="0" fontId="10" fillId="3" borderId="10" xfId="5" applyNumberFormat="1" applyFont="1" applyFill="1" applyBorder="1" applyAlignment="1">
      <alignment horizontal="left" vertical="center" wrapText="1"/>
    </xf>
    <xf numFmtId="0" fontId="10" fillId="5" borderId="6" xfId="10" applyNumberFormat="1" applyFont="1" applyFill="1" applyBorder="1" applyAlignment="1">
      <alignment horizontal="left" vertical="center" wrapText="1"/>
    </xf>
    <xf numFmtId="0" fontId="2" fillId="4" borderId="1" xfId="1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vertical="center"/>
    </xf>
    <xf numFmtId="0" fontId="2" fillId="4" borderId="2" xfId="2" applyNumberFormat="1" applyFont="1" applyFill="1" applyBorder="1" applyAlignment="1">
      <alignment horizontal="center" vertical="center"/>
    </xf>
    <xf numFmtId="0" fontId="8" fillId="4" borderId="2" xfId="2" applyNumberFormat="1" applyFont="1" applyFill="1" applyBorder="1" applyAlignment="1">
      <alignment horizontal="center" vertical="center"/>
    </xf>
    <xf numFmtId="177" fontId="8" fillId="4" borderId="2" xfId="2" applyFont="1" applyFill="1" applyBorder="1" applyAlignment="1">
      <alignment horizontal="right" vertical="center"/>
    </xf>
    <xf numFmtId="0" fontId="8" fillId="4" borderId="3" xfId="5" applyNumberFormat="1" applyFont="1" applyFill="1" applyBorder="1" applyAlignment="1">
      <alignment horizontal="left" vertical="center" wrapText="1"/>
    </xf>
    <xf numFmtId="0" fontId="6" fillId="0" borderId="11" xfId="4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177" fontId="6" fillId="0" borderId="0" xfId="2" applyFont="1" applyBorder="1" applyAlignment="1">
      <alignment horizontal="right" vertical="center"/>
    </xf>
    <xf numFmtId="0" fontId="6" fillId="0" borderId="12" xfId="4" applyNumberFormat="1" applyFont="1" applyBorder="1" applyAlignment="1">
      <alignment horizontal="left" vertical="center"/>
    </xf>
    <xf numFmtId="0" fontId="5" fillId="6" borderId="7" xfId="9" applyNumberFormat="1" applyFont="1" applyFill="1" applyBorder="1" applyAlignment="1">
      <alignment horizontal="left" vertical="center" wrapText="1"/>
    </xf>
    <xf numFmtId="0" fontId="10" fillId="5" borderId="13" xfId="6" applyNumberFormat="1" applyFont="1" applyFill="1" applyBorder="1" applyAlignment="1">
      <alignment horizontal="center" vertical="center"/>
    </xf>
    <xf numFmtId="0" fontId="10" fillId="5" borderId="14" xfId="7" applyNumberFormat="1" applyFont="1" applyFill="1" applyBorder="1" applyAlignment="1">
      <alignment vertical="center"/>
    </xf>
    <xf numFmtId="0" fontId="10" fillId="5" borderId="14" xfId="2" applyNumberFormat="1" applyFont="1" applyFill="1" applyBorder="1" applyAlignment="1">
      <alignment horizontal="center" vertical="center"/>
    </xf>
    <xf numFmtId="0" fontId="10" fillId="5" borderId="14" xfId="2" applyNumberFormat="1" applyFont="1" applyFill="1" applyBorder="1" applyAlignment="1">
      <alignment horizontal="center" vertical="center" wrapText="1"/>
    </xf>
    <xf numFmtId="177" fontId="10" fillId="5" borderId="14" xfId="2" applyFont="1" applyFill="1" applyBorder="1" applyAlignment="1">
      <alignment horizontal="right" vertical="center"/>
    </xf>
    <xf numFmtId="177" fontId="10" fillId="5" borderId="14" xfId="2" applyFont="1" applyFill="1" applyBorder="1" applyAlignment="1">
      <alignment horizontal="right" vertical="center" wrapText="1"/>
    </xf>
    <xf numFmtId="0" fontId="10" fillId="5" borderId="15" xfId="6" applyNumberFormat="1" applyFont="1" applyFill="1" applyBorder="1" applyAlignment="1">
      <alignment horizontal="left" vertical="center"/>
    </xf>
    <xf numFmtId="0" fontId="12" fillId="0" borderId="4" xfId="5" applyNumberFormat="1" applyFont="1" applyBorder="1" applyAlignment="1">
      <alignment horizontal="center" vertical="center" wrapText="1"/>
    </xf>
    <xf numFmtId="0" fontId="15" fillId="5" borderId="1" xfId="6" applyNumberFormat="1" applyFont="1" applyFill="1" applyBorder="1" applyAlignment="1">
      <alignment horizontal="center" vertical="center" wrapText="1"/>
    </xf>
    <xf numFmtId="0" fontId="15" fillId="5" borderId="2" xfId="7" applyNumberFormat="1" applyFont="1" applyFill="1" applyBorder="1" applyAlignment="1">
      <alignment vertical="center" wrapText="1"/>
    </xf>
    <xf numFmtId="0" fontId="15" fillId="5" borderId="2" xfId="2" applyNumberFormat="1" applyFont="1" applyFill="1" applyBorder="1" applyAlignment="1">
      <alignment horizontal="center" vertical="center" wrapText="1"/>
    </xf>
    <xf numFmtId="177" fontId="15" fillId="5" borderId="2" xfId="2" applyFont="1" applyFill="1" applyBorder="1" applyAlignment="1">
      <alignment horizontal="right" vertical="center" wrapText="1"/>
    </xf>
    <xf numFmtId="0" fontId="15" fillId="5" borderId="16" xfId="6" applyNumberFormat="1" applyFont="1" applyFill="1" applyBorder="1" applyAlignment="1">
      <alignment horizontal="left" vertical="center" wrapText="1"/>
    </xf>
    <xf numFmtId="0" fontId="6" fillId="0" borderId="0" xfId="4" applyNumberFormat="1" applyFont="1" applyAlignment="1">
      <alignment horizontal="left" vertical="center" wrapText="1"/>
    </xf>
    <xf numFmtId="0" fontId="15" fillId="5" borderId="13" xfId="6" applyNumberFormat="1" applyFont="1" applyFill="1" applyBorder="1" applyAlignment="1">
      <alignment horizontal="center" vertical="center" wrapText="1"/>
    </xf>
    <xf numFmtId="0" fontId="15" fillId="5" borderId="14" xfId="7" applyNumberFormat="1" applyFont="1" applyFill="1" applyBorder="1" applyAlignment="1">
      <alignment vertical="center" wrapText="1"/>
    </xf>
    <xf numFmtId="0" fontId="15" fillId="5" borderId="14" xfId="2" applyNumberFormat="1" applyFont="1" applyFill="1" applyBorder="1" applyAlignment="1">
      <alignment horizontal="center" vertical="center" wrapText="1"/>
    </xf>
    <xf numFmtId="177" fontId="15" fillId="5" borderId="14" xfId="2" applyFont="1" applyFill="1" applyBorder="1" applyAlignment="1">
      <alignment horizontal="right" vertical="center" wrapText="1"/>
    </xf>
    <xf numFmtId="0" fontId="15" fillId="5" borderId="15" xfId="6" applyNumberFormat="1" applyFont="1" applyFill="1" applyBorder="1" applyAlignment="1">
      <alignment horizontal="left" vertical="center" wrapText="1"/>
    </xf>
    <xf numFmtId="0" fontId="12" fillId="6" borderId="4" xfId="5" applyNumberFormat="1" applyFont="1" applyFill="1" applyBorder="1" applyAlignment="1">
      <alignment horizontal="center" vertical="center" wrapText="1"/>
    </xf>
    <xf numFmtId="0" fontId="12" fillId="0" borderId="5" xfId="8" applyNumberFormat="1" applyFont="1" applyBorder="1" applyAlignment="1">
      <alignment vertical="center" wrapText="1"/>
    </xf>
    <xf numFmtId="0" fontId="12" fillId="6" borderId="5" xfId="2" applyNumberFormat="1" applyFont="1" applyFill="1" applyBorder="1" applyAlignment="1">
      <alignment horizontal="center" vertical="center" wrapText="1"/>
    </xf>
    <xf numFmtId="0" fontId="12" fillId="0" borderId="5" xfId="2" applyNumberFormat="1" applyFont="1" applyFill="1" applyBorder="1" applyAlignment="1">
      <alignment horizontal="center" vertical="center" wrapText="1"/>
    </xf>
    <xf numFmtId="177" fontId="12" fillId="6" borderId="5" xfId="2" applyFont="1" applyFill="1" applyBorder="1" applyAlignment="1">
      <alignment horizontal="right" vertical="center" wrapText="1"/>
    </xf>
    <xf numFmtId="0" fontId="12" fillId="6" borderId="6" xfId="9" applyNumberFormat="1" applyFont="1" applyFill="1" applyBorder="1" applyAlignment="1">
      <alignment horizontal="left" vertical="center" wrapText="1"/>
    </xf>
    <xf numFmtId="0" fontId="2" fillId="4" borderId="17" xfId="1" applyNumberFormat="1" applyFont="1" applyFill="1" applyBorder="1" applyAlignment="1">
      <alignment horizontal="center" vertical="center"/>
    </xf>
    <xf numFmtId="0" fontId="2" fillId="4" borderId="18" xfId="1" applyNumberFormat="1" applyFont="1" applyFill="1" applyBorder="1" applyAlignment="1">
      <alignment vertical="center"/>
    </xf>
    <xf numFmtId="0" fontId="2" fillId="4" borderId="18" xfId="2" applyNumberFormat="1" applyFont="1" applyFill="1" applyBorder="1" applyAlignment="1">
      <alignment horizontal="center" vertical="center"/>
    </xf>
    <xf numFmtId="0" fontId="8" fillId="4" borderId="18" xfId="2" applyNumberFormat="1" applyFont="1" applyFill="1" applyBorder="1" applyAlignment="1">
      <alignment horizontal="center" vertical="center"/>
    </xf>
    <xf numFmtId="177" fontId="8" fillId="4" borderId="18" xfId="2" applyFont="1" applyFill="1" applyBorder="1" applyAlignment="1">
      <alignment horizontal="right" vertical="center"/>
    </xf>
    <xf numFmtId="0" fontId="8" fillId="4" borderId="19" xfId="5" applyNumberFormat="1" applyFont="1" applyFill="1" applyBorder="1" applyAlignment="1">
      <alignment horizontal="left" vertical="center" wrapText="1"/>
    </xf>
    <xf numFmtId="0" fontId="10" fillId="5" borderId="4" xfId="11" applyNumberFormat="1" applyFont="1" applyFill="1" applyBorder="1" applyAlignment="1">
      <alignment horizontal="center" vertical="center"/>
    </xf>
    <xf numFmtId="0" fontId="10" fillId="5" borderId="7" xfId="11" applyNumberFormat="1" applyFont="1" applyFill="1" applyBorder="1" applyAlignment="1">
      <alignment horizontal="left" vertical="center"/>
    </xf>
    <xf numFmtId="0" fontId="5" fillId="6" borderId="5" xfId="12" applyNumberFormat="1" applyFont="1" applyFill="1" applyBorder="1" applyAlignment="1">
      <alignment vertical="center" wrapText="1"/>
    </xf>
    <xf numFmtId="177" fontId="12" fillId="6" borderId="5" xfId="2" applyFont="1" applyFill="1" applyBorder="1" applyAlignment="1">
      <alignment horizontal="right" vertical="center"/>
    </xf>
    <xf numFmtId="0" fontId="10" fillId="5" borderId="1" xfId="11" applyNumberFormat="1" applyFont="1" applyFill="1" applyBorder="1" applyAlignment="1">
      <alignment horizontal="center" vertical="center"/>
    </xf>
    <xf numFmtId="0" fontId="10" fillId="5" borderId="2" xfId="7" applyNumberFormat="1" applyFont="1" applyFill="1" applyBorder="1" applyAlignment="1">
      <alignment vertical="center"/>
    </xf>
    <xf numFmtId="0" fontId="10" fillId="5" borderId="2" xfId="2" applyNumberFormat="1" applyFont="1" applyFill="1" applyBorder="1" applyAlignment="1">
      <alignment horizontal="center" vertical="center"/>
    </xf>
    <xf numFmtId="0" fontId="10" fillId="5" borderId="2" xfId="2" applyNumberFormat="1" applyFont="1" applyFill="1" applyBorder="1" applyAlignment="1">
      <alignment horizontal="center" vertical="center" wrapText="1"/>
    </xf>
    <xf numFmtId="177" fontId="10" fillId="5" borderId="2" xfId="2" applyFont="1" applyFill="1" applyBorder="1" applyAlignment="1">
      <alignment horizontal="right" vertical="center"/>
    </xf>
    <xf numFmtId="177" fontId="10" fillId="5" borderId="2" xfId="2" applyFont="1" applyFill="1" applyBorder="1" applyAlignment="1">
      <alignment horizontal="right" vertical="center" wrapText="1"/>
    </xf>
    <xf numFmtId="0" fontId="10" fillId="5" borderId="16" xfId="11" applyNumberFormat="1" applyFont="1" applyFill="1" applyBorder="1" applyAlignment="1">
      <alignment horizontal="left" vertical="center"/>
    </xf>
    <xf numFmtId="0" fontId="12" fillId="6" borderId="5" xfId="8" applyNumberFormat="1" applyFont="1" applyFill="1" applyBorder="1" applyAlignment="1">
      <alignment vertical="center" wrapText="1"/>
    </xf>
    <xf numFmtId="0" fontId="6" fillId="6" borderId="0" xfId="4" applyNumberFormat="1" applyFont="1" applyFill="1" applyAlignment="1">
      <alignment horizontal="left" vertical="center" wrapText="1"/>
    </xf>
    <xf numFmtId="0" fontId="12" fillId="0" borderId="6" xfId="9" applyNumberFormat="1" applyFont="1" applyBorder="1" applyAlignment="1">
      <alignment horizontal="left" vertical="center" wrapText="1"/>
    </xf>
    <xf numFmtId="0" fontId="19" fillId="0" borderId="5" xfId="1" applyNumberFormat="1" applyFont="1" applyBorder="1" applyAlignment="1">
      <alignment vertical="center" wrapText="1"/>
    </xf>
    <xf numFmtId="0" fontId="8" fillId="4" borderId="6" xfId="1" applyNumberFormat="1" applyFont="1" applyFill="1" applyBorder="1" applyAlignment="1">
      <alignment horizontal="left" vertical="center"/>
    </xf>
    <xf numFmtId="0" fontId="6" fillId="0" borderId="0" xfId="1" applyNumberFormat="1" applyFont="1" applyAlignment="1">
      <alignment vertical="center"/>
    </xf>
    <xf numFmtId="0" fontId="2" fillId="4" borderId="4" xfId="1" applyNumberFormat="1" applyFont="1" applyFill="1" applyBorder="1" applyAlignment="1">
      <alignment horizontal="center" vertical="center" wrapText="1"/>
    </xf>
    <xf numFmtId="0" fontId="2" fillId="4" borderId="5" xfId="1" applyNumberFormat="1" applyFont="1" applyFill="1" applyBorder="1" applyAlignment="1">
      <alignment vertical="center" wrapText="1"/>
    </xf>
    <xf numFmtId="0" fontId="2" fillId="4" borderId="5" xfId="2" applyNumberFormat="1" applyFont="1" applyFill="1" applyBorder="1" applyAlignment="1">
      <alignment horizontal="center" vertical="center" wrapText="1"/>
    </xf>
    <xf numFmtId="0" fontId="8" fillId="4" borderId="5" xfId="2" applyNumberFormat="1" applyFont="1" applyFill="1" applyBorder="1" applyAlignment="1">
      <alignment horizontal="center" vertical="center" wrapText="1"/>
    </xf>
    <xf numFmtId="177" fontId="8" fillId="4" borderId="5" xfId="2" applyFont="1" applyFill="1" applyBorder="1" applyAlignment="1">
      <alignment horizontal="right" vertical="center" wrapText="1"/>
    </xf>
    <xf numFmtId="0" fontId="21" fillId="4" borderId="6" xfId="5" applyNumberFormat="1" applyFont="1" applyFill="1" applyBorder="1" applyAlignment="1">
      <alignment horizontal="left" vertical="center" wrapText="1"/>
    </xf>
    <xf numFmtId="0" fontId="21" fillId="3" borderId="6" xfId="5" applyNumberFormat="1" applyFont="1" applyFill="1" applyBorder="1" applyAlignment="1">
      <alignment horizontal="left" vertical="center" wrapText="1"/>
    </xf>
    <xf numFmtId="0" fontId="15" fillId="5" borderId="4" xfId="11" applyNumberFormat="1" applyFont="1" applyFill="1" applyBorder="1" applyAlignment="1">
      <alignment horizontal="center" vertical="center" wrapText="1"/>
    </xf>
    <xf numFmtId="0" fontId="15" fillId="5" borderId="5" xfId="7" applyNumberFormat="1" applyFont="1" applyFill="1" applyBorder="1" applyAlignment="1">
      <alignment vertical="center" wrapText="1"/>
    </xf>
    <xf numFmtId="0" fontId="15" fillId="5" borderId="5" xfId="2" applyNumberFormat="1" applyFont="1" applyFill="1" applyBorder="1" applyAlignment="1">
      <alignment horizontal="center" vertical="center" wrapText="1"/>
    </xf>
    <xf numFmtId="177" fontId="15" fillId="5" borderId="5" xfId="2" applyFont="1" applyFill="1" applyBorder="1" applyAlignment="1">
      <alignment horizontal="right" vertical="center" wrapText="1"/>
    </xf>
    <xf numFmtId="0" fontId="15" fillId="5" borderId="7" xfId="11" applyNumberFormat="1" applyFont="1" applyFill="1" applyBorder="1" applyAlignment="1">
      <alignment horizontal="left" vertical="center" wrapText="1"/>
    </xf>
    <xf numFmtId="0" fontId="15" fillId="3" borderId="8" xfId="5" applyNumberFormat="1" applyFont="1" applyFill="1" applyBorder="1" applyAlignment="1">
      <alignment horizontal="center" vertical="center" wrapText="1"/>
    </xf>
    <xf numFmtId="0" fontId="15" fillId="3" borderId="9" xfId="5" applyNumberFormat="1" applyFont="1" applyFill="1" applyBorder="1" applyAlignment="1">
      <alignment horizontal="left" vertical="center" wrapText="1"/>
    </xf>
    <xf numFmtId="0" fontId="15" fillId="3" borderId="9" xfId="2" applyNumberFormat="1" applyFont="1" applyFill="1" applyBorder="1" applyAlignment="1">
      <alignment horizontal="center" vertical="center" wrapText="1"/>
    </xf>
    <xf numFmtId="177" fontId="15" fillId="3" borderId="9" xfId="2" applyFont="1" applyFill="1" applyBorder="1" applyAlignment="1">
      <alignment horizontal="right" vertical="center" wrapText="1"/>
    </xf>
    <xf numFmtId="0" fontId="15" fillId="3" borderId="10" xfId="5" applyNumberFormat="1" applyFont="1" applyFill="1" applyBorder="1" applyAlignment="1">
      <alignment horizontal="left" vertical="center" wrapText="1"/>
    </xf>
    <xf numFmtId="0" fontId="23" fillId="0" borderId="6" xfId="5" applyNumberFormat="1" applyFont="1" applyBorder="1" applyAlignment="1">
      <alignment horizontal="left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vertical="center" wrapText="1"/>
    </xf>
    <xf numFmtId="0" fontId="2" fillId="4" borderId="2" xfId="2" applyNumberFormat="1" applyFont="1" applyFill="1" applyBorder="1" applyAlignment="1">
      <alignment horizontal="center" vertical="center" wrapText="1"/>
    </xf>
    <xf numFmtId="0" fontId="8" fillId="4" borderId="2" xfId="2" applyNumberFormat="1" applyFont="1" applyFill="1" applyBorder="1" applyAlignment="1">
      <alignment horizontal="center" vertical="center" wrapText="1"/>
    </xf>
    <xf numFmtId="177" fontId="8" fillId="4" borderId="2" xfId="2" applyFont="1" applyFill="1" applyBorder="1" applyAlignment="1">
      <alignment horizontal="right" vertical="center" wrapText="1"/>
    </xf>
    <xf numFmtId="0" fontId="21" fillId="4" borderId="3" xfId="5" applyNumberFormat="1" applyFont="1" applyFill="1" applyBorder="1" applyAlignment="1">
      <alignment horizontal="left" vertical="center" wrapText="1"/>
    </xf>
    <xf numFmtId="0" fontId="10" fillId="5" borderId="6" xfId="11" applyNumberFormat="1" applyFont="1" applyFill="1" applyBorder="1" applyAlignment="1">
      <alignment horizontal="left" vertical="center"/>
    </xf>
    <xf numFmtId="0" fontId="5" fillId="6" borderId="5" xfId="12" applyNumberFormat="1" applyFont="1" applyFill="1" applyBorder="1" applyAlignment="1">
      <alignment horizontal="left" vertical="center" wrapText="1"/>
    </xf>
    <xf numFmtId="177" fontId="5" fillId="0" borderId="5" xfId="2" applyFont="1" applyFill="1" applyBorder="1" applyAlignment="1">
      <alignment horizontal="right" vertical="center"/>
    </xf>
    <xf numFmtId="0" fontId="5" fillId="0" borderId="5" xfId="12" applyNumberFormat="1" applyFont="1" applyBorder="1" applyAlignment="1">
      <alignment horizontal="left" vertical="center" wrapText="1"/>
    </xf>
    <xf numFmtId="0" fontId="12" fillId="6" borderId="5" xfId="12" applyNumberFormat="1" applyFont="1" applyFill="1" applyBorder="1" applyAlignment="1">
      <alignment vertical="center" wrapText="1"/>
    </xf>
    <xf numFmtId="0" fontId="12" fillId="0" borderId="5" xfId="12" applyNumberFormat="1" applyFont="1" applyBorder="1" applyAlignment="1">
      <alignment vertical="center" wrapText="1"/>
    </xf>
    <xf numFmtId="0" fontId="8" fillId="4" borderId="6" xfId="1" applyNumberFormat="1" applyFont="1" applyFill="1" applyBorder="1" applyAlignment="1">
      <alignment horizontal="left" vertical="center" wrapText="1"/>
    </xf>
    <xf numFmtId="0" fontId="5" fillId="6" borderId="20" xfId="5" applyNumberFormat="1" applyFont="1" applyFill="1" applyBorder="1" applyAlignment="1">
      <alignment horizontal="center" vertical="center"/>
    </xf>
    <xf numFmtId="0" fontId="5" fillId="6" borderId="5" xfId="8" applyNumberFormat="1" applyFont="1" applyFill="1" applyBorder="1" applyAlignment="1">
      <alignment horizontal="left" vertical="center" wrapText="1"/>
    </xf>
    <xf numFmtId="0" fontId="5" fillId="6" borderId="21" xfId="2" applyNumberFormat="1" applyFont="1" applyFill="1" applyBorder="1" applyAlignment="1">
      <alignment horizontal="center" vertical="center" wrapText="1"/>
    </xf>
    <xf numFmtId="0" fontId="16" fillId="6" borderId="6" xfId="9" applyNumberFormat="1" applyFont="1" applyFill="1" applyBorder="1" applyAlignment="1">
      <alignment horizontal="left" vertical="center" wrapText="1"/>
    </xf>
    <xf numFmtId="0" fontId="5" fillId="6" borderId="22" xfId="8" applyNumberFormat="1" applyFont="1" applyFill="1" applyBorder="1" applyAlignment="1">
      <alignment horizontal="left" vertical="center" wrapText="1"/>
    </xf>
    <xf numFmtId="0" fontId="10" fillId="5" borderId="20" xfId="11" applyNumberFormat="1" applyFont="1" applyFill="1" applyBorder="1" applyAlignment="1">
      <alignment horizontal="center" vertical="center"/>
    </xf>
    <xf numFmtId="0" fontId="10" fillId="3" borderId="23" xfId="5" applyNumberFormat="1" applyFont="1" applyFill="1" applyBorder="1" applyAlignment="1">
      <alignment horizontal="left" vertical="center"/>
    </xf>
    <xf numFmtId="0" fontId="10" fillId="3" borderId="23" xfId="2" applyNumberFormat="1" applyFont="1" applyFill="1" applyBorder="1" applyAlignment="1">
      <alignment horizontal="center" vertical="center" wrapText="1"/>
    </xf>
    <xf numFmtId="0" fontId="10" fillId="3" borderId="23" xfId="5" applyNumberFormat="1" applyFont="1" applyFill="1" applyBorder="1" applyAlignment="1">
      <alignment horizontal="center" vertical="center" wrapText="1"/>
    </xf>
    <xf numFmtId="177" fontId="10" fillId="3" borderId="23" xfId="2" applyFont="1" applyFill="1" applyBorder="1" applyAlignment="1">
      <alignment horizontal="right" vertical="center" wrapText="1"/>
    </xf>
    <xf numFmtId="0" fontId="10" fillId="3" borderId="24" xfId="5" applyNumberFormat="1" applyFont="1" applyFill="1" applyBorder="1" applyAlignment="1">
      <alignment horizontal="left" vertical="center" wrapText="1"/>
    </xf>
    <xf numFmtId="0" fontId="10" fillId="3" borderId="1" xfId="5" applyNumberFormat="1" applyFont="1" applyFill="1" applyBorder="1" applyAlignment="1">
      <alignment horizontal="center" vertical="center"/>
    </xf>
    <xf numFmtId="0" fontId="10" fillId="3" borderId="3" xfId="5" applyNumberFormat="1" applyFont="1" applyFill="1" applyBorder="1" applyAlignment="1">
      <alignment horizontal="left" vertical="center" wrapText="1"/>
    </xf>
    <xf numFmtId="0" fontId="10" fillId="3" borderId="13" xfId="5" applyNumberFormat="1" applyFont="1" applyFill="1" applyBorder="1" applyAlignment="1">
      <alignment horizontal="center" vertical="center"/>
    </xf>
    <xf numFmtId="0" fontId="10" fillId="3" borderId="14" xfId="5" applyNumberFormat="1" applyFont="1" applyFill="1" applyBorder="1" applyAlignment="1">
      <alignment horizontal="left" vertical="center"/>
    </xf>
    <xf numFmtId="0" fontId="10" fillId="3" borderId="14" xfId="2" applyNumberFormat="1" applyFont="1" applyFill="1" applyBorder="1" applyAlignment="1">
      <alignment horizontal="center" vertical="center"/>
    </xf>
    <xf numFmtId="0" fontId="10" fillId="3" borderId="14" xfId="2" applyNumberFormat="1" applyFont="1" applyFill="1" applyBorder="1" applyAlignment="1">
      <alignment horizontal="center" vertical="center" wrapText="1"/>
    </xf>
    <xf numFmtId="177" fontId="10" fillId="3" borderId="14" xfId="2" applyFont="1" applyFill="1" applyBorder="1" applyAlignment="1">
      <alignment horizontal="right" vertical="center" wrapText="1"/>
    </xf>
    <xf numFmtId="0" fontId="10" fillId="3" borderId="25" xfId="5" applyNumberFormat="1" applyFont="1" applyFill="1" applyBorder="1" applyAlignment="1">
      <alignment horizontal="left" vertical="center" wrapText="1"/>
    </xf>
    <xf numFmtId="0" fontId="2" fillId="4" borderId="18" xfId="1" applyNumberFormat="1" applyFont="1" applyFill="1" applyBorder="1" applyAlignment="1">
      <alignment vertical="center" wrapText="1"/>
    </xf>
    <xf numFmtId="0" fontId="2" fillId="4" borderId="13" xfId="1" applyNumberFormat="1" applyFont="1" applyFill="1" applyBorder="1" applyAlignment="1">
      <alignment horizontal="center" vertical="center" wrapText="1"/>
    </xf>
    <xf numFmtId="0" fontId="2" fillId="4" borderId="14" xfId="1" applyNumberFormat="1" applyFont="1" applyFill="1" applyBorder="1" applyAlignment="1">
      <alignment vertical="center" wrapText="1"/>
    </xf>
    <xf numFmtId="0" fontId="2" fillId="4" borderId="14" xfId="2" applyNumberFormat="1" applyFont="1" applyFill="1" applyBorder="1" applyAlignment="1">
      <alignment horizontal="center" vertical="center" wrapText="1"/>
    </xf>
    <xf numFmtId="0" fontId="8" fillId="4" borderId="14" xfId="2" applyNumberFormat="1" applyFont="1" applyFill="1" applyBorder="1" applyAlignment="1">
      <alignment horizontal="center" vertical="center" wrapText="1"/>
    </xf>
    <xf numFmtId="177" fontId="8" fillId="4" borderId="14" xfId="2" applyFont="1" applyFill="1" applyBorder="1" applyAlignment="1">
      <alignment horizontal="right" vertical="center" wrapText="1"/>
    </xf>
    <xf numFmtId="0" fontId="21" fillId="4" borderId="25" xfId="5" applyNumberFormat="1" applyFont="1" applyFill="1" applyBorder="1" applyAlignment="1">
      <alignment horizontal="left" vertical="center" wrapText="1"/>
    </xf>
    <xf numFmtId="0" fontId="6" fillId="0" borderId="0" xfId="4" applyNumberFormat="1" applyFont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177" fontId="6" fillId="0" borderId="0" xfId="2" applyFont="1" applyAlignment="1">
      <alignment horizontal="right" vertical="center"/>
    </xf>
    <xf numFmtId="0" fontId="16" fillId="6" borderId="5" xfId="2" applyNumberFormat="1" applyFont="1" applyFill="1" applyBorder="1" applyAlignment="1">
      <alignment horizontal="center" vertical="center" wrapText="1"/>
    </xf>
    <xf numFmtId="176" fontId="26" fillId="0" borderId="0" xfId="1" applyFont="1"/>
    <xf numFmtId="176" fontId="26" fillId="7" borderId="0" xfId="1" applyFont="1" applyFill="1" applyAlignment="1">
      <alignment vertical="center"/>
    </xf>
    <xf numFmtId="40" fontId="26" fillId="7" borderId="0" xfId="1" applyNumberFormat="1" applyFont="1" applyFill="1" applyAlignment="1">
      <alignment vertical="center"/>
    </xf>
    <xf numFmtId="49" fontId="27" fillId="8" borderId="1" xfId="1" applyNumberFormat="1" applyFont="1" applyFill="1" applyBorder="1" applyAlignment="1">
      <alignment horizontal="left" vertical="center"/>
    </xf>
    <xf numFmtId="40" fontId="27" fillId="8" borderId="3" xfId="1" applyNumberFormat="1" applyFont="1" applyFill="1" applyBorder="1" applyAlignment="1">
      <alignment horizontal="right" vertical="center" wrapText="1"/>
    </xf>
    <xf numFmtId="49" fontId="26" fillId="7" borderId="4" xfId="1" applyNumberFormat="1" applyFont="1" applyFill="1" applyBorder="1" applyAlignment="1">
      <alignment horizontal="left" vertical="center"/>
    </xf>
    <xf numFmtId="0" fontId="28" fillId="0" borderId="6" xfId="1" applyNumberFormat="1" applyFont="1" applyBorder="1" applyAlignment="1">
      <alignment horizontal="right" vertical="center" wrapText="1"/>
    </xf>
    <xf numFmtId="14" fontId="26" fillId="0" borderId="6" xfId="1" applyNumberFormat="1" applyFont="1" applyBorder="1" applyAlignment="1">
      <alignment horizontal="right" vertical="center"/>
    </xf>
    <xf numFmtId="0" fontId="26" fillId="0" borderId="6" xfId="1" applyNumberFormat="1" applyFont="1" applyBorder="1" applyAlignment="1">
      <alignment horizontal="right" vertical="center"/>
    </xf>
    <xf numFmtId="40" fontId="26" fillId="8" borderId="3" xfId="1" applyNumberFormat="1" applyFont="1" applyFill="1" applyBorder="1" applyAlignment="1">
      <alignment horizontal="right" vertical="center"/>
    </xf>
    <xf numFmtId="0" fontId="29" fillId="0" borderId="6" xfId="1" applyNumberFormat="1" applyFont="1" applyBorder="1" applyAlignment="1">
      <alignment horizontal="right" vertical="center"/>
    </xf>
    <xf numFmtId="0" fontId="30" fillId="0" borderId="6" xfId="1" applyNumberFormat="1" applyFont="1" applyBorder="1" applyAlignment="1">
      <alignment horizontal="right" vertical="center"/>
    </xf>
    <xf numFmtId="0" fontId="31" fillId="0" borderId="6" xfId="13" applyNumberFormat="1" applyBorder="1" applyAlignment="1" applyProtection="1">
      <alignment horizontal="right" vertical="center"/>
    </xf>
    <xf numFmtId="49" fontId="27" fillId="8" borderId="3" xfId="1" applyNumberFormat="1" applyFont="1" applyFill="1" applyBorder="1" applyAlignment="1">
      <alignment horizontal="right" vertical="center"/>
    </xf>
    <xf numFmtId="176" fontId="26" fillId="0" borderId="0" xfId="1" applyFont="1" applyAlignment="1">
      <alignment horizontal="center"/>
    </xf>
    <xf numFmtId="40" fontId="26" fillId="7" borderId="4" xfId="1" applyNumberFormat="1" applyFont="1" applyFill="1" applyBorder="1" applyAlignment="1">
      <alignment horizontal="left" vertical="center"/>
    </xf>
    <xf numFmtId="40" fontId="26" fillId="7" borderId="6" xfId="1" applyNumberFormat="1" applyFont="1" applyFill="1" applyBorder="1" applyAlignment="1">
      <alignment horizontal="right" vertical="center"/>
    </xf>
    <xf numFmtId="10" fontId="26" fillId="0" borderId="0" xfId="1" applyNumberFormat="1" applyFont="1"/>
    <xf numFmtId="40" fontId="26" fillId="7" borderId="13" xfId="1" applyNumberFormat="1" applyFont="1" applyFill="1" applyBorder="1" applyAlignment="1">
      <alignment horizontal="left" vertical="center"/>
    </xf>
    <xf numFmtId="40" fontId="26" fillId="7" borderId="25" xfId="1" applyNumberFormat="1" applyFont="1" applyFill="1" applyBorder="1" applyAlignment="1">
      <alignment horizontal="right" vertical="center"/>
    </xf>
    <xf numFmtId="49" fontId="27" fillId="8" borderId="17" xfId="1" applyNumberFormat="1" applyFont="1" applyFill="1" applyBorder="1" applyAlignment="1">
      <alignment vertical="center"/>
    </xf>
    <xf numFmtId="40" fontId="27" fillId="8" borderId="19" xfId="1" applyNumberFormat="1" applyFont="1" applyFill="1" applyBorder="1" applyAlignment="1">
      <alignment horizontal="right" vertical="center" wrapText="1"/>
    </xf>
    <xf numFmtId="49" fontId="8" fillId="8" borderId="4" xfId="1" applyNumberFormat="1" applyFont="1" applyFill="1" applyBorder="1" applyAlignment="1">
      <alignment horizontal="left" vertical="center" wrapText="1"/>
    </xf>
    <xf numFmtId="40" fontId="27" fillId="8" borderId="6" xfId="1" applyNumberFormat="1" applyFont="1" applyFill="1" applyBorder="1" applyAlignment="1">
      <alignment horizontal="right" vertical="center" wrapText="1"/>
    </xf>
    <xf numFmtId="49" fontId="27" fillId="8" borderId="13" xfId="1" applyNumberFormat="1" applyFont="1" applyFill="1" applyBorder="1" applyAlignment="1">
      <alignment vertical="center"/>
    </xf>
    <xf numFmtId="40" fontId="25" fillId="8" borderId="25" xfId="1" applyNumberFormat="1" applyFont="1" applyFill="1" applyBorder="1" applyAlignment="1">
      <alignment horizontal="right" vertical="center" wrapText="1"/>
    </xf>
    <xf numFmtId="176" fontId="26" fillId="7" borderId="11" xfId="1" applyFont="1" applyFill="1" applyBorder="1" applyAlignment="1">
      <alignment vertical="center"/>
    </xf>
    <xf numFmtId="176" fontId="30" fillId="0" borderId="0" xfId="14" applyFont="1"/>
    <xf numFmtId="49" fontId="25" fillId="7" borderId="11" xfId="1" applyNumberFormat="1" applyFont="1" applyFill="1" applyBorder="1" applyAlignment="1">
      <alignment horizontal="center" vertical="center"/>
    </xf>
    <xf numFmtId="49" fontId="25" fillId="7" borderId="0" xfId="1" applyNumberFormat="1" applyFont="1" applyFill="1" applyAlignment="1">
      <alignment horizontal="center" vertical="center"/>
    </xf>
    <xf numFmtId="49" fontId="26" fillId="7" borderId="13" xfId="1" applyNumberFormat="1" applyFont="1" applyFill="1" applyBorder="1" applyAlignment="1">
      <alignment horizontal="center" vertical="center"/>
    </xf>
    <xf numFmtId="49" fontId="26" fillId="7" borderId="25" xfId="1" applyNumberFormat="1" applyFont="1" applyFill="1" applyBorder="1" applyAlignment="1">
      <alignment horizontal="center" vertical="center"/>
    </xf>
    <xf numFmtId="0" fontId="12" fillId="6" borderId="5" xfId="8" applyNumberFormat="1" applyFont="1" applyFill="1" applyBorder="1" applyAlignment="1">
      <alignment horizontal="left" vertical="center" wrapText="1"/>
    </xf>
  </cellXfs>
  <cellStyles count="15">
    <cellStyle name="Normal 2 2 2 3" xfId="5" xr:uid="{826E5CF8-06C2-4BF1-940E-AFB18B69F453}"/>
    <cellStyle name="Normal 2 2 3 2" xfId="10" xr:uid="{EE51F5E4-21B8-478A-B9A4-A4687D5F6C8C}"/>
    <cellStyle name="Normal 2 4" xfId="4" xr:uid="{57BA9C59-3B73-43FB-B63F-1A8416462605}"/>
    <cellStyle name="Normal 3 2" xfId="8" xr:uid="{4DE52C5A-02BF-494B-974B-978BA64A79DE}"/>
    <cellStyle name="Normal 3 2 2" xfId="12" xr:uid="{AAEDDD87-7B8A-4677-922D-89E3B3C2F637}"/>
    <cellStyle name="Normal 3 3" xfId="3" xr:uid="{0971DDB8-60F6-4E85-A97C-82FC31187B79}"/>
    <cellStyle name="Normal_mck_ceocircle_20060228 2" xfId="9" xr:uid="{07F8DB6D-CF1D-4ACD-80C5-BF7D22DF6189}"/>
    <cellStyle name="Normal_mck_ceocircle_20060228_budget_mini_ava_041207.xls" xfId="14" xr:uid="{3675E332-C04C-4BD9-885F-98A09CD179AF}"/>
    <cellStyle name="常规" xfId="0" builtinId="0"/>
    <cellStyle name="常规 5" xfId="1" xr:uid="{7A68D34C-3D53-4721-831D-163C07E2D012}"/>
    <cellStyle name="常规 5 2 2" xfId="6" xr:uid="{A9891D42-B536-41C5-BAB8-8391C5D03C84}"/>
    <cellStyle name="常规 5 2 2 3" xfId="11" xr:uid="{BAB0DC7F-4D39-4AAF-A5DE-C080C4A192BB}"/>
    <cellStyle name="超链接 2" xfId="13" xr:uid="{6F73B5C4-4886-4C9E-AA4B-D0A49E231147}"/>
    <cellStyle name="千位分隔 3" xfId="2" xr:uid="{764C922B-2CC9-422D-BBF3-416567BB5CC8}"/>
    <cellStyle name="样式 1 2 2 2" xfId="7" xr:uid="{D19B8ED7-7465-4622-AE66-C0957AC957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DD2D-A721-45F3-9AA4-3F6FF716918A}">
  <sheetPr>
    <pageSetUpPr fitToPage="1"/>
  </sheetPr>
  <dimension ref="A1:G182"/>
  <sheetViews>
    <sheetView view="pageBreakPreview" zoomScale="60" zoomScaleNormal="85" workbookViewId="0">
      <selection activeCell="E11" sqref="E11"/>
    </sheetView>
  </sheetViews>
  <sheetFormatPr defaultColWidth="10.1640625" defaultRowHeight="14"/>
  <cols>
    <col min="1" max="1" width="35.83203125" style="187" customWidth="1"/>
    <col min="2" max="2" width="42.25" style="187" customWidth="1"/>
    <col min="3" max="6" width="10.1640625" style="187"/>
    <col min="7" max="7" width="11.4140625" style="187" bestFit="1" customWidth="1"/>
    <col min="8" max="8" width="75.83203125" style="187" bestFit="1" customWidth="1"/>
    <col min="9" max="16384" width="10.1640625" style="187"/>
  </cols>
  <sheetData>
    <row r="1" spans="1:2" s="160" customFormat="1" ht="15.5">
      <c r="A1" s="188" t="s">
        <v>314</v>
      </c>
      <c r="B1" s="189"/>
    </row>
    <row r="2" spans="1:2" s="160" customFormat="1" ht="14.5" thickBot="1">
      <c r="A2" s="161"/>
      <c r="B2" s="162"/>
    </row>
    <row r="3" spans="1:2" s="160" customFormat="1">
      <c r="A3" s="163" t="s">
        <v>315</v>
      </c>
      <c r="B3" s="164" t="s">
        <v>316</v>
      </c>
    </row>
    <row r="4" spans="1:2" s="160" customFormat="1">
      <c r="A4" s="165" t="s">
        <v>317</v>
      </c>
      <c r="B4" s="166" t="s">
        <v>318</v>
      </c>
    </row>
    <row r="5" spans="1:2" s="160" customFormat="1">
      <c r="A5" s="165" t="s">
        <v>319</v>
      </c>
      <c r="B5" s="167">
        <f ca="1">TODAY()</f>
        <v>45469</v>
      </c>
    </row>
    <row r="6" spans="1:2" s="160" customFormat="1">
      <c r="A6" s="165" t="s">
        <v>320</v>
      </c>
      <c r="B6" s="168"/>
    </row>
    <row r="7" spans="1:2" s="160" customFormat="1" ht="14.5" thickBot="1">
      <c r="A7" s="190"/>
      <c r="B7" s="191"/>
    </row>
    <row r="8" spans="1:2" s="160" customFormat="1">
      <c r="A8" s="163" t="s">
        <v>321</v>
      </c>
      <c r="B8" s="169"/>
    </row>
    <row r="9" spans="1:2" s="160" customFormat="1">
      <c r="A9" s="165" t="s">
        <v>322</v>
      </c>
      <c r="B9" s="166" t="s">
        <v>323</v>
      </c>
    </row>
    <row r="10" spans="1:2" s="160" customFormat="1">
      <c r="A10" s="165" t="s">
        <v>324</v>
      </c>
      <c r="B10" s="170" t="s">
        <v>325</v>
      </c>
    </row>
    <row r="11" spans="1:2" s="160" customFormat="1">
      <c r="A11" s="165" t="s">
        <v>326</v>
      </c>
      <c r="B11" s="170" t="s">
        <v>327</v>
      </c>
    </row>
    <row r="12" spans="1:2" s="160" customFormat="1">
      <c r="A12" s="165" t="s">
        <v>328</v>
      </c>
      <c r="B12" s="171">
        <v>13910193620</v>
      </c>
    </row>
    <row r="13" spans="1:2" s="160" customFormat="1">
      <c r="A13" s="165" t="s">
        <v>329</v>
      </c>
      <c r="B13" s="171"/>
    </row>
    <row r="14" spans="1:2" s="160" customFormat="1">
      <c r="A14" s="165" t="s">
        <v>330</v>
      </c>
      <c r="B14" s="172" t="s">
        <v>331</v>
      </c>
    </row>
    <row r="15" spans="1:2" s="160" customFormat="1" ht="14.5" thickBot="1">
      <c r="A15" s="190"/>
      <c r="B15" s="191"/>
    </row>
    <row r="16" spans="1:2" s="174" customFormat="1">
      <c r="A16" s="163" t="s">
        <v>332</v>
      </c>
      <c r="B16" s="173"/>
    </row>
    <row r="17" spans="1:3" s="160" customFormat="1">
      <c r="A17" s="175" t="s">
        <v>51</v>
      </c>
      <c r="B17" s="176">
        <f>Quotation!G22</f>
        <v>9000</v>
      </c>
      <c r="C17" s="177"/>
    </row>
    <row r="18" spans="1:3" s="160" customFormat="1">
      <c r="A18" s="175" t="s">
        <v>94</v>
      </c>
      <c r="B18" s="176">
        <f>Quotation!G43</f>
        <v>10750</v>
      </c>
    </row>
    <row r="19" spans="1:3" s="160" customFormat="1">
      <c r="A19" s="175" t="s">
        <v>185</v>
      </c>
      <c r="B19" s="176">
        <f>Quotation!G78</f>
        <v>0</v>
      </c>
    </row>
    <row r="20" spans="1:3" s="160" customFormat="1">
      <c r="A20" s="175" t="s">
        <v>186</v>
      </c>
      <c r="B20" s="176">
        <f>Quotation!G96</f>
        <v>0</v>
      </c>
    </row>
    <row r="21" spans="1:3" s="160" customFormat="1">
      <c r="A21" s="175" t="s">
        <v>283</v>
      </c>
      <c r="B21" s="176">
        <f>Quotation!G121</f>
        <v>0</v>
      </c>
    </row>
    <row r="22" spans="1:3" s="160" customFormat="1" ht="14.5" thickBot="1">
      <c r="A22" s="178" t="s">
        <v>333</v>
      </c>
      <c r="B22" s="179">
        <f>Quotation!G138</f>
        <v>0</v>
      </c>
    </row>
    <row r="23" spans="1:3" s="160" customFormat="1">
      <c r="A23" s="180" t="s">
        <v>334</v>
      </c>
      <c r="B23" s="181">
        <f>SUM(B17:B22)</f>
        <v>19750</v>
      </c>
    </row>
    <row r="24" spans="1:3" s="160" customFormat="1">
      <c r="A24" s="182" t="s">
        <v>335</v>
      </c>
      <c r="B24" s="183">
        <f>B23*0.06</f>
        <v>1185</v>
      </c>
    </row>
    <row r="25" spans="1:3" s="160" customFormat="1" ht="16" thickBot="1">
      <c r="A25" s="184" t="s">
        <v>336</v>
      </c>
      <c r="B25" s="185">
        <f>B24+B23</f>
        <v>20935</v>
      </c>
    </row>
    <row r="26" spans="1:3" s="160" customFormat="1">
      <c r="A26" s="186"/>
      <c r="B26" s="162"/>
    </row>
    <row r="182" spans="1:7" s="6" customFormat="1">
      <c r="A182" s="156"/>
      <c r="C182" s="157"/>
      <c r="D182" s="157"/>
      <c r="E182" s="157"/>
      <c r="F182" s="158"/>
      <c r="G182" s="158"/>
    </row>
  </sheetData>
  <mergeCells count="3">
    <mergeCell ref="A1:B1"/>
    <mergeCell ref="A7:B7"/>
    <mergeCell ref="A15:B15"/>
  </mergeCells>
  <phoneticPr fontId="3" type="noConversion"/>
  <hyperlinks>
    <hyperlink ref="B14" r:id="rId1" xr:uid="{1BC9FFF6-AEE2-4473-AB30-6F8D01DBFBE6}"/>
  </hyperlinks>
  <pageMargins left="0.7" right="0.7" top="0.75" bottom="0.75" header="0.3" footer="0.3"/>
  <pageSetup paperSize="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B0CD5-C136-4D41-A1B4-42D43B690BC0}">
  <sheetPr>
    <pageSetUpPr fitToPage="1"/>
  </sheetPr>
  <dimension ref="A1:H157"/>
  <sheetViews>
    <sheetView tabSelected="1" topLeftCell="A4" zoomScale="70" zoomScaleNormal="70" workbookViewId="0">
      <selection activeCell="H27" sqref="H27"/>
    </sheetView>
  </sheetViews>
  <sheetFormatPr defaultColWidth="8.33203125" defaultRowHeight="14" outlineLevelRow="2"/>
  <cols>
    <col min="1" max="1" width="7.9140625" style="156" customWidth="1"/>
    <col min="2" max="2" width="40.9140625" style="6" customWidth="1"/>
    <col min="3" max="3" width="10.1640625" style="157" customWidth="1"/>
    <col min="4" max="4" width="9.25" style="157" customWidth="1"/>
    <col min="5" max="5" width="5.58203125" style="157" customWidth="1"/>
    <col min="6" max="6" width="10.6640625" style="158" customWidth="1"/>
    <col min="7" max="7" width="18.4140625" style="158" customWidth="1"/>
    <col min="8" max="8" width="75.75" style="6" customWidth="1"/>
    <col min="9" max="16384" width="8.33203125" style="6"/>
  </cols>
  <sheetData>
    <row r="1" spans="1:8" ht="18">
      <c r="A1" s="1"/>
      <c r="B1" s="2" t="s">
        <v>0</v>
      </c>
      <c r="C1" s="3"/>
      <c r="D1" s="3"/>
      <c r="E1" s="3"/>
      <c r="F1" s="4"/>
      <c r="G1" s="4" t="e">
        <f>G22+G43+G78+G121+G138+#REF!+#REF!</f>
        <v>#REF!</v>
      </c>
      <c r="H1" s="5"/>
    </row>
    <row r="2" spans="1:8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7</v>
      </c>
      <c r="H2" s="12" t="s">
        <v>8</v>
      </c>
    </row>
    <row r="3" spans="1:8" ht="18">
      <c r="A3" s="13"/>
      <c r="B3" s="14" t="s">
        <v>9</v>
      </c>
      <c r="C3" s="15"/>
      <c r="D3" s="16"/>
      <c r="E3" s="16"/>
      <c r="F3" s="17"/>
      <c r="G3" s="17"/>
      <c r="H3" s="18"/>
    </row>
    <row r="4" spans="1:8" outlineLevel="2">
      <c r="A4" s="19"/>
      <c r="B4" s="20" t="s">
        <v>10</v>
      </c>
      <c r="C4" s="21"/>
      <c r="D4" s="22"/>
      <c r="E4" s="21"/>
      <c r="F4" s="23"/>
      <c r="G4" s="24"/>
      <c r="H4" s="25"/>
    </row>
    <row r="5" spans="1:8" s="32" customFormat="1" outlineLevel="2">
      <c r="A5" s="26" t="s">
        <v>11</v>
      </c>
      <c r="B5" s="27" t="s">
        <v>12</v>
      </c>
      <c r="C5" s="28" t="s">
        <v>13</v>
      </c>
      <c r="D5" s="28">
        <v>1</v>
      </c>
      <c r="E5" s="28">
        <v>1</v>
      </c>
      <c r="F5" s="29">
        <v>1800</v>
      </c>
      <c r="G5" s="30">
        <f t="shared" ref="G5:G10" si="0">F5*E5*D5</f>
        <v>1800</v>
      </c>
      <c r="H5" s="31" t="s">
        <v>14</v>
      </c>
    </row>
    <row r="6" spans="1:8" s="32" customFormat="1" outlineLevel="2">
      <c r="A6" s="26" t="s">
        <v>15</v>
      </c>
      <c r="B6" s="27" t="s">
        <v>16</v>
      </c>
      <c r="C6" s="28" t="s">
        <v>13</v>
      </c>
      <c r="D6" s="28">
        <v>1</v>
      </c>
      <c r="E6" s="28">
        <v>2</v>
      </c>
      <c r="F6" s="29">
        <v>1800</v>
      </c>
      <c r="G6" s="30">
        <f t="shared" si="0"/>
        <v>3600</v>
      </c>
      <c r="H6" s="31" t="s">
        <v>17</v>
      </c>
    </row>
    <row r="7" spans="1:8" s="32" customFormat="1" outlineLevel="2">
      <c r="A7" s="26" t="s">
        <v>18</v>
      </c>
      <c r="B7" s="27" t="s">
        <v>19</v>
      </c>
      <c r="C7" s="28" t="s">
        <v>13</v>
      </c>
      <c r="D7" s="28">
        <v>1</v>
      </c>
      <c r="E7" s="28">
        <v>2</v>
      </c>
      <c r="F7" s="29">
        <v>1800</v>
      </c>
      <c r="G7" s="30">
        <f t="shared" si="0"/>
        <v>3600</v>
      </c>
      <c r="H7" s="31" t="s">
        <v>20</v>
      </c>
    </row>
    <row r="8" spans="1:8" s="32" customFormat="1" outlineLevel="2">
      <c r="A8" s="26" t="s">
        <v>21</v>
      </c>
      <c r="B8" s="27" t="s">
        <v>22</v>
      </c>
      <c r="C8" s="28" t="s">
        <v>13</v>
      </c>
      <c r="D8" s="28">
        <v>1</v>
      </c>
      <c r="E8" s="28">
        <v>0</v>
      </c>
      <c r="F8" s="29">
        <v>1800</v>
      </c>
      <c r="G8" s="30">
        <f t="shared" si="0"/>
        <v>0</v>
      </c>
      <c r="H8" s="31" t="s">
        <v>23</v>
      </c>
    </row>
    <row r="9" spans="1:8" s="32" customFormat="1" outlineLevel="2">
      <c r="A9" s="26" t="s">
        <v>24</v>
      </c>
      <c r="B9" s="27" t="s">
        <v>25</v>
      </c>
      <c r="C9" s="28" t="s">
        <v>13</v>
      </c>
      <c r="D9" s="28">
        <v>1</v>
      </c>
      <c r="E9" s="159">
        <v>0</v>
      </c>
      <c r="F9" s="29">
        <v>1800</v>
      </c>
      <c r="G9" s="30">
        <f t="shared" si="0"/>
        <v>0</v>
      </c>
      <c r="H9" s="31" t="s">
        <v>26</v>
      </c>
    </row>
    <row r="10" spans="1:8" s="32" customFormat="1" outlineLevel="2">
      <c r="A10" s="26" t="s">
        <v>27</v>
      </c>
      <c r="B10" s="27" t="s">
        <v>28</v>
      </c>
      <c r="C10" s="28" t="s">
        <v>13</v>
      </c>
      <c r="D10" s="28">
        <v>1</v>
      </c>
      <c r="E10" s="159">
        <v>0</v>
      </c>
      <c r="F10" s="29">
        <v>1800</v>
      </c>
      <c r="G10" s="30">
        <f t="shared" si="0"/>
        <v>0</v>
      </c>
      <c r="H10" s="31" t="s">
        <v>29</v>
      </c>
    </row>
    <row r="11" spans="1:8" ht="14.5" outlineLevel="1" thickBot="1">
      <c r="A11" s="33" t="s">
        <v>30</v>
      </c>
      <c r="B11" s="34" t="s">
        <v>31</v>
      </c>
      <c r="C11" s="35"/>
      <c r="D11" s="36"/>
      <c r="E11" s="36"/>
      <c r="F11" s="37"/>
      <c r="G11" s="37"/>
      <c r="H11" s="38"/>
    </row>
    <row r="12" spans="1:8" outlineLevel="2">
      <c r="A12" s="19"/>
      <c r="B12" s="20" t="s">
        <v>32</v>
      </c>
      <c r="C12" s="21"/>
      <c r="D12" s="22"/>
      <c r="E12" s="21"/>
      <c r="F12" s="23"/>
      <c r="G12" s="24"/>
      <c r="H12" s="39"/>
    </row>
    <row r="13" spans="1:8" s="32" customFormat="1" outlineLevel="2">
      <c r="A13" s="26" t="s">
        <v>33</v>
      </c>
      <c r="B13" s="27" t="s">
        <v>12</v>
      </c>
      <c r="C13" s="28" t="s">
        <v>13</v>
      </c>
      <c r="D13" s="28">
        <v>1</v>
      </c>
      <c r="E13" s="28">
        <v>0</v>
      </c>
      <c r="F13" s="29">
        <v>1800</v>
      </c>
      <c r="G13" s="30">
        <f>F13*E13*D13</f>
        <v>0</v>
      </c>
      <c r="H13" s="31" t="s">
        <v>34</v>
      </c>
    </row>
    <row r="14" spans="1:8" s="32" customFormat="1" outlineLevel="2">
      <c r="A14" s="26" t="s">
        <v>35</v>
      </c>
      <c r="B14" s="27" t="s">
        <v>16</v>
      </c>
      <c r="C14" s="28" t="s">
        <v>13</v>
      </c>
      <c r="D14" s="28">
        <v>1</v>
      </c>
      <c r="E14" s="28">
        <v>0</v>
      </c>
      <c r="F14" s="29">
        <v>1800</v>
      </c>
      <c r="G14" s="30">
        <f>F14*E14*D14</f>
        <v>0</v>
      </c>
      <c r="H14" s="31" t="s">
        <v>36</v>
      </c>
    </row>
    <row r="15" spans="1:8" s="32" customFormat="1" outlineLevel="2">
      <c r="A15" s="26" t="s">
        <v>37</v>
      </c>
      <c r="B15" s="27" t="s">
        <v>19</v>
      </c>
      <c r="C15" s="28" t="s">
        <v>13</v>
      </c>
      <c r="D15" s="28">
        <v>1</v>
      </c>
      <c r="E15" s="159">
        <v>0</v>
      </c>
      <c r="F15" s="29">
        <v>1800</v>
      </c>
      <c r="G15" s="30">
        <f>F15*E15*D15</f>
        <v>0</v>
      </c>
      <c r="H15" s="31" t="s">
        <v>38</v>
      </c>
    </row>
    <row r="16" spans="1:8" s="32" customFormat="1" outlineLevel="2">
      <c r="A16" s="26" t="s">
        <v>39</v>
      </c>
      <c r="B16" s="27" t="s">
        <v>22</v>
      </c>
      <c r="C16" s="28" t="s">
        <v>13</v>
      </c>
      <c r="D16" s="28">
        <v>1</v>
      </c>
      <c r="E16" s="159">
        <v>0</v>
      </c>
      <c r="F16" s="29">
        <v>1800</v>
      </c>
      <c r="G16" s="30">
        <f>F16*E16*D16</f>
        <v>0</v>
      </c>
      <c r="H16" s="31" t="s">
        <v>40</v>
      </c>
    </row>
    <row r="17" spans="1:8" ht="14.5" outlineLevel="1" thickBot="1">
      <c r="A17" s="33" t="s">
        <v>41</v>
      </c>
      <c r="B17" s="34" t="s">
        <v>42</v>
      </c>
      <c r="C17" s="35"/>
      <c r="D17" s="36"/>
      <c r="E17" s="36"/>
      <c r="F17" s="37"/>
      <c r="G17" s="37"/>
      <c r="H17" s="38"/>
    </row>
    <row r="18" spans="1:8" outlineLevel="2">
      <c r="A18" s="19"/>
      <c r="B18" s="20" t="s">
        <v>43</v>
      </c>
      <c r="C18" s="21"/>
      <c r="D18" s="22"/>
      <c r="E18" s="21"/>
      <c r="F18" s="23"/>
      <c r="G18" s="24"/>
      <c r="H18" s="39"/>
    </row>
    <row r="19" spans="1:8" s="32" customFormat="1" outlineLevel="2">
      <c r="A19" s="26" t="s">
        <v>44</v>
      </c>
      <c r="B19" s="27" t="s">
        <v>16</v>
      </c>
      <c r="C19" s="28" t="s">
        <v>13</v>
      </c>
      <c r="D19" s="28">
        <v>1</v>
      </c>
      <c r="E19" s="159">
        <v>0</v>
      </c>
      <c r="F19" s="29">
        <v>1500</v>
      </c>
      <c r="G19" s="30">
        <f>F19*E19*D19</f>
        <v>0</v>
      </c>
      <c r="H19" s="31" t="s">
        <v>45</v>
      </c>
    </row>
    <row r="20" spans="1:8" s="32" customFormat="1" outlineLevel="2">
      <c r="A20" s="26" t="s">
        <v>46</v>
      </c>
      <c r="B20" s="27" t="s">
        <v>22</v>
      </c>
      <c r="C20" s="28" t="s">
        <v>13</v>
      </c>
      <c r="D20" s="28">
        <v>1</v>
      </c>
      <c r="E20" s="159">
        <v>0</v>
      </c>
      <c r="F20" s="29">
        <v>1500</v>
      </c>
      <c r="G20" s="30">
        <f>F20*E20*D20</f>
        <v>0</v>
      </c>
      <c r="H20" s="31" t="s">
        <v>47</v>
      </c>
    </row>
    <row r="21" spans="1:8" ht="14.5" outlineLevel="1" thickBot="1">
      <c r="A21" s="33" t="s">
        <v>48</v>
      </c>
      <c r="B21" s="34" t="s">
        <v>49</v>
      </c>
      <c r="C21" s="35"/>
      <c r="D21" s="36"/>
      <c r="E21" s="36"/>
      <c r="F21" s="37"/>
      <c r="G21" s="37"/>
      <c r="H21" s="38"/>
    </row>
    <row r="22" spans="1:8" ht="18">
      <c r="A22" s="40" t="s">
        <v>50</v>
      </c>
      <c r="B22" s="41" t="s">
        <v>51</v>
      </c>
      <c r="C22" s="42"/>
      <c r="D22" s="43"/>
      <c r="E22" s="43"/>
      <c r="F22" s="44"/>
      <c r="G22" s="44">
        <f>SUM(G5:G21)</f>
        <v>9000</v>
      </c>
      <c r="H22" s="45"/>
    </row>
    <row r="23" spans="1:8">
      <c r="A23" s="46"/>
      <c r="C23" s="47"/>
      <c r="D23" s="47"/>
      <c r="E23" s="47"/>
      <c r="F23" s="48"/>
      <c r="G23" s="48"/>
      <c r="H23" s="49"/>
    </row>
    <row r="24" spans="1:8" ht="18">
      <c r="A24" s="13"/>
      <c r="B24" s="14" t="s">
        <v>52</v>
      </c>
      <c r="C24" s="15"/>
      <c r="D24" s="16"/>
      <c r="E24" s="16"/>
      <c r="F24" s="17"/>
      <c r="G24" s="17"/>
      <c r="H24" s="18"/>
    </row>
    <row r="25" spans="1:8">
      <c r="A25" s="7" t="s">
        <v>53</v>
      </c>
      <c r="B25" s="8" t="s">
        <v>2</v>
      </c>
      <c r="C25" s="9" t="s">
        <v>3</v>
      </c>
      <c r="D25" s="10"/>
      <c r="E25" s="10"/>
      <c r="F25" s="11"/>
      <c r="G25" s="11"/>
      <c r="H25" s="12" t="s">
        <v>54</v>
      </c>
    </row>
    <row r="26" spans="1:8" outlineLevel="2">
      <c r="A26" s="19"/>
      <c r="B26" s="20" t="s">
        <v>55</v>
      </c>
      <c r="C26" s="21"/>
      <c r="D26" s="22"/>
      <c r="E26" s="21"/>
      <c r="F26" s="23"/>
      <c r="G26" s="24"/>
      <c r="H26" s="25" t="s">
        <v>56</v>
      </c>
    </row>
    <row r="27" spans="1:8" s="32" customFormat="1" outlineLevel="2">
      <c r="A27" s="26" t="s">
        <v>57</v>
      </c>
      <c r="B27" s="27" t="s">
        <v>58</v>
      </c>
      <c r="C27" s="28" t="s">
        <v>59</v>
      </c>
      <c r="D27" s="28">
        <v>2</v>
      </c>
      <c r="E27" s="28">
        <v>1</v>
      </c>
      <c r="F27" s="29">
        <v>3000</v>
      </c>
      <c r="G27" s="30">
        <f>F27*E27*D27</f>
        <v>6000</v>
      </c>
      <c r="H27" s="31" t="s">
        <v>337</v>
      </c>
    </row>
    <row r="28" spans="1:8" s="32" customFormat="1" ht="25.5" outlineLevel="2">
      <c r="A28" s="26" t="s">
        <v>61</v>
      </c>
      <c r="B28" s="27" t="s">
        <v>62</v>
      </c>
      <c r="C28" s="28" t="s">
        <v>63</v>
      </c>
      <c r="D28" s="28">
        <v>1</v>
      </c>
      <c r="E28" s="28">
        <v>3</v>
      </c>
      <c r="F28" s="29">
        <v>750</v>
      </c>
      <c r="G28" s="30">
        <f>F28*E28*D28</f>
        <v>2250</v>
      </c>
      <c r="H28" s="31" t="s">
        <v>64</v>
      </c>
    </row>
    <row r="29" spans="1:8" s="32" customFormat="1" ht="25.5" outlineLevel="2">
      <c r="A29" s="26" t="s">
        <v>65</v>
      </c>
      <c r="B29" s="27" t="s">
        <v>66</v>
      </c>
      <c r="C29" s="28" t="s">
        <v>13</v>
      </c>
      <c r="D29" s="28">
        <v>2</v>
      </c>
      <c r="E29" s="28">
        <v>4</v>
      </c>
      <c r="F29" s="29">
        <v>200</v>
      </c>
      <c r="G29" s="30">
        <f>F29*E29*D29</f>
        <v>1600</v>
      </c>
      <c r="H29" s="31" t="s">
        <v>67</v>
      </c>
    </row>
    <row r="30" spans="1:8" s="32" customFormat="1" ht="25.5" outlineLevel="2">
      <c r="A30" s="26" t="s">
        <v>65</v>
      </c>
      <c r="B30" s="27" t="s">
        <v>68</v>
      </c>
      <c r="C30" s="28" t="s">
        <v>69</v>
      </c>
      <c r="D30" s="28">
        <v>1</v>
      </c>
      <c r="E30" s="28">
        <v>1</v>
      </c>
      <c r="F30" s="29">
        <v>900</v>
      </c>
      <c r="G30" s="30">
        <f>F30*E30*D30</f>
        <v>900</v>
      </c>
      <c r="H30" s="50" t="s">
        <v>70</v>
      </c>
    </row>
    <row r="31" spans="1:8" ht="14.5" outlineLevel="1" thickBot="1">
      <c r="A31" s="51" t="s">
        <v>71</v>
      </c>
      <c r="B31" s="52" t="s">
        <v>72</v>
      </c>
      <c r="C31" s="53"/>
      <c r="D31" s="54"/>
      <c r="E31" s="53"/>
      <c r="F31" s="55"/>
      <c r="G31" s="56"/>
      <c r="H31" s="57"/>
    </row>
    <row r="32" spans="1:8" outlineLevel="2">
      <c r="A32" s="19"/>
      <c r="B32" s="20" t="s">
        <v>73</v>
      </c>
      <c r="C32" s="21"/>
      <c r="D32" s="22"/>
      <c r="E32" s="21"/>
      <c r="F32" s="23"/>
      <c r="G32" s="24"/>
      <c r="H32" s="25" t="s">
        <v>56</v>
      </c>
    </row>
    <row r="33" spans="1:8" s="32" customFormat="1" ht="25.5" outlineLevel="2">
      <c r="A33" s="58" t="s">
        <v>74</v>
      </c>
      <c r="B33" s="27" t="s">
        <v>75</v>
      </c>
      <c r="C33" s="28" t="s">
        <v>59</v>
      </c>
      <c r="D33" s="28">
        <v>4</v>
      </c>
      <c r="E33" s="159">
        <v>0</v>
      </c>
      <c r="F33" s="29">
        <v>3000</v>
      </c>
      <c r="G33" s="30">
        <f>F33*E33*D33</f>
        <v>0</v>
      </c>
      <c r="H33" s="31" t="s">
        <v>60</v>
      </c>
    </row>
    <row r="34" spans="1:8" s="32" customFormat="1" ht="25.5" outlineLevel="2">
      <c r="A34" s="58" t="s">
        <v>76</v>
      </c>
      <c r="B34" s="27" t="s">
        <v>77</v>
      </c>
      <c r="C34" s="28" t="s">
        <v>63</v>
      </c>
      <c r="D34" s="28">
        <v>2</v>
      </c>
      <c r="E34" s="159">
        <v>0</v>
      </c>
      <c r="F34" s="29">
        <v>750</v>
      </c>
      <c r="G34" s="30">
        <f>F34*E34*D34</f>
        <v>0</v>
      </c>
      <c r="H34" s="31" t="s">
        <v>78</v>
      </c>
    </row>
    <row r="35" spans="1:8" s="32" customFormat="1" ht="25.5" outlineLevel="2">
      <c r="A35" s="58" t="s">
        <v>79</v>
      </c>
      <c r="B35" s="27" t="s">
        <v>66</v>
      </c>
      <c r="C35" s="28" t="s">
        <v>13</v>
      </c>
      <c r="D35" s="28">
        <v>4</v>
      </c>
      <c r="E35" s="159">
        <v>0</v>
      </c>
      <c r="F35" s="29">
        <v>100</v>
      </c>
      <c r="G35" s="30">
        <f>F35*E35*D35</f>
        <v>0</v>
      </c>
      <c r="H35" s="50" t="s">
        <v>80</v>
      </c>
    </row>
    <row r="36" spans="1:8" s="32" customFormat="1" ht="25.5" outlineLevel="2">
      <c r="A36" s="58" t="s">
        <v>81</v>
      </c>
      <c r="B36" s="27" t="s">
        <v>68</v>
      </c>
      <c r="C36" s="28" t="s">
        <v>69</v>
      </c>
      <c r="D36" s="28">
        <v>1</v>
      </c>
      <c r="E36" s="159">
        <v>0</v>
      </c>
      <c r="F36" s="29">
        <v>5000</v>
      </c>
      <c r="G36" s="30">
        <f>F36*E36*D36</f>
        <v>0</v>
      </c>
      <c r="H36" s="50" t="s">
        <v>70</v>
      </c>
    </row>
    <row r="37" spans="1:8" ht="14.5" outlineLevel="1" thickBot="1">
      <c r="A37" s="51" t="s">
        <v>82</v>
      </c>
      <c r="B37" s="52" t="s">
        <v>83</v>
      </c>
      <c r="C37" s="53"/>
      <c r="D37" s="54"/>
      <c r="E37" s="53"/>
      <c r="F37" s="55"/>
      <c r="G37" s="56"/>
      <c r="H37" s="57"/>
    </row>
    <row r="38" spans="1:8" s="64" customFormat="1" outlineLevel="2">
      <c r="A38" s="59"/>
      <c r="B38" s="60" t="s">
        <v>84</v>
      </c>
      <c r="C38" s="61"/>
      <c r="D38" s="61"/>
      <c r="E38" s="61"/>
      <c r="F38" s="62"/>
      <c r="G38" s="62"/>
      <c r="H38" s="63"/>
    </row>
    <row r="39" spans="1:8" s="64" customFormat="1" ht="14.5" outlineLevel="2" thickBot="1">
      <c r="A39" s="65" t="s">
        <v>85</v>
      </c>
      <c r="B39" s="66" t="s">
        <v>86</v>
      </c>
      <c r="C39" s="67"/>
      <c r="D39" s="67"/>
      <c r="E39" s="67"/>
      <c r="F39" s="68"/>
      <c r="G39" s="68"/>
      <c r="H39" s="69"/>
    </row>
    <row r="40" spans="1:8" s="64" customFormat="1" outlineLevel="2">
      <c r="A40" s="59"/>
      <c r="B40" s="60" t="s">
        <v>87</v>
      </c>
      <c r="C40" s="61"/>
      <c r="D40" s="61"/>
      <c r="E40" s="61"/>
      <c r="F40" s="62"/>
      <c r="G40" s="62"/>
      <c r="H40" s="63"/>
    </row>
    <row r="41" spans="1:8" s="64" customFormat="1" ht="25.5" outlineLevel="2">
      <c r="A41" s="70" t="s">
        <v>88</v>
      </c>
      <c r="B41" s="71" t="s">
        <v>89</v>
      </c>
      <c r="C41" s="72" t="s">
        <v>63</v>
      </c>
      <c r="D41" s="73">
        <v>45</v>
      </c>
      <c r="E41" s="73">
        <v>0</v>
      </c>
      <c r="F41" s="74">
        <v>1200</v>
      </c>
      <c r="G41" s="30">
        <f>F41*E41*D41</f>
        <v>0</v>
      </c>
      <c r="H41" s="75" t="s">
        <v>90</v>
      </c>
    </row>
    <row r="42" spans="1:8" s="64" customFormat="1" ht="14.5" outlineLevel="2" thickBot="1">
      <c r="A42" s="51" t="s">
        <v>91</v>
      </c>
      <c r="B42" s="52" t="s">
        <v>92</v>
      </c>
      <c r="C42" s="53"/>
      <c r="D42" s="54"/>
      <c r="E42" s="53"/>
      <c r="F42" s="55"/>
      <c r="G42" s="56"/>
      <c r="H42" s="57"/>
    </row>
    <row r="43" spans="1:8" ht="18">
      <c r="A43" s="76" t="s">
        <v>93</v>
      </c>
      <c r="B43" s="77" t="s">
        <v>94</v>
      </c>
      <c r="C43" s="78"/>
      <c r="D43" s="79"/>
      <c r="E43" s="79"/>
      <c r="F43" s="80"/>
      <c r="G43" s="80">
        <f>SUM(G27:G41)</f>
        <v>10750</v>
      </c>
      <c r="H43" s="81"/>
    </row>
    <row r="44" spans="1:8">
      <c r="A44" s="46"/>
      <c r="C44" s="47"/>
      <c r="D44" s="47"/>
      <c r="E44" s="47"/>
      <c r="F44" s="48"/>
      <c r="G44" s="48"/>
      <c r="H44" s="49" t="s">
        <v>95</v>
      </c>
    </row>
    <row r="45" spans="1:8" ht="18">
      <c r="A45" s="13"/>
      <c r="B45" s="14" t="s">
        <v>96</v>
      </c>
      <c r="C45" s="15"/>
      <c r="D45" s="16"/>
      <c r="E45" s="16"/>
      <c r="F45" s="17"/>
      <c r="G45" s="17"/>
      <c r="H45" s="18"/>
    </row>
    <row r="46" spans="1:8">
      <c r="A46" s="7" t="s">
        <v>53</v>
      </c>
      <c r="B46" s="8" t="s">
        <v>2</v>
      </c>
      <c r="C46" s="9" t="s">
        <v>3</v>
      </c>
      <c r="D46" s="10"/>
      <c r="E46" s="10"/>
      <c r="F46" s="11"/>
      <c r="G46" s="11"/>
      <c r="H46" s="12" t="s">
        <v>54</v>
      </c>
    </row>
    <row r="47" spans="1:8">
      <c r="A47" s="82"/>
      <c r="B47" s="20" t="s">
        <v>97</v>
      </c>
      <c r="C47" s="21"/>
      <c r="D47" s="22"/>
      <c r="E47" s="21"/>
      <c r="F47" s="23"/>
      <c r="G47" s="24"/>
      <c r="H47" s="83"/>
    </row>
    <row r="48" spans="1:8" s="32" customFormat="1" ht="25.5">
      <c r="A48" s="26" t="s">
        <v>98</v>
      </c>
      <c r="B48" s="84" t="s">
        <v>99</v>
      </c>
      <c r="C48" s="72" t="s">
        <v>100</v>
      </c>
      <c r="D48" s="72">
        <v>1</v>
      </c>
      <c r="E48" s="72">
        <v>0</v>
      </c>
      <c r="F48" s="85">
        <v>5000</v>
      </c>
      <c r="G48" s="30">
        <f>F48*E48*D48</f>
        <v>0</v>
      </c>
      <c r="H48" s="75" t="s">
        <v>101</v>
      </c>
    </row>
    <row r="49" spans="1:8" ht="14.5" thickBot="1">
      <c r="A49" s="33" t="s">
        <v>102</v>
      </c>
      <c r="B49" s="34" t="s">
        <v>103</v>
      </c>
      <c r="C49" s="35"/>
      <c r="D49" s="36"/>
      <c r="E49" s="36"/>
      <c r="F49" s="37"/>
      <c r="G49" s="37"/>
      <c r="H49" s="38"/>
    </row>
    <row r="50" spans="1:8">
      <c r="A50" s="86"/>
      <c r="B50" s="87" t="s">
        <v>104</v>
      </c>
      <c r="C50" s="88"/>
      <c r="D50" s="89"/>
      <c r="E50" s="88"/>
      <c r="F50" s="90"/>
      <c r="G50" s="91"/>
      <c r="H50" s="92"/>
    </row>
    <row r="51" spans="1:8" s="94" customFormat="1" ht="25.5" outlineLevel="2">
      <c r="A51" s="70" t="s">
        <v>105</v>
      </c>
      <c r="B51" s="93" t="s">
        <v>106</v>
      </c>
      <c r="C51" s="72" t="s">
        <v>13</v>
      </c>
      <c r="D51" s="72">
        <v>2</v>
      </c>
      <c r="E51" s="72">
        <v>0</v>
      </c>
      <c r="F51" s="30">
        <v>900</v>
      </c>
      <c r="G51" s="30">
        <f>F51*E51*D51</f>
        <v>0</v>
      </c>
      <c r="H51" s="75" t="s">
        <v>107</v>
      </c>
    </row>
    <row r="52" spans="1:8" s="94" customFormat="1" ht="25.5" outlineLevel="2">
      <c r="A52" s="70" t="s">
        <v>108</v>
      </c>
      <c r="B52" s="93" t="s">
        <v>109</v>
      </c>
      <c r="C52" s="72" t="s">
        <v>110</v>
      </c>
      <c r="D52" s="72">
        <v>2</v>
      </c>
      <c r="E52" s="72">
        <v>0</v>
      </c>
      <c r="F52" s="30">
        <v>300</v>
      </c>
      <c r="G52" s="30">
        <f>F52*E52*D52</f>
        <v>0</v>
      </c>
      <c r="H52" s="75" t="s">
        <v>111</v>
      </c>
    </row>
    <row r="53" spans="1:8" s="94" customFormat="1" ht="25.5" outlineLevel="2">
      <c r="A53" s="70" t="s">
        <v>112</v>
      </c>
      <c r="B53" s="93" t="s">
        <v>113</v>
      </c>
      <c r="C53" s="72" t="s">
        <v>13</v>
      </c>
      <c r="D53" s="72">
        <v>3</v>
      </c>
      <c r="E53" s="72">
        <v>0</v>
      </c>
      <c r="F53" s="30">
        <v>600</v>
      </c>
      <c r="G53" s="30">
        <f>F53*E53*D53</f>
        <v>0</v>
      </c>
      <c r="H53" s="75" t="s">
        <v>114</v>
      </c>
    </row>
    <row r="54" spans="1:8" s="94" customFormat="1" ht="25.5" outlineLevel="2">
      <c r="A54" s="70" t="s">
        <v>115</v>
      </c>
      <c r="B54" s="93" t="s">
        <v>116</v>
      </c>
      <c r="C54" s="72" t="s">
        <v>117</v>
      </c>
      <c r="D54" s="72">
        <v>1</v>
      </c>
      <c r="E54" s="72">
        <v>0</v>
      </c>
      <c r="F54" s="30">
        <v>6000</v>
      </c>
      <c r="G54" s="30">
        <f>F54*E54*D54</f>
        <v>0</v>
      </c>
      <c r="H54" s="75" t="s">
        <v>118</v>
      </c>
    </row>
    <row r="55" spans="1:8" ht="14.5" thickBot="1">
      <c r="A55" s="33" t="s">
        <v>119</v>
      </c>
      <c r="B55" s="34" t="s">
        <v>120</v>
      </c>
      <c r="C55" s="35"/>
      <c r="D55" s="36"/>
      <c r="E55" s="36"/>
      <c r="F55" s="37"/>
      <c r="G55" s="37"/>
      <c r="H55" s="38"/>
    </row>
    <row r="56" spans="1:8">
      <c r="A56" s="86"/>
      <c r="B56" s="87" t="s">
        <v>121</v>
      </c>
      <c r="C56" s="88"/>
      <c r="D56" s="89"/>
      <c r="E56" s="88"/>
      <c r="F56" s="90"/>
      <c r="G56" s="91"/>
      <c r="H56" s="92"/>
    </row>
    <row r="57" spans="1:8" s="94" customFormat="1" ht="25.5" outlineLevel="2">
      <c r="A57" s="70" t="s">
        <v>122</v>
      </c>
      <c r="B57" s="93" t="s">
        <v>123</v>
      </c>
      <c r="C57" s="72" t="s">
        <v>124</v>
      </c>
      <c r="D57" s="72">
        <v>1</v>
      </c>
      <c r="E57" s="72">
        <v>0</v>
      </c>
      <c r="F57" s="30">
        <v>350</v>
      </c>
      <c r="G57" s="30">
        <f t="shared" ref="G57:G76" si="1">F57*E57*D57</f>
        <v>0</v>
      </c>
      <c r="H57" s="75" t="s">
        <v>111</v>
      </c>
    </row>
    <row r="58" spans="1:8" s="94" customFormat="1" ht="25.5" outlineLevel="2">
      <c r="A58" s="70" t="s">
        <v>125</v>
      </c>
      <c r="B58" s="93" t="s">
        <v>126</v>
      </c>
      <c r="C58" s="72" t="s">
        <v>124</v>
      </c>
      <c r="D58" s="72">
        <v>8</v>
      </c>
      <c r="E58" s="72">
        <v>0</v>
      </c>
      <c r="F58" s="30">
        <v>150</v>
      </c>
      <c r="G58" s="30">
        <f t="shared" si="1"/>
        <v>0</v>
      </c>
      <c r="H58" s="75" t="s">
        <v>127</v>
      </c>
    </row>
    <row r="59" spans="1:8" s="94" customFormat="1" ht="25.5" outlineLevel="2">
      <c r="A59" s="70" t="s">
        <v>128</v>
      </c>
      <c r="B59" s="93" t="s">
        <v>129</v>
      </c>
      <c r="C59" s="72" t="s">
        <v>130</v>
      </c>
      <c r="D59" s="72">
        <v>50</v>
      </c>
      <c r="E59" s="72">
        <v>0</v>
      </c>
      <c r="F59" s="30">
        <v>15</v>
      </c>
      <c r="G59" s="30">
        <f t="shared" si="1"/>
        <v>0</v>
      </c>
      <c r="H59" s="75" t="s">
        <v>131</v>
      </c>
    </row>
    <row r="60" spans="1:8" s="94" customFormat="1" ht="25.5" outlineLevel="2">
      <c r="A60" s="70" t="s">
        <v>132</v>
      </c>
      <c r="B60" s="93" t="s">
        <v>133</v>
      </c>
      <c r="C60" s="72" t="s">
        <v>124</v>
      </c>
      <c r="D60" s="72">
        <v>2</v>
      </c>
      <c r="E60" s="72">
        <v>0</v>
      </c>
      <c r="F60" s="30">
        <v>15</v>
      </c>
      <c r="G60" s="30">
        <f t="shared" si="1"/>
        <v>0</v>
      </c>
      <c r="H60" s="75" t="s">
        <v>134</v>
      </c>
    </row>
    <row r="61" spans="1:8" s="94" customFormat="1" ht="25.5" outlineLevel="2">
      <c r="A61" s="70" t="s">
        <v>135</v>
      </c>
      <c r="B61" s="93" t="s">
        <v>136</v>
      </c>
      <c r="C61" s="72" t="s">
        <v>124</v>
      </c>
      <c r="D61" s="72">
        <v>50</v>
      </c>
      <c r="E61" s="72">
        <v>0</v>
      </c>
      <c r="F61" s="30">
        <v>30</v>
      </c>
      <c r="G61" s="30">
        <f t="shared" si="1"/>
        <v>0</v>
      </c>
      <c r="H61" s="75" t="s">
        <v>137</v>
      </c>
    </row>
    <row r="62" spans="1:8" s="94" customFormat="1" ht="25.5" outlineLevel="2">
      <c r="A62" s="70" t="s">
        <v>138</v>
      </c>
      <c r="B62" s="93" t="s">
        <v>139</v>
      </c>
      <c r="C62" s="72" t="s">
        <v>124</v>
      </c>
      <c r="D62" s="72">
        <v>4</v>
      </c>
      <c r="E62" s="72">
        <v>0</v>
      </c>
      <c r="F62" s="30">
        <v>50</v>
      </c>
      <c r="G62" s="30">
        <f t="shared" si="1"/>
        <v>0</v>
      </c>
      <c r="H62" s="75" t="s">
        <v>140</v>
      </c>
    </row>
    <row r="63" spans="1:8" s="94" customFormat="1" ht="25.5" outlineLevel="2">
      <c r="A63" s="70" t="s">
        <v>141</v>
      </c>
      <c r="B63" s="93" t="s">
        <v>142</v>
      </c>
      <c r="C63" s="72" t="s">
        <v>143</v>
      </c>
      <c r="D63" s="72">
        <v>30</v>
      </c>
      <c r="E63" s="72">
        <v>0</v>
      </c>
      <c r="F63" s="30">
        <v>15</v>
      </c>
      <c r="G63" s="30">
        <f t="shared" si="1"/>
        <v>0</v>
      </c>
      <c r="H63" s="75" t="s">
        <v>134</v>
      </c>
    </row>
    <row r="64" spans="1:8" s="94" customFormat="1" ht="25.5" outlineLevel="2">
      <c r="A64" s="70" t="s">
        <v>144</v>
      </c>
      <c r="B64" s="93" t="s">
        <v>145</v>
      </c>
      <c r="C64" s="72" t="s">
        <v>124</v>
      </c>
      <c r="D64" s="72">
        <v>50</v>
      </c>
      <c r="E64" s="72">
        <v>0</v>
      </c>
      <c r="F64" s="30">
        <v>15</v>
      </c>
      <c r="G64" s="30">
        <f t="shared" si="1"/>
        <v>0</v>
      </c>
      <c r="H64" s="75" t="s">
        <v>146</v>
      </c>
    </row>
    <row r="65" spans="1:8" s="94" customFormat="1" ht="25.5" outlineLevel="2">
      <c r="A65" s="70" t="s">
        <v>147</v>
      </c>
      <c r="B65" s="93" t="s">
        <v>148</v>
      </c>
      <c r="C65" s="72" t="s">
        <v>124</v>
      </c>
      <c r="D65" s="72">
        <v>50</v>
      </c>
      <c r="E65" s="72">
        <v>0</v>
      </c>
      <c r="F65" s="30">
        <v>1</v>
      </c>
      <c r="G65" s="30">
        <f t="shared" si="1"/>
        <v>0</v>
      </c>
      <c r="H65" s="75" t="s">
        <v>134</v>
      </c>
    </row>
    <row r="66" spans="1:8" s="94" customFormat="1" ht="25.5" outlineLevel="2">
      <c r="A66" s="70" t="s">
        <v>149</v>
      </c>
      <c r="B66" s="93" t="s">
        <v>150</v>
      </c>
      <c r="C66" s="72" t="s">
        <v>143</v>
      </c>
      <c r="D66" s="72">
        <v>50</v>
      </c>
      <c r="E66" s="72">
        <v>0</v>
      </c>
      <c r="F66" s="30">
        <v>15</v>
      </c>
      <c r="G66" s="30">
        <f t="shared" si="1"/>
        <v>0</v>
      </c>
      <c r="H66" s="75" t="s">
        <v>151</v>
      </c>
    </row>
    <row r="67" spans="1:8" s="94" customFormat="1" ht="25.5" outlineLevel="2">
      <c r="A67" s="70" t="s">
        <v>152</v>
      </c>
      <c r="B67" s="93" t="s">
        <v>153</v>
      </c>
      <c r="C67" s="72" t="s">
        <v>124</v>
      </c>
      <c r="D67" s="72">
        <v>1</v>
      </c>
      <c r="E67" s="72">
        <v>0</v>
      </c>
      <c r="F67" s="74">
        <v>300</v>
      </c>
      <c r="G67" s="30">
        <f t="shared" si="1"/>
        <v>0</v>
      </c>
      <c r="H67" s="75" t="s">
        <v>154</v>
      </c>
    </row>
    <row r="68" spans="1:8" s="64" customFormat="1" ht="25.5" outlineLevel="2">
      <c r="A68" s="70" t="s">
        <v>155</v>
      </c>
      <c r="B68" s="71" t="s">
        <v>156</v>
      </c>
      <c r="C68" s="73" t="s">
        <v>124</v>
      </c>
      <c r="D68" s="73">
        <v>50</v>
      </c>
      <c r="E68" s="72">
        <v>0</v>
      </c>
      <c r="F68" s="30">
        <v>150</v>
      </c>
      <c r="G68" s="30">
        <f t="shared" si="1"/>
        <v>0</v>
      </c>
      <c r="H68" s="95" t="s">
        <v>157</v>
      </c>
    </row>
    <row r="69" spans="1:8" s="64" customFormat="1" ht="25.5" outlineLevel="2">
      <c r="A69" s="70" t="s">
        <v>158</v>
      </c>
      <c r="B69" s="71" t="s">
        <v>159</v>
      </c>
      <c r="C69" s="73" t="s">
        <v>124</v>
      </c>
      <c r="D69" s="73">
        <v>3</v>
      </c>
      <c r="E69" s="72">
        <v>0</v>
      </c>
      <c r="F69" s="30">
        <v>58</v>
      </c>
      <c r="G69" s="30">
        <f t="shared" si="1"/>
        <v>0</v>
      </c>
      <c r="H69" s="95" t="s">
        <v>160</v>
      </c>
    </row>
    <row r="70" spans="1:8" s="64" customFormat="1" ht="25.5" outlineLevel="2">
      <c r="A70" s="70" t="s">
        <v>161</v>
      </c>
      <c r="B70" s="71" t="s">
        <v>162</v>
      </c>
      <c r="C70" s="72" t="s">
        <v>143</v>
      </c>
      <c r="D70" s="73">
        <v>50</v>
      </c>
      <c r="E70" s="72">
        <v>0</v>
      </c>
      <c r="F70" s="30">
        <v>300</v>
      </c>
      <c r="G70" s="30">
        <f t="shared" si="1"/>
        <v>0</v>
      </c>
      <c r="H70" s="75" t="s">
        <v>163</v>
      </c>
    </row>
    <row r="71" spans="1:8" s="64" customFormat="1" ht="25.5" outlineLevel="2">
      <c r="A71" s="70" t="s">
        <v>164</v>
      </c>
      <c r="B71" s="96" t="s">
        <v>165</v>
      </c>
      <c r="C71" s="72" t="s">
        <v>143</v>
      </c>
      <c r="D71" s="73">
        <v>50</v>
      </c>
      <c r="E71" s="72">
        <v>0</v>
      </c>
      <c r="F71" s="30">
        <v>200</v>
      </c>
      <c r="G71" s="30">
        <f t="shared" si="1"/>
        <v>0</v>
      </c>
      <c r="H71" s="75" t="s">
        <v>166</v>
      </c>
    </row>
    <row r="72" spans="1:8" s="94" customFormat="1" ht="25.5" outlineLevel="2">
      <c r="A72" s="70" t="s">
        <v>167</v>
      </c>
      <c r="B72" s="93" t="s">
        <v>168</v>
      </c>
      <c r="C72" s="72" t="s">
        <v>110</v>
      </c>
      <c r="D72" s="72">
        <v>10</v>
      </c>
      <c r="E72" s="72">
        <v>0</v>
      </c>
      <c r="F72" s="30">
        <v>100</v>
      </c>
      <c r="G72" s="30">
        <f t="shared" si="1"/>
        <v>0</v>
      </c>
      <c r="H72" s="75" t="s">
        <v>169</v>
      </c>
    </row>
    <row r="73" spans="1:8" s="94" customFormat="1" ht="25.5" outlineLevel="2">
      <c r="A73" s="70" t="s">
        <v>170</v>
      </c>
      <c r="B73" s="93" t="s">
        <v>171</v>
      </c>
      <c r="C73" s="72" t="s">
        <v>143</v>
      </c>
      <c r="D73" s="72">
        <v>1</v>
      </c>
      <c r="E73" s="72">
        <v>0</v>
      </c>
      <c r="F73" s="30">
        <v>500</v>
      </c>
      <c r="G73" s="30">
        <f t="shared" si="1"/>
        <v>0</v>
      </c>
      <c r="H73" s="75" t="s">
        <v>172</v>
      </c>
    </row>
    <row r="74" spans="1:8" s="64" customFormat="1" ht="25.5" outlineLevel="2">
      <c r="A74" s="70" t="s">
        <v>173</v>
      </c>
      <c r="B74" s="96" t="s">
        <v>174</v>
      </c>
      <c r="C74" s="72" t="s">
        <v>143</v>
      </c>
      <c r="D74" s="72">
        <v>1</v>
      </c>
      <c r="E74" s="72">
        <v>0</v>
      </c>
      <c r="F74" s="30">
        <v>200</v>
      </c>
      <c r="G74" s="30">
        <f t="shared" si="1"/>
        <v>0</v>
      </c>
      <c r="H74" s="75" t="s">
        <v>175</v>
      </c>
    </row>
    <row r="75" spans="1:8" s="64" customFormat="1" ht="25.5" outlineLevel="2">
      <c r="A75" s="70" t="s">
        <v>176</v>
      </c>
      <c r="B75" s="96" t="s">
        <v>177</v>
      </c>
      <c r="C75" s="72" t="s">
        <v>143</v>
      </c>
      <c r="D75" s="72">
        <v>1</v>
      </c>
      <c r="E75" s="72">
        <v>0</v>
      </c>
      <c r="F75" s="30">
        <v>200</v>
      </c>
      <c r="G75" s="30">
        <f t="shared" si="1"/>
        <v>0</v>
      </c>
      <c r="H75" s="75" t="s">
        <v>178</v>
      </c>
    </row>
    <row r="76" spans="1:8" s="94" customFormat="1" ht="25.5" outlineLevel="2">
      <c r="A76" s="70" t="s">
        <v>179</v>
      </c>
      <c r="B76" s="93" t="s">
        <v>180</v>
      </c>
      <c r="C76" s="72" t="s">
        <v>143</v>
      </c>
      <c r="D76" s="72">
        <v>1</v>
      </c>
      <c r="E76" s="72">
        <v>0</v>
      </c>
      <c r="F76" s="30">
        <v>200</v>
      </c>
      <c r="G76" s="30">
        <f t="shared" si="1"/>
        <v>0</v>
      </c>
      <c r="H76" s="75" t="s">
        <v>181</v>
      </c>
    </row>
    <row r="77" spans="1:8" ht="14.5" thickBot="1">
      <c r="A77" s="33" t="s">
        <v>182</v>
      </c>
      <c r="B77" s="34" t="s">
        <v>183</v>
      </c>
      <c r="C77" s="35"/>
      <c r="D77" s="36"/>
      <c r="E77" s="36"/>
      <c r="F77" s="37"/>
      <c r="G77" s="37"/>
      <c r="H77" s="38"/>
    </row>
    <row r="78" spans="1:8" ht="18">
      <c r="A78" s="13" t="s">
        <v>184</v>
      </c>
      <c r="B78" s="14" t="s">
        <v>185</v>
      </c>
      <c r="C78" s="15"/>
      <c r="D78" s="16"/>
      <c r="E78" s="16"/>
      <c r="F78" s="17"/>
      <c r="G78" s="17">
        <f>SUM(G48:G76)</f>
        <v>0</v>
      </c>
      <c r="H78" s="97"/>
    </row>
    <row r="79" spans="1:8" s="98" customFormat="1">
      <c r="A79" s="46"/>
      <c r="B79" s="6"/>
      <c r="C79" s="47"/>
      <c r="D79" s="47"/>
      <c r="E79" s="47"/>
      <c r="F79" s="48"/>
      <c r="G79" s="48"/>
      <c r="H79" s="49"/>
    </row>
    <row r="80" spans="1:8" s="64" customFormat="1" ht="18">
      <c r="A80" s="99"/>
      <c r="B80" s="100" t="s">
        <v>186</v>
      </c>
      <c r="C80" s="101"/>
      <c r="D80" s="102"/>
      <c r="E80" s="102"/>
      <c r="F80" s="103"/>
      <c r="G80" s="103"/>
      <c r="H80" s="104" t="s">
        <v>187</v>
      </c>
    </row>
    <row r="81" spans="1:8" s="64" customFormat="1" ht="28">
      <c r="A81" s="7" t="s">
        <v>53</v>
      </c>
      <c r="B81" s="8" t="s">
        <v>2</v>
      </c>
      <c r="C81" s="9" t="s">
        <v>3</v>
      </c>
      <c r="D81" s="10"/>
      <c r="E81" s="10"/>
      <c r="F81" s="11"/>
      <c r="G81" s="11"/>
      <c r="H81" s="105" t="s">
        <v>188</v>
      </c>
    </row>
    <row r="82" spans="1:8" s="64" customFormat="1">
      <c r="A82" s="106"/>
      <c r="B82" s="107" t="s">
        <v>189</v>
      </c>
      <c r="C82" s="108"/>
      <c r="D82" s="108"/>
      <c r="E82" s="108"/>
      <c r="F82" s="109"/>
      <c r="G82" s="109"/>
      <c r="H82" s="110"/>
    </row>
    <row r="83" spans="1:8" s="94" customFormat="1" ht="25.5" outlineLevel="2">
      <c r="A83" s="70" t="s">
        <v>190</v>
      </c>
      <c r="B83" s="93" t="s">
        <v>191</v>
      </c>
      <c r="C83" s="72" t="s">
        <v>143</v>
      </c>
      <c r="D83" s="72">
        <v>1</v>
      </c>
      <c r="E83" s="72">
        <v>0</v>
      </c>
      <c r="F83" s="74">
        <v>5000</v>
      </c>
      <c r="G83" s="30">
        <f>F83*E83*D83</f>
        <v>0</v>
      </c>
      <c r="H83" s="95" t="s">
        <v>192</v>
      </c>
    </row>
    <row r="84" spans="1:8" s="94" customFormat="1" ht="25.5" outlineLevel="2">
      <c r="A84" s="70" t="s">
        <v>193</v>
      </c>
      <c r="B84" s="93" t="s">
        <v>194</v>
      </c>
      <c r="C84" s="72" t="s">
        <v>143</v>
      </c>
      <c r="D84" s="72">
        <v>1</v>
      </c>
      <c r="E84" s="72">
        <v>0</v>
      </c>
      <c r="F84" s="74">
        <v>8000</v>
      </c>
      <c r="G84" s="30">
        <f>F84*E84*D84</f>
        <v>0</v>
      </c>
      <c r="H84" s="95" t="s">
        <v>195</v>
      </c>
    </row>
    <row r="85" spans="1:8" s="94" customFormat="1" ht="25.5" outlineLevel="2">
      <c r="A85" s="70" t="s">
        <v>196</v>
      </c>
      <c r="B85" s="93" t="s">
        <v>197</v>
      </c>
      <c r="C85" s="72" t="s">
        <v>110</v>
      </c>
      <c r="D85" s="72">
        <v>1</v>
      </c>
      <c r="E85" s="72">
        <v>0</v>
      </c>
      <c r="F85" s="74">
        <v>800</v>
      </c>
      <c r="G85" s="30">
        <f>F85*E85*D85</f>
        <v>0</v>
      </c>
      <c r="H85" s="95" t="s">
        <v>198</v>
      </c>
    </row>
    <row r="86" spans="1:8" s="94" customFormat="1" ht="25.5" outlineLevel="2">
      <c r="A86" s="70" t="s">
        <v>199</v>
      </c>
      <c r="B86" s="93" t="s">
        <v>200</v>
      </c>
      <c r="C86" s="72" t="s">
        <v>201</v>
      </c>
      <c r="D86" s="72">
        <v>30</v>
      </c>
      <c r="E86" s="72">
        <v>0</v>
      </c>
      <c r="F86" s="74">
        <v>50</v>
      </c>
      <c r="G86" s="30">
        <f>F86*E86*D86</f>
        <v>0</v>
      </c>
      <c r="H86" s="95" t="s">
        <v>202</v>
      </c>
    </row>
    <row r="87" spans="1:8" s="94" customFormat="1" ht="25.5" outlineLevel="2">
      <c r="A87" s="70" t="s">
        <v>203</v>
      </c>
      <c r="B87" s="93" t="s">
        <v>204</v>
      </c>
      <c r="C87" s="72" t="s">
        <v>143</v>
      </c>
      <c r="D87" s="72">
        <v>1</v>
      </c>
      <c r="E87" s="72">
        <v>0</v>
      </c>
      <c r="F87" s="74">
        <v>1500</v>
      </c>
      <c r="G87" s="30">
        <f>F87*E87*D87</f>
        <v>0</v>
      </c>
      <c r="H87" s="95" t="s">
        <v>205</v>
      </c>
    </row>
    <row r="88" spans="1:8" s="64" customFormat="1" ht="14.5" thickBot="1">
      <c r="A88" s="111" t="s">
        <v>206</v>
      </c>
      <c r="B88" s="112" t="s">
        <v>207</v>
      </c>
      <c r="C88" s="113"/>
      <c r="D88" s="113"/>
      <c r="E88" s="113"/>
      <c r="F88" s="114"/>
      <c r="G88" s="114"/>
      <c r="H88" s="115"/>
    </row>
    <row r="89" spans="1:8" s="64" customFormat="1">
      <c r="A89" s="106"/>
      <c r="B89" s="107" t="s">
        <v>208</v>
      </c>
      <c r="C89" s="108"/>
      <c r="D89" s="108"/>
      <c r="E89" s="108"/>
      <c r="F89" s="109"/>
      <c r="G89" s="109"/>
      <c r="H89" s="110"/>
    </row>
    <row r="90" spans="1:8" s="94" customFormat="1" ht="25.5" outlineLevel="2">
      <c r="A90" s="70" t="s">
        <v>209</v>
      </c>
      <c r="B90" s="93" t="s">
        <v>210</v>
      </c>
      <c r="C90" s="72" t="s">
        <v>69</v>
      </c>
      <c r="D90" s="72">
        <v>10</v>
      </c>
      <c r="E90" s="72">
        <v>0</v>
      </c>
      <c r="F90" s="74">
        <v>300</v>
      </c>
      <c r="G90" s="30">
        <f>F90*E90*D90</f>
        <v>0</v>
      </c>
      <c r="H90" s="95" t="s">
        <v>211</v>
      </c>
    </row>
    <row r="91" spans="1:8" s="94" customFormat="1" ht="25.5" outlineLevel="2">
      <c r="A91" s="70" t="s">
        <v>212</v>
      </c>
      <c r="B91" s="93" t="s">
        <v>213</v>
      </c>
      <c r="C91" s="28" t="s">
        <v>59</v>
      </c>
      <c r="D91" s="72">
        <v>10</v>
      </c>
      <c r="E91" s="72">
        <v>0</v>
      </c>
      <c r="F91" s="74">
        <v>200</v>
      </c>
      <c r="G91" s="30">
        <f>F91*E91*D91</f>
        <v>0</v>
      </c>
      <c r="H91" s="116" t="s">
        <v>214</v>
      </c>
    </row>
    <row r="92" spans="1:8" s="94" customFormat="1" ht="25.5" outlineLevel="2">
      <c r="A92" s="70" t="s">
        <v>215</v>
      </c>
      <c r="B92" s="93" t="s">
        <v>216</v>
      </c>
      <c r="C92" s="72" t="s">
        <v>217</v>
      </c>
      <c r="D92" s="72">
        <v>10</v>
      </c>
      <c r="E92" s="72">
        <v>0</v>
      </c>
      <c r="F92" s="74">
        <v>100</v>
      </c>
      <c r="G92" s="30">
        <f>F92*E92*D92</f>
        <v>0</v>
      </c>
      <c r="H92" s="95" t="s">
        <v>218</v>
      </c>
    </row>
    <row r="93" spans="1:8" s="94" customFormat="1" ht="25.5" outlineLevel="2">
      <c r="A93" s="70" t="s">
        <v>219</v>
      </c>
      <c r="B93" s="93" t="s">
        <v>220</v>
      </c>
      <c r="C93" s="72" t="s">
        <v>143</v>
      </c>
      <c r="D93" s="72">
        <v>1</v>
      </c>
      <c r="E93" s="72">
        <v>0</v>
      </c>
      <c r="F93" s="74">
        <v>1000</v>
      </c>
      <c r="G93" s="30">
        <f>F93*E93*D93</f>
        <v>0</v>
      </c>
      <c r="H93" s="95" t="s">
        <v>221</v>
      </c>
    </row>
    <row r="94" spans="1:8" s="94" customFormat="1" ht="25.5" outlineLevel="2">
      <c r="A94" s="70" t="s">
        <v>222</v>
      </c>
      <c r="B94" s="93" t="s">
        <v>223</v>
      </c>
      <c r="C94" s="72" t="s">
        <v>143</v>
      </c>
      <c r="D94" s="72">
        <v>1</v>
      </c>
      <c r="E94" s="72">
        <v>0</v>
      </c>
      <c r="F94" s="74">
        <v>1000</v>
      </c>
      <c r="G94" s="30">
        <f>F94*E94*D94</f>
        <v>0</v>
      </c>
      <c r="H94" s="75" t="s">
        <v>224</v>
      </c>
    </row>
    <row r="95" spans="1:8" s="64" customFormat="1" ht="14.5" thickBot="1">
      <c r="A95" s="111" t="s">
        <v>225</v>
      </c>
      <c r="B95" s="112" t="s">
        <v>226</v>
      </c>
      <c r="C95" s="113"/>
      <c r="D95" s="113"/>
      <c r="E95" s="113"/>
      <c r="F95" s="114"/>
      <c r="G95" s="114"/>
      <c r="H95" s="115"/>
    </row>
    <row r="96" spans="1:8" s="64" customFormat="1" ht="18">
      <c r="A96" s="117" t="s">
        <v>227</v>
      </c>
      <c r="B96" s="118" t="s">
        <v>228</v>
      </c>
      <c r="C96" s="119"/>
      <c r="D96" s="120"/>
      <c r="E96" s="120"/>
      <c r="F96" s="121"/>
      <c r="G96" s="121">
        <f>SUM(G80:G94)</f>
        <v>0</v>
      </c>
      <c r="H96" s="122"/>
    </row>
    <row r="97" spans="1:8" s="94" customFormat="1" outlineLevel="2">
      <c r="A97" s="46"/>
      <c r="B97" s="6"/>
      <c r="C97" s="47"/>
      <c r="D97" s="47"/>
      <c r="E97" s="47"/>
      <c r="F97" s="48"/>
      <c r="G97" s="48"/>
      <c r="H97" s="49"/>
    </row>
    <row r="98" spans="1:8" s="94" customFormat="1" ht="18" outlineLevel="2">
      <c r="A98" s="13"/>
      <c r="B98" s="14" t="s">
        <v>229</v>
      </c>
      <c r="C98" s="15"/>
      <c r="D98" s="16"/>
      <c r="E98" s="16"/>
      <c r="F98" s="17"/>
      <c r="G98" s="17"/>
      <c r="H98" s="18"/>
    </row>
    <row r="99" spans="1:8" s="94" customFormat="1" outlineLevel="2">
      <c r="A99" s="7" t="s">
        <v>53</v>
      </c>
      <c r="B99" s="8" t="s">
        <v>2</v>
      </c>
      <c r="C99" s="9" t="s">
        <v>3</v>
      </c>
      <c r="D99" s="10"/>
      <c r="E99" s="10"/>
      <c r="F99" s="11"/>
      <c r="G99" s="11"/>
      <c r="H99" s="12" t="s">
        <v>54</v>
      </c>
    </row>
    <row r="100" spans="1:8" s="94" customFormat="1" outlineLevel="2">
      <c r="A100" s="82"/>
      <c r="B100" s="20" t="s">
        <v>230</v>
      </c>
      <c r="C100" s="21"/>
      <c r="D100" s="22"/>
      <c r="E100" s="21"/>
      <c r="F100" s="23"/>
      <c r="G100" s="24"/>
      <c r="H100" s="123"/>
    </row>
    <row r="101" spans="1:8" s="94" customFormat="1" ht="25.5" outlineLevel="2">
      <c r="A101" s="26" t="s">
        <v>231</v>
      </c>
      <c r="B101" s="124" t="s">
        <v>232</v>
      </c>
      <c r="C101" s="28" t="s">
        <v>233</v>
      </c>
      <c r="D101" s="28">
        <v>50</v>
      </c>
      <c r="E101" s="28">
        <v>0</v>
      </c>
      <c r="F101" s="125">
        <v>200</v>
      </c>
      <c r="G101" s="30">
        <f t="shared" ref="G101:G110" si="2">F101*E101*D101</f>
        <v>0</v>
      </c>
      <c r="H101" s="31" t="s">
        <v>234</v>
      </c>
    </row>
    <row r="102" spans="1:8" s="94" customFormat="1" ht="25.5" outlineLevel="2">
      <c r="A102" s="26" t="s">
        <v>235</v>
      </c>
      <c r="B102" s="124" t="s">
        <v>236</v>
      </c>
      <c r="C102" s="28" t="s">
        <v>233</v>
      </c>
      <c r="D102" s="28">
        <v>50</v>
      </c>
      <c r="E102" s="28">
        <v>0</v>
      </c>
      <c r="F102" s="125">
        <v>158</v>
      </c>
      <c r="G102" s="30">
        <f t="shared" si="2"/>
        <v>0</v>
      </c>
      <c r="H102" s="31" t="s">
        <v>237</v>
      </c>
    </row>
    <row r="103" spans="1:8" s="94" customFormat="1" ht="25.5" outlineLevel="2">
      <c r="A103" s="26" t="s">
        <v>238</v>
      </c>
      <c r="B103" s="124" t="s">
        <v>239</v>
      </c>
      <c r="C103" s="28" t="s">
        <v>233</v>
      </c>
      <c r="D103" s="28">
        <v>50</v>
      </c>
      <c r="E103" s="28">
        <v>0</v>
      </c>
      <c r="F103" s="125">
        <v>58</v>
      </c>
      <c r="G103" s="30">
        <f t="shared" si="2"/>
        <v>0</v>
      </c>
      <c r="H103" s="31" t="s">
        <v>240</v>
      </c>
    </row>
    <row r="104" spans="1:8" s="94" customFormat="1" ht="25.5" outlineLevel="2">
      <c r="A104" s="26" t="s">
        <v>241</v>
      </c>
      <c r="B104" s="124" t="s">
        <v>242</v>
      </c>
      <c r="C104" s="28" t="s">
        <v>233</v>
      </c>
      <c r="D104" s="28">
        <v>50</v>
      </c>
      <c r="E104" s="28">
        <v>0</v>
      </c>
      <c r="F104" s="125">
        <v>200</v>
      </c>
      <c r="G104" s="30">
        <f t="shared" si="2"/>
        <v>0</v>
      </c>
      <c r="H104" s="95" t="s">
        <v>243</v>
      </c>
    </row>
    <row r="105" spans="1:8" s="94" customFormat="1" ht="25.5" outlineLevel="2">
      <c r="A105" s="26" t="s">
        <v>235</v>
      </c>
      <c r="B105" s="124" t="s">
        <v>244</v>
      </c>
      <c r="C105" s="28" t="s">
        <v>233</v>
      </c>
      <c r="D105" s="28">
        <v>50</v>
      </c>
      <c r="E105" s="28">
        <v>0</v>
      </c>
      <c r="F105" s="125">
        <v>158</v>
      </c>
      <c r="G105" s="30">
        <f t="shared" si="2"/>
        <v>0</v>
      </c>
      <c r="H105" s="31" t="s">
        <v>237</v>
      </c>
    </row>
    <row r="106" spans="1:8" s="94" customFormat="1" ht="25.5" outlineLevel="2">
      <c r="A106" s="26" t="s">
        <v>238</v>
      </c>
      <c r="B106" s="124" t="s">
        <v>245</v>
      </c>
      <c r="C106" s="28" t="s">
        <v>233</v>
      </c>
      <c r="D106" s="28">
        <v>50</v>
      </c>
      <c r="E106" s="28">
        <v>0</v>
      </c>
      <c r="F106" s="125">
        <v>58</v>
      </c>
      <c r="G106" s="30">
        <f t="shared" si="2"/>
        <v>0</v>
      </c>
      <c r="H106" s="31" t="s">
        <v>240</v>
      </c>
    </row>
    <row r="107" spans="1:8" s="94" customFormat="1" ht="25.5" outlineLevel="2">
      <c r="A107" s="26" t="s">
        <v>241</v>
      </c>
      <c r="B107" s="124" t="s">
        <v>246</v>
      </c>
      <c r="C107" s="28" t="s">
        <v>233</v>
      </c>
      <c r="D107" s="28">
        <v>50</v>
      </c>
      <c r="E107" s="28">
        <v>0</v>
      </c>
      <c r="F107" s="125">
        <v>200</v>
      </c>
      <c r="G107" s="30">
        <f t="shared" si="2"/>
        <v>0</v>
      </c>
      <c r="H107" s="95" t="s">
        <v>243</v>
      </c>
    </row>
    <row r="108" spans="1:8" s="94" customFormat="1" ht="25.5" outlineLevel="2">
      <c r="A108" s="26" t="s">
        <v>247</v>
      </c>
      <c r="B108" s="126" t="s">
        <v>248</v>
      </c>
      <c r="C108" s="28" t="s">
        <v>233</v>
      </c>
      <c r="D108" s="28">
        <v>50</v>
      </c>
      <c r="E108" s="28">
        <v>0</v>
      </c>
      <c r="F108" s="125">
        <v>158</v>
      </c>
      <c r="G108" s="30">
        <f t="shared" si="2"/>
        <v>0</v>
      </c>
      <c r="H108" s="95" t="s">
        <v>243</v>
      </c>
    </row>
    <row r="109" spans="1:8" s="94" customFormat="1" ht="25.5" outlineLevel="2">
      <c r="A109" s="26" t="s">
        <v>249</v>
      </c>
      <c r="B109" s="124" t="s">
        <v>250</v>
      </c>
      <c r="C109" s="28" t="s">
        <v>233</v>
      </c>
      <c r="D109" s="28">
        <v>50</v>
      </c>
      <c r="E109" s="28">
        <v>0</v>
      </c>
      <c r="F109" s="125">
        <v>300</v>
      </c>
      <c r="G109" s="30">
        <f t="shared" si="2"/>
        <v>0</v>
      </c>
      <c r="H109" s="95" t="s">
        <v>251</v>
      </c>
    </row>
    <row r="110" spans="1:8" s="94" customFormat="1" ht="25.5" outlineLevel="2">
      <c r="A110" s="26" t="s">
        <v>252</v>
      </c>
      <c r="B110" s="126" t="s">
        <v>253</v>
      </c>
      <c r="C110" s="28" t="s">
        <v>233</v>
      </c>
      <c r="D110" s="28">
        <v>30</v>
      </c>
      <c r="E110" s="28">
        <v>0</v>
      </c>
      <c r="F110" s="125">
        <v>158</v>
      </c>
      <c r="G110" s="30">
        <f t="shared" si="2"/>
        <v>0</v>
      </c>
      <c r="H110" s="31" t="s">
        <v>237</v>
      </c>
    </row>
    <row r="111" spans="1:8" s="94" customFormat="1" ht="14.5" outlineLevel="2" thickBot="1">
      <c r="A111" s="33" t="s">
        <v>254</v>
      </c>
      <c r="B111" s="34" t="s">
        <v>255</v>
      </c>
      <c r="C111" s="35"/>
      <c r="D111" s="36"/>
      <c r="E111" s="36"/>
      <c r="F111" s="37"/>
      <c r="G111" s="37"/>
      <c r="H111" s="38"/>
    </row>
    <row r="112" spans="1:8" s="94" customFormat="1" outlineLevel="2">
      <c r="A112" s="82"/>
      <c r="B112" s="20" t="s">
        <v>256</v>
      </c>
      <c r="C112" s="21"/>
      <c r="D112" s="22"/>
      <c r="E112" s="21"/>
      <c r="F112" s="23"/>
      <c r="G112" s="24"/>
      <c r="H112" s="83"/>
    </row>
    <row r="113" spans="1:8" s="64" customFormat="1" ht="25.5">
      <c r="A113" s="26" t="s">
        <v>257</v>
      </c>
      <c r="B113" s="84" t="s">
        <v>258</v>
      </c>
      <c r="C113" s="72" t="s">
        <v>69</v>
      </c>
      <c r="D113" s="28">
        <v>1</v>
      </c>
      <c r="E113" s="28">
        <v>0</v>
      </c>
      <c r="F113" s="29">
        <v>4000</v>
      </c>
      <c r="G113" s="30">
        <f t="shared" ref="G113:G119" si="3">F113*E113*D113</f>
        <v>0</v>
      </c>
      <c r="H113" s="31" t="s">
        <v>259</v>
      </c>
    </row>
    <row r="114" spans="1:8" s="64" customFormat="1" ht="26">
      <c r="A114" s="26" t="s">
        <v>260</v>
      </c>
      <c r="B114" s="84" t="s">
        <v>261</v>
      </c>
      <c r="C114" s="28" t="s">
        <v>233</v>
      </c>
      <c r="D114" s="28">
        <v>50</v>
      </c>
      <c r="E114" s="28">
        <v>0</v>
      </c>
      <c r="F114" s="29">
        <v>50</v>
      </c>
      <c r="G114" s="30">
        <f t="shared" si="3"/>
        <v>0</v>
      </c>
      <c r="H114" s="31" t="s">
        <v>262</v>
      </c>
    </row>
    <row r="115" spans="1:8" ht="25.5">
      <c r="A115" s="26" t="s">
        <v>263</v>
      </c>
      <c r="B115" s="127" t="s">
        <v>264</v>
      </c>
      <c r="C115" s="72" t="s">
        <v>265</v>
      </c>
      <c r="D115" s="72">
        <v>10</v>
      </c>
      <c r="E115" s="28">
        <v>0</v>
      </c>
      <c r="F115" s="74">
        <v>1200</v>
      </c>
      <c r="G115" s="30">
        <f t="shared" si="3"/>
        <v>0</v>
      </c>
      <c r="H115" s="31" t="s">
        <v>266</v>
      </c>
    </row>
    <row r="116" spans="1:8" ht="25.5">
      <c r="A116" s="26" t="s">
        <v>267</v>
      </c>
      <c r="B116" s="128" t="s">
        <v>268</v>
      </c>
      <c r="C116" s="72" t="s">
        <v>269</v>
      </c>
      <c r="D116" s="72">
        <v>6</v>
      </c>
      <c r="E116" s="28">
        <v>0</v>
      </c>
      <c r="F116" s="74">
        <v>100</v>
      </c>
      <c r="G116" s="30">
        <f t="shared" si="3"/>
        <v>0</v>
      </c>
      <c r="H116" s="31" t="s">
        <v>270</v>
      </c>
    </row>
    <row r="117" spans="1:8" ht="25.5">
      <c r="A117" s="26" t="s">
        <v>271</v>
      </c>
      <c r="B117" s="128" t="s">
        <v>272</v>
      </c>
      <c r="C117" s="72" t="s">
        <v>69</v>
      </c>
      <c r="D117" s="72">
        <v>1</v>
      </c>
      <c r="E117" s="28">
        <v>0</v>
      </c>
      <c r="F117" s="74">
        <v>500</v>
      </c>
      <c r="G117" s="30">
        <f t="shared" si="3"/>
        <v>0</v>
      </c>
      <c r="H117" s="31" t="s">
        <v>273</v>
      </c>
    </row>
    <row r="118" spans="1:8" s="32" customFormat="1" ht="25.5">
      <c r="A118" s="26" t="s">
        <v>274</v>
      </c>
      <c r="B118" s="128" t="s">
        <v>275</v>
      </c>
      <c r="C118" s="72" t="s">
        <v>110</v>
      </c>
      <c r="D118" s="72">
        <v>10</v>
      </c>
      <c r="E118" s="28">
        <v>0</v>
      </c>
      <c r="F118" s="74">
        <v>50</v>
      </c>
      <c r="G118" s="30">
        <f t="shared" si="3"/>
        <v>0</v>
      </c>
      <c r="H118" s="31" t="s">
        <v>276</v>
      </c>
    </row>
    <row r="119" spans="1:8" s="32" customFormat="1" ht="25.5">
      <c r="A119" s="26" t="s">
        <v>277</v>
      </c>
      <c r="B119" s="128" t="s">
        <v>278</v>
      </c>
      <c r="C119" s="72" t="s">
        <v>265</v>
      </c>
      <c r="D119" s="72">
        <v>2</v>
      </c>
      <c r="E119" s="28">
        <v>0</v>
      </c>
      <c r="F119" s="74">
        <v>2500</v>
      </c>
      <c r="G119" s="30">
        <f t="shared" si="3"/>
        <v>0</v>
      </c>
      <c r="H119" s="31" t="s">
        <v>279</v>
      </c>
    </row>
    <row r="120" spans="1:8" s="32" customFormat="1" ht="14.5" thickBot="1">
      <c r="A120" s="33" t="s">
        <v>280</v>
      </c>
      <c r="B120" s="34" t="s">
        <v>281</v>
      </c>
      <c r="C120" s="35"/>
      <c r="D120" s="36"/>
      <c r="E120" s="37"/>
      <c r="F120" s="37"/>
      <c r="G120" s="37"/>
      <c r="H120" s="38"/>
    </row>
    <row r="121" spans="1:8" s="32" customFormat="1" ht="18">
      <c r="A121" s="13" t="s">
        <v>282</v>
      </c>
      <c r="B121" s="14" t="s">
        <v>283</v>
      </c>
      <c r="C121" s="15"/>
      <c r="D121" s="16"/>
      <c r="E121" s="16"/>
      <c r="F121" s="17"/>
      <c r="G121" s="17">
        <f>SUM(G99:G119)</f>
        <v>0</v>
      </c>
      <c r="H121" s="18"/>
    </row>
    <row r="122" spans="1:8" s="32" customFormat="1">
      <c r="A122" s="46"/>
      <c r="B122" s="6"/>
      <c r="C122" s="47"/>
      <c r="D122" s="47"/>
      <c r="E122" s="47"/>
      <c r="F122" s="48"/>
      <c r="G122" s="48"/>
      <c r="H122" s="49"/>
    </row>
    <row r="123" spans="1:8" s="32" customFormat="1" ht="18">
      <c r="A123" s="99"/>
      <c r="B123" s="100" t="s">
        <v>284</v>
      </c>
      <c r="C123" s="101"/>
      <c r="D123" s="102"/>
      <c r="E123" s="102"/>
      <c r="F123" s="103"/>
      <c r="G123" s="103"/>
      <c r="H123" s="129"/>
    </row>
    <row r="124" spans="1:8" s="32" customFormat="1" ht="28">
      <c r="A124" s="7" t="s">
        <v>53</v>
      </c>
      <c r="B124" s="8" t="s">
        <v>2</v>
      </c>
      <c r="C124" s="9" t="s">
        <v>3</v>
      </c>
      <c r="D124" s="10"/>
      <c r="E124" s="10"/>
      <c r="F124" s="11"/>
      <c r="G124" s="11"/>
      <c r="H124" s="105" t="s">
        <v>188</v>
      </c>
    </row>
    <row r="125" spans="1:8" s="32" customFormat="1">
      <c r="A125" s="82"/>
      <c r="B125" s="20" t="s">
        <v>285</v>
      </c>
      <c r="C125" s="21"/>
      <c r="D125" s="22"/>
      <c r="E125" s="21"/>
      <c r="F125" s="23"/>
      <c r="G125" s="24"/>
      <c r="H125" s="83"/>
    </row>
    <row r="126" spans="1:8" s="32" customFormat="1">
      <c r="A126" s="130" t="s">
        <v>286</v>
      </c>
      <c r="B126" s="131" t="s">
        <v>287</v>
      </c>
      <c r="C126" s="132" t="s">
        <v>233</v>
      </c>
      <c r="D126" s="28">
        <v>50</v>
      </c>
      <c r="E126" s="28">
        <v>0</v>
      </c>
      <c r="F126" s="29">
        <v>150</v>
      </c>
      <c r="G126" s="30">
        <f>F126*E126*D126</f>
        <v>0</v>
      </c>
      <c r="H126" s="133" t="s">
        <v>288</v>
      </c>
    </row>
    <row r="127" spans="1:8" s="32" customFormat="1">
      <c r="A127" s="130" t="s">
        <v>289</v>
      </c>
      <c r="B127" s="134" t="s">
        <v>290</v>
      </c>
      <c r="C127" s="132" t="s">
        <v>233</v>
      </c>
      <c r="D127" s="28">
        <v>50</v>
      </c>
      <c r="E127" s="28">
        <v>0</v>
      </c>
      <c r="F127" s="29">
        <v>150</v>
      </c>
      <c r="G127" s="30">
        <f>F127*E127*D127</f>
        <v>0</v>
      </c>
      <c r="H127" s="133" t="s">
        <v>288</v>
      </c>
    </row>
    <row r="128" spans="1:8">
      <c r="A128" s="130" t="s">
        <v>291</v>
      </c>
      <c r="B128" s="134" t="s">
        <v>292</v>
      </c>
      <c r="C128" s="132" t="s">
        <v>233</v>
      </c>
      <c r="D128" s="28">
        <v>50</v>
      </c>
      <c r="E128" s="28">
        <v>0</v>
      </c>
      <c r="F128" s="29">
        <v>150</v>
      </c>
      <c r="G128" s="30">
        <f>F128*E128*D128</f>
        <v>0</v>
      </c>
      <c r="H128" s="133" t="s">
        <v>288</v>
      </c>
    </row>
    <row r="129" spans="1:8" ht="14.5" thickBot="1">
      <c r="A129" s="135" t="s">
        <v>293</v>
      </c>
      <c r="B129" s="136" t="s">
        <v>294</v>
      </c>
      <c r="C129" s="137"/>
      <c r="D129" s="137"/>
      <c r="E129" s="138"/>
      <c r="F129" s="139"/>
      <c r="G129" s="139"/>
      <c r="H129" s="140"/>
    </row>
    <row r="130" spans="1:8" s="32" customFormat="1">
      <c r="A130" s="141"/>
      <c r="B130" s="87" t="s">
        <v>295</v>
      </c>
      <c r="C130" s="88"/>
      <c r="D130" s="89"/>
      <c r="E130" s="88"/>
      <c r="F130" s="90"/>
      <c r="G130" s="91"/>
      <c r="H130" s="142"/>
    </row>
    <row r="131" spans="1:8" s="32" customFormat="1" ht="25.5">
      <c r="A131" s="26" t="s">
        <v>296</v>
      </c>
      <c r="B131" s="93" t="s">
        <v>297</v>
      </c>
      <c r="C131" s="28" t="s">
        <v>233</v>
      </c>
      <c r="D131" s="72">
        <v>1</v>
      </c>
      <c r="E131" s="72">
        <v>0</v>
      </c>
      <c r="F131" s="74">
        <v>1000</v>
      </c>
      <c r="G131" s="30">
        <f t="shared" ref="G131:G136" si="4">F131*E131*D131</f>
        <v>0</v>
      </c>
      <c r="H131" s="75" t="s">
        <v>298</v>
      </c>
    </row>
    <row r="132" spans="1:8" s="94" customFormat="1" ht="25.5">
      <c r="A132" s="26" t="s">
        <v>299</v>
      </c>
      <c r="B132" s="192" t="s">
        <v>300</v>
      </c>
      <c r="C132" s="28" t="s">
        <v>233</v>
      </c>
      <c r="D132" s="72">
        <v>2</v>
      </c>
      <c r="E132" s="72">
        <v>0</v>
      </c>
      <c r="F132" s="74">
        <v>3000</v>
      </c>
      <c r="G132" s="30">
        <f t="shared" si="4"/>
        <v>0</v>
      </c>
      <c r="H132" s="75" t="s">
        <v>301</v>
      </c>
    </row>
    <row r="133" spans="1:8" s="94" customFormat="1" ht="25.5">
      <c r="A133" s="26" t="s">
        <v>302</v>
      </c>
      <c r="B133" s="192"/>
      <c r="C133" s="28" t="s">
        <v>233</v>
      </c>
      <c r="D133" s="72">
        <v>2</v>
      </c>
      <c r="E133" s="72">
        <v>0</v>
      </c>
      <c r="F133" s="74">
        <v>3000</v>
      </c>
      <c r="G133" s="30">
        <f t="shared" si="4"/>
        <v>0</v>
      </c>
      <c r="H133" s="75" t="s">
        <v>303</v>
      </c>
    </row>
    <row r="134" spans="1:8" s="94" customFormat="1" ht="25.5">
      <c r="A134" s="26" t="s">
        <v>304</v>
      </c>
      <c r="B134" s="192"/>
      <c r="C134" s="28" t="s">
        <v>233</v>
      </c>
      <c r="D134" s="72">
        <v>1</v>
      </c>
      <c r="E134" s="72">
        <v>0</v>
      </c>
      <c r="F134" s="74">
        <v>3000</v>
      </c>
      <c r="G134" s="30">
        <f t="shared" si="4"/>
        <v>0</v>
      </c>
      <c r="H134" s="75" t="s">
        <v>305</v>
      </c>
    </row>
    <row r="135" spans="1:8" s="94" customFormat="1" ht="26">
      <c r="A135" s="26" t="s">
        <v>306</v>
      </c>
      <c r="B135" s="192"/>
      <c r="C135" s="28" t="s">
        <v>143</v>
      </c>
      <c r="D135" s="72">
        <v>1</v>
      </c>
      <c r="E135" s="72">
        <v>0</v>
      </c>
      <c r="F135" s="74">
        <v>0</v>
      </c>
      <c r="G135" s="30">
        <f t="shared" si="4"/>
        <v>0</v>
      </c>
      <c r="H135" s="75" t="s">
        <v>307</v>
      </c>
    </row>
    <row r="136" spans="1:8" s="94" customFormat="1">
      <c r="A136" s="26" t="s">
        <v>308</v>
      </c>
      <c r="B136" s="192"/>
      <c r="C136" s="28" t="s">
        <v>143</v>
      </c>
      <c r="D136" s="72">
        <v>1</v>
      </c>
      <c r="E136" s="72">
        <v>0</v>
      </c>
      <c r="F136" s="74">
        <v>15000</v>
      </c>
      <c r="G136" s="30">
        <f t="shared" si="4"/>
        <v>0</v>
      </c>
      <c r="H136" s="75" t="s">
        <v>309</v>
      </c>
    </row>
    <row r="137" spans="1:8" s="94" customFormat="1" ht="14.5" thickBot="1">
      <c r="A137" s="143" t="s">
        <v>310</v>
      </c>
      <c r="B137" s="144" t="str">
        <f>CONCATENATE("Sub-total ",B130)</f>
        <v>Sub-total Working staff</v>
      </c>
      <c r="C137" s="145"/>
      <c r="D137" s="146"/>
      <c r="E137" s="146"/>
      <c r="F137" s="147"/>
      <c r="G137" s="147"/>
      <c r="H137" s="148"/>
    </row>
    <row r="138" spans="1:8" ht="18">
      <c r="A138" s="76" t="s">
        <v>311</v>
      </c>
      <c r="B138" s="149" t="s">
        <v>312</v>
      </c>
      <c r="C138" s="78"/>
      <c r="D138" s="79"/>
      <c r="E138" s="79"/>
      <c r="F138" s="80"/>
      <c r="G138" s="80">
        <f>SUM(G125:G136)</f>
        <v>0</v>
      </c>
      <c r="H138" s="81"/>
    </row>
    <row r="139" spans="1:8" ht="18.5" thickBot="1">
      <c r="A139" s="150"/>
      <c r="B139" s="151" t="s">
        <v>313</v>
      </c>
      <c r="C139" s="152"/>
      <c r="D139" s="153"/>
      <c r="E139" s="153"/>
      <c r="F139" s="154"/>
      <c r="G139" s="154">
        <f>G138+G121+G96+G78+G43+G22</f>
        <v>19750</v>
      </c>
      <c r="H139" s="155"/>
    </row>
    <row r="141" spans="1:8" s="64" customFormat="1">
      <c r="A141" s="156"/>
      <c r="B141" s="6"/>
      <c r="C141" s="157"/>
      <c r="D141" s="157"/>
      <c r="E141" s="157"/>
      <c r="F141" s="158"/>
      <c r="G141" s="158"/>
      <c r="H141" s="6"/>
    </row>
    <row r="144" spans="1:8" s="32" customFormat="1" outlineLevel="2">
      <c r="A144" s="156"/>
      <c r="B144" s="6"/>
      <c r="C144" s="157"/>
      <c r="D144" s="157"/>
      <c r="E144" s="156"/>
      <c r="F144" s="158"/>
      <c r="G144" s="158"/>
      <c r="H144" s="6"/>
    </row>
    <row r="145" spans="1:8" s="32" customFormat="1" outlineLevel="2">
      <c r="A145" s="156"/>
      <c r="B145" s="6"/>
      <c r="C145" s="157"/>
      <c r="D145" s="157"/>
      <c r="E145" s="157"/>
      <c r="F145" s="158"/>
      <c r="G145" s="158"/>
      <c r="H145" s="6"/>
    </row>
    <row r="146" spans="1:8" s="32" customFormat="1" outlineLevel="2">
      <c r="A146" s="156"/>
      <c r="B146" s="6"/>
      <c r="C146" s="157"/>
      <c r="D146" s="157"/>
      <c r="E146" s="157"/>
      <c r="F146" s="158"/>
      <c r="G146" s="158"/>
      <c r="H146" s="6"/>
    </row>
    <row r="149" spans="1:8" s="32" customFormat="1" outlineLevel="2">
      <c r="A149" s="156"/>
      <c r="B149" s="6"/>
      <c r="C149" s="157"/>
      <c r="D149" s="157"/>
      <c r="E149" s="157"/>
      <c r="F149" s="158"/>
      <c r="G149" s="158"/>
      <c r="H149" s="6"/>
    </row>
    <row r="150" spans="1:8" s="32" customFormat="1" outlineLevel="2">
      <c r="A150" s="156"/>
      <c r="B150" s="6"/>
      <c r="C150" s="157"/>
      <c r="D150" s="157"/>
      <c r="E150" s="157"/>
      <c r="F150" s="158"/>
      <c r="G150" s="158"/>
      <c r="H150" s="6"/>
    </row>
    <row r="151" spans="1:8" s="32" customFormat="1" outlineLevel="2">
      <c r="A151" s="156"/>
      <c r="B151" s="6"/>
      <c r="C151" s="157"/>
      <c r="D151" s="157"/>
      <c r="E151" s="157"/>
      <c r="F151" s="158"/>
      <c r="G151" s="158"/>
      <c r="H151" s="6"/>
    </row>
    <row r="152" spans="1:8" s="32" customFormat="1" outlineLevel="2">
      <c r="A152" s="156"/>
      <c r="B152" s="6"/>
      <c r="C152" s="157"/>
      <c r="D152" s="157"/>
      <c r="E152" s="157"/>
      <c r="F152" s="158"/>
      <c r="G152" s="158"/>
      <c r="H152" s="6"/>
    </row>
    <row r="153" spans="1:8" s="32" customFormat="1" outlineLevel="2">
      <c r="A153" s="156"/>
      <c r="B153" s="6"/>
      <c r="C153" s="157"/>
      <c r="D153" s="157"/>
      <c r="E153" s="157"/>
      <c r="F153" s="158"/>
      <c r="G153" s="158"/>
      <c r="H153" s="6"/>
    </row>
    <row r="154" spans="1:8" s="32" customFormat="1" outlineLevel="2">
      <c r="A154" s="156"/>
      <c r="B154" s="6"/>
      <c r="C154" s="157"/>
      <c r="D154" s="157"/>
      <c r="E154" s="157"/>
      <c r="F154" s="158"/>
      <c r="G154" s="158"/>
      <c r="H154" s="6"/>
    </row>
    <row r="157" spans="1:8" s="64" customFormat="1">
      <c r="A157" s="156"/>
      <c r="B157" s="6"/>
      <c r="C157" s="157"/>
      <c r="D157" s="157"/>
      <c r="E157" s="157"/>
      <c r="F157" s="158"/>
      <c r="G157" s="158"/>
      <c r="H157" s="6"/>
    </row>
  </sheetData>
  <mergeCells count="1">
    <mergeCell ref="B132:B136"/>
  </mergeCells>
  <phoneticPr fontId="3" type="noConversion"/>
  <conditionalFormatting sqref="F48:F7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Cover Page</vt:lpstr>
      <vt:lpstr>Quotation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2024-06-24T11:47:06Z</dcterms:created>
  <dcterms:modified xsi:type="dcterms:W3CDTF">2024-06-26T03:53:54Z</dcterms:modified>
</cp:coreProperties>
</file>