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86139\Downloads\"/>
    </mc:Choice>
  </mc:AlternateContent>
  <xr:revisionPtr revIDLastSave="0" documentId="13_ncr:1_{264B0031-93BF-4FCF-B84D-9D82D1D6286D}" xr6:coauthVersionLast="47" xr6:coauthVersionMax="47" xr10:uidLastSave="{00000000-0000-0000-0000-000000000000}"/>
  <bookViews>
    <workbookView xWindow="20" yWindow="20" windowWidth="19180" windowHeight="10320" xr2:uid="{00000000-000D-0000-FFFF-FFFF00000000}"/>
  </bookViews>
  <sheets>
    <sheet name="车展" sheetId="1" r:id="rId1"/>
  </sheets>
  <definedNames>
    <definedName name="_xlnm.Print_Area" localSheetId="0">车展!$A$1:$G$52</definedName>
    <definedName name="_xlnm.Print_Titles" localSheetId="0">车展!$1:$7</definedName>
  </definedNames>
  <calcPr calcId="181029"/>
</workbook>
</file>

<file path=xl/calcChain.xml><?xml version="1.0" encoding="utf-8"?>
<calcChain xmlns="http://schemas.openxmlformats.org/spreadsheetml/2006/main">
  <c r="G52" i="1" l="1"/>
  <c r="G51" i="1"/>
  <c r="D9" i="1"/>
  <c r="G15" i="1" l="1"/>
  <c r="G14" i="1"/>
  <c r="G9" i="1"/>
  <c r="G26" i="1"/>
  <c r="G48" i="1"/>
  <c r="G45" i="1"/>
  <c r="G44" i="1"/>
  <c r="G43" i="1"/>
  <c r="G41" i="1"/>
  <c r="G40" i="1"/>
  <c r="G39" i="1"/>
  <c r="G37" i="1"/>
  <c r="G36" i="1"/>
  <c r="G35" i="1"/>
  <c r="G34" i="1"/>
  <c r="G33" i="1"/>
  <c r="G32" i="1"/>
  <c r="G31" i="1"/>
  <c r="G29" i="1"/>
  <c r="G28" i="1"/>
  <c r="G27" i="1"/>
  <c r="G25" i="1"/>
  <c r="G24" i="1"/>
  <c r="G22" i="1"/>
  <c r="G21" i="1"/>
  <c r="G20" i="1"/>
  <c r="G19" i="1"/>
  <c r="G18" i="1"/>
  <c r="G17" i="1"/>
  <c r="G16" i="1"/>
  <c r="G13" i="1"/>
  <c r="G12" i="1"/>
  <c r="G11" i="1"/>
  <c r="G10" i="1"/>
  <c r="D46" i="1" l="1"/>
  <c r="G46" i="1" s="1"/>
  <c r="G49" i="1" s="1"/>
</calcChain>
</file>

<file path=xl/sharedStrings.xml><?xml version="1.0" encoding="utf-8"?>
<sst xmlns="http://schemas.openxmlformats.org/spreadsheetml/2006/main" count="94" uniqueCount="89">
  <si>
    <t xml:space="preserve">Event:                 </t>
  </si>
  <si>
    <t xml:space="preserve">Date:                  </t>
  </si>
  <si>
    <t>Hotel:            Shangri-La       Guangzhou</t>
  </si>
  <si>
    <t xml:space="preserve">Project No:               </t>
  </si>
  <si>
    <t xml:space="preserve">Number of person:       </t>
  </si>
  <si>
    <t>项目</t>
  </si>
  <si>
    <t>规格</t>
  </si>
  <si>
    <t>单价</t>
  </si>
  <si>
    <r>
      <rPr>
        <b/>
        <sz val="9"/>
        <rFont val="宋体"/>
        <family val="3"/>
        <charset val="134"/>
      </rPr>
      <t>次数</t>
    </r>
  </si>
  <si>
    <r>
      <rPr>
        <b/>
        <sz val="9"/>
        <rFont val="宋体"/>
        <family val="3"/>
        <charset val="134"/>
      </rPr>
      <t>数量</t>
    </r>
  </si>
  <si>
    <t>小计</t>
  </si>
  <si>
    <t>酒店相关</t>
  </si>
  <si>
    <r>
      <rPr>
        <b/>
        <sz val="10"/>
        <rFont val="Arial Bold"/>
        <family val="2"/>
      </rPr>
      <t>Hotel</t>
    </r>
    <r>
      <rPr>
        <b/>
        <sz val="10"/>
        <rFont val="宋体-简"/>
        <charset val="134"/>
      </rPr>
      <t>：广州香格里拉酒店</t>
    </r>
    <r>
      <rPr>
        <b/>
        <sz val="10"/>
        <rFont val="Arial Bold"/>
        <family val="2"/>
      </rPr>
      <t xml:space="preserve">
</t>
    </r>
    <r>
      <rPr>
        <sz val="9"/>
        <rFont val="Arial"/>
        <family val="2"/>
      </rPr>
      <t xml:space="preserve">
</t>
    </r>
    <r>
      <rPr>
        <sz val="9"/>
        <rFont val="宋体"/>
        <family val="3"/>
        <charset val="134"/>
      </rPr>
      <t>客房要求：</t>
    </r>
    <r>
      <rPr>
        <sz val="9"/>
        <rFont val="Arial Bold"/>
        <family val="2"/>
      </rPr>
      <t xml:space="preserve"> </t>
    </r>
    <r>
      <rPr>
        <sz val="9"/>
        <rFont val="宋体"/>
        <family val="3"/>
        <charset val="134"/>
      </rPr>
      <t xml:space="preserve">
</t>
    </r>
    <r>
      <rPr>
        <sz val="9"/>
        <rFont val="Arial"/>
        <family val="2"/>
      </rPr>
      <t>1</t>
    </r>
    <r>
      <rPr>
        <sz val="9"/>
        <rFont val="宋体"/>
        <family val="3"/>
        <charset val="134"/>
      </rPr>
      <t xml:space="preserve">、电话：开通国内长途、关闭国际长途
</t>
    </r>
    <r>
      <rPr>
        <sz val="9"/>
        <rFont val="Arial"/>
        <family val="2"/>
      </rPr>
      <t>2</t>
    </r>
    <r>
      <rPr>
        <sz val="9"/>
        <rFont val="宋体"/>
        <family val="3"/>
        <charset val="134"/>
      </rPr>
      <t xml:space="preserve">、网络：可宽带上网
</t>
    </r>
    <r>
      <rPr>
        <sz val="9"/>
        <rFont val="Arial"/>
        <family val="2"/>
      </rPr>
      <t>3</t>
    </r>
    <r>
      <rPr>
        <sz val="9"/>
        <rFont val="宋体"/>
        <family val="3"/>
        <charset val="134"/>
      </rPr>
      <t xml:space="preserve">、房间需配有欢迎水果一份，入住日送到；   
</t>
    </r>
    <r>
      <rPr>
        <sz val="9"/>
        <rFont val="Arial"/>
        <family val="2"/>
      </rPr>
      <t>4</t>
    </r>
    <r>
      <rPr>
        <sz val="9"/>
        <rFont val="宋体"/>
        <family val="3"/>
        <charset val="134"/>
      </rPr>
      <t>、关闭</t>
    </r>
    <r>
      <rPr>
        <sz val="9"/>
        <rFont val="Arial"/>
        <family val="2"/>
      </rPr>
      <t>MINI BAR</t>
    </r>
    <r>
      <rPr>
        <sz val="9"/>
        <rFont val="宋体"/>
        <family val="3"/>
        <charset val="134"/>
      </rPr>
      <t xml:space="preserve">、洗衣服务、签单权以及房间内可能有的收费项目（如收费电视等）
</t>
    </r>
    <r>
      <rPr>
        <sz val="9"/>
        <rFont val="Arial"/>
        <family val="2"/>
      </rPr>
      <t>5</t>
    </r>
    <r>
      <rPr>
        <sz val="9"/>
        <rFont val="宋体"/>
        <family val="3"/>
        <charset val="134"/>
      </rPr>
      <t xml:space="preserve">、早餐：均含双早
</t>
    </r>
    <r>
      <rPr>
        <sz val="9"/>
        <rFont val="Arial"/>
        <family val="2"/>
      </rPr>
      <t>6</t>
    </r>
    <r>
      <rPr>
        <sz val="9"/>
        <rFont val="宋体"/>
        <family val="3"/>
        <charset val="134"/>
      </rPr>
      <t xml:space="preserve">、环境：干净、舒适、相对安静。媒体房间尽量保证大床房，房型统一；
</t>
    </r>
    <r>
      <rPr>
        <sz val="9"/>
        <rFont val="Arial"/>
        <family val="2"/>
      </rPr>
      <t>7</t>
    </r>
    <r>
      <rPr>
        <sz val="9"/>
        <rFont val="宋体"/>
        <family val="3"/>
        <charset val="134"/>
      </rPr>
      <t>、客房数量：确定好数量后允许再上下浮动</t>
    </r>
    <r>
      <rPr>
        <sz val="9"/>
        <rFont val="Arial"/>
        <family val="2"/>
      </rPr>
      <t>10</t>
    </r>
    <r>
      <rPr>
        <sz val="9"/>
        <rFont val="宋体"/>
        <family val="3"/>
        <charset val="134"/>
      </rPr>
      <t xml:space="preserve">％
</t>
    </r>
    <r>
      <rPr>
        <sz val="9"/>
        <rFont val="Arial"/>
        <family val="2"/>
      </rPr>
      <t>8</t>
    </r>
    <r>
      <rPr>
        <sz val="9"/>
        <rFont val="宋体"/>
        <family val="3"/>
        <charset val="134"/>
      </rPr>
      <t>、</t>
    </r>
    <r>
      <rPr>
        <sz val="9"/>
        <rFont val="Arial Bold"/>
        <family val="2"/>
      </rPr>
      <t>5-6</t>
    </r>
    <r>
      <rPr>
        <sz val="9"/>
        <rFont val="宋体-简"/>
        <charset val="134"/>
      </rPr>
      <t>间免费升级至行政大床房</t>
    </r>
    <r>
      <rPr>
        <sz val="9"/>
        <color rgb="FFFF0000"/>
        <rFont val="Arial"/>
        <family val="2"/>
      </rPr>
      <t xml:space="preserve">                         </t>
    </r>
  </si>
  <si>
    <t>公付</t>
  </si>
  <si>
    <r>
      <rPr>
        <sz val="9"/>
        <rFont val="宋体"/>
        <family val="3"/>
        <charset val="134"/>
      </rPr>
      <t>11月14日</t>
    </r>
    <r>
      <rPr>
        <sz val="9"/>
        <rFont val="Arial"/>
        <family val="2"/>
      </rPr>
      <t xml:space="preserve"> </t>
    </r>
    <r>
      <rPr>
        <sz val="9"/>
        <rFont val="宋体"/>
        <family val="3"/>
        <charset val="134"/>
      </rPr>
      <t>大床房</t>
    </r>
    <r>
      <rPr>
        <sz val="9"/>
        <rFont val="Arial"/>
        <family val="2"/>
      </rPr>
      <t xml:space="preserve"> </t>
    </r>
    <r>
      <rPr>
        <sz val="9"/>
        <rFont val="宋体"/>
        <family val="3"/>
        <charset val="134"/>
      </rPr>
      <t>（含单早，服务费，宽带费用）-媒体</t>
    </r>
  </si>
  <si>
    <t>工作人员会议室</t>
  </si>
  <si>
    <r>
      <rPr>
        <sz val="9"/>
        <rFont val="宋体"/>
        <family val="3"/>
        <charset val="134"/>
      </rPr>
      <t>11月13日</t>
    </r>
    <r>
      <rPr>
        <sz val="9"/>
        <rFont val="Arial"/>
        <family val="2"/>
      </rPr>
      <t>-15</t>
    </r>
    <r>
      <rPr>
        <sz val="9"/>
        <rFont val="宋体"/>
        <family val="3"/>
        <charset val="134"/>
      </rPr>
      <t>日，工作人员日常工作使用会议室、物料摆放等</t>
    </r>
  </si>
  <si>
    <t>会议室</t>
  </si>
  <si>
    <t>可容纳60人开会</t>
  </si>
  <si>
    <t>11月13日或14日使用，根据实际情况，工作人员会议使用</t>
  </si>
  <si>
    <t>酒店大堂媒体签到台，允许背板搭建，酒店提供签到桌、桌布座椅，
酒店大堂不允许有其他竞品的相关签到物品</t>
  </si>
  <si>
    <t>11月13日晚搭建 
11月14日媒体抵达签到
11月15日晚撤场</t>
  </si>
  <si>
    <r>
      <rPr>
        <sz val="9"/>
        <rFont val="宋体"/>
        <family val="3"/>
        <charset val="134"/>
      </rPr>
      <t xml:space="preserve">用餐
</t>
    </r>
    <r>
      <rPr>
        <sz val="9"/>
        <rFont val="Arial"/>
        <family val="2"/>
      </rPr>
      <t>1</t>
    </r>
    <r>
      <rPr>
        <sz val="9"/>
        <rFont val="宋体"/>
        <family val="3"/>
        <charset val="134"/>
      </rPr>
      <t xml:space="preserve">、餐厅门口需放置与活动相关的指示牌，方便客人找寻。
</t>
    </r>
    <r>
      <rPr>
        <sz val="9"/>
        <rFont val="Arial"/>
        <family val="2"/>
      </rPr>
      <t>2</t>
    </r>
    <r>
      <rPr>
        <sz val="9"/>
        <rFont val="宋体"/>
        <family val="3"/>
        <charset val="134"/>
      </rPr>
      <t>、酒店需事先准备自助午餐和晚餐券。酒店在媒体用餐后根据收集到的实际餐券与</t>
    </r>
    <r>
      <rPr>
        <sz val="9"/>
        <rFont val="Arial"/>
        <family val="2"/>
      </rPr>
      <t>SGM</t>
    </r>
    <r>
      <rPr>
        <sz val="9"/>
        <rFont val="宋体"/>
        <family val="3"/>
        <charset val="134"/>
      </rPr>
      <t xml:space="preserve">结算费用。
</t>
    </r>
  </si>
  <si>
    <t>14日午餐-自助餐</t>
  </si>
  <si>
    <t>停车场</t>
  </si>
  <si>
    <t>大巴</t>
  </si>
  <si>
    <r>
      <rPr>
        <sz val="9"/>
        <rFont val="宋体"/>
        <family val="3"/>
        <charset val="134"/>
      </rPr>
      <t>11月</t>
    </r>
    <r>
      <rPr>
        <sz val="9"/>
        <rFont val="Arial"/>
        <family val="2"/>
      </rPr>
      <t>13</t>
    </r>
    <r>
      <rPr>
        <sz val="9"/>
        <rFont val="宋体"/>
        <family val="3"/>
        <charset val="134"/>
      </rPr>
      <t>日</t>
    </r>
    <r>
      <rPr>
        <sz val="9"/>
        <rFont val="Arial"/>
        <family val="2"/>
      </rPr>
      <t>-15</t>
    </r>
    <r>
      <rPr>
        <sz val="9"/>
        <rFont val="宋体"/>
        <family val="3"/>
        <charset val="134"/>
      </rPr>
      <t>日：酒店免费提供大巴的停车位或免费停车券</t>
    </r>
  </si>
  <si>
    <t xml:space="preserve">别克家宴（香格里拉酒店广州厅910平）
</t>
  </si>
  <si>
    <t>场地费用</t>
  </si>
  <si>
    <t>别克家宴宴会厅（场地名称：广州厅），14日全天使用，13日提前搭建</t>
  </si>
  <si>
    <t>VIP休息室2间，14号全天使用</t>
  </si>
  <si>
    <t>用餐费用</t>
  </si>
  <si>
    <t>15日晚餐-圆桌餐</t>
  </si>
  <si>
    <t>15日晚餐-酒水</t>
  </si>
  <si>
    <r>
      <rPr>
        <sz val="9"/>
        <rFont val="宋体"/>
        <family val="3"/>
        <charset val="134"/>
      </rPr>
      <t>11月</t>
    </r>
    <r>
      <rPr>
        <sz val="9"/>
        <rFont val="Arial"/>
        <family val="2"/>
      </rPr>
      <t>14</t>
    </r>
    <r>
      <rPr>
        <sz val="9"/>
        <rFont val="宋体"/>
        <family val="3"/>
        <charset val="134"/>
      </rPr>
      <t>日为广州自驾媒体提供免费停车位</t>
    </r>
  </si>
  <si>
    <t>速记</t>
  </si>
  <si>
    <t>企业高层专访速记，熟悉SGM企业层面信息的速记人员，进行现场记录，当天反馈会议信息</t>
  </si>
  <si>
    <t>工作人员+KOE住宿</t>
  </si>
  <si>
    <r>
      <rPr>
        <sz val="9"/>
        <rFont val="宋体-简"/>
        <charset val="134"/>
      </rPr>
      <t>客房要求：</t>
    </r>
    <r>
      <rPr>
        <sz val="9"/>
        <rFont val="Arial"/>
        <family val="2"/>
      </rPr>
      <t xml:space="preserve"> 
1</t>
    </r>
    <r>
      <rPr>
        <sz val="9"/>
        <rFont val="宋体-简"/>
        <charset val="134"/>
      </rPr>
      <t>、电话：开通国内长途、关闭国际长途</t>
    </r>
    <r>
      <rPr>
        <sz val="9"/>
        <rFont val="Arial"/>
        <family val="2"/>
      </rPr>
      <t xml:space="preserve">
2</t>
    </r>
    <r>
      <rPr>
        <sz val="9"/>
        <rFont val="宋体-简"/>
        <charset val="134"/>
      </rPr>
      <t>、网络：可宽带上网</t>
    </r>
    <r>
      <rPr>
        <sz val="9"/>
        <rFont val="Arial"/>
        <family val="2"/>
      </rPr>
      <t xml:space="preserve">
3</t>
    </r>
    <r>
      <rPr>
        <sz val="9"/>
        <rFont val="宋体-简"/>
        <charset val="134"/>
      </rPr>
      <t>、房间需配有欢迎水果一份，入住日送到；</t>
    </r>
    <r>
      <rPr>
        <sz val="9"/>
        <rFont val="Arial"/>
        <family val="2"/>
      </rPr>
      <t xml:space="preserve">   
4</t>
    </r>
    <r>
      <rPr>
        <sz val="9"/>
        <rFont val="宋体-简"/>
        <charset val="134"/>
      </rPr>
      <t>、关闭</t>
    </r>
    <r>
      <rPr>
        <sz val="9"/>
        <rFont val="Arial"/>
        <family val="2"/>
      </rPr>
      <t>MINI BAR</t>
    </r>
    <r>
      <rPr>
        <sz val="9"/>
        <rFont val="宋体-简"/>
        <charset val="134"/>
      </rPr>
      <t>、洗衣服务、签单权以及房间内可能有的收费项目（如收费电视等）</t>
    </r>
    <r>
      <rPr>
        <sz val="9"/>
        <rFont val="Arial"/>
        <family val="2"/>
      </rPr>
      <t xml:space="preserve">
5</t>
    </r>
    <r>
      <rPr>
        <sz val="9"/>
        <rFont val="宋体-简"/>
        <charset val="134"/>
      </rPr>
      <t>、早餐：均含双早</t>
    </r>
    <r>
      <rPr>
        <sz val="9"/>
        <rFont val="Arial"/>
        <family val="2"/>
      </rPr>
      <t xml:space="preserve">
6</t>
    </r>
    <r>
      <rPr>
        <sz val="9"/>
        <rFont val="宋体-简"/>
        <charset val="134"/>
      </rPr>
      <t>、环境：干净、舒适、相对安静。媒体房间尽量保证大床房，房型统一；</t>
    </r>
    <r>
      <rPr>
        <sz val="9"/>
        <rFont val="Arial"/>
        <family val="2"/>
      </rPr>
      <t xml:space="preserve">
7</t>
    </r>
    <r>
      <rPr>
        <sz val="9"/>
        <rFont val="宋体-简"/>
        <charset val="134"/>
      </rPr>
      <t>、客房数量：确定好数量后允许再上下浮动</t>
    </r>
    <r>
      <rPr>
        <sz val="9"/>
        <rFont val="Arial"/>
        <family val="2"/>
      </rPr>
      <t>10</t>
    </r>
    <r>
      <rPr>
        <sz val="9"/>
        <rFont val="宋体-简"/>
        <charset val="134"/>
      </rPr>
      <t>％</t>
    </r>
    <r>
      <rPr>
        <sz val="9"/>
        <rFont val="Arial"/>
        <family val="2"/>
      </rPr>
      <t xml:space="preserve">
8</t>
    </r>
    <r>
      <rPr>
        <sz val="9"/>
        <rFont val="宋体-简"/>
        <charset val="134"/>
      </rPr>
      <t>、</t>
    </r>
    <r>
      <rPr>
        <sz val="9"/>
        <rFont val="Arial"/>
        <family val="2"/>
      </rPr>
      <t>5-6</t>
    </r>
    <r>
      <rPr>
        <sz val="9"/>
        <rFont val="宋体-简"/>
        <charset val="134"/>
      </rPr>
      <t>间免费升级至行政大床房</t>
    </r>
    <r>
      <rPr>
        <sz val="9"/>
        <rFont val="Arial"/>
        <family val="2"/>
      </rPr>
      <t xml:space="preserve">       </t>
    </r>
  </si>
  <si>
    <t>自付房费
一、客人签单部分由会务组负责人员负责确认是否划入总账</t>
  </si>
  <si>
    <t>大巴需求（根据媒体具体航班调整需求）</t>
  </si>
  <si>
    <t>11月13-15日工作人员</t>
  </si>
  <si>
    <t>考斯特：接机-酒店-车展-酒店往返</t>
  </si>
  <si>
    <r>
      <rPr>
        <sz val="9"/>
        <rFont val="宋体"/>
        <family val="3"/>
        <charset val="134"/>
      </rPr>
      <t>11月13日</t>
    </r>
    <r>
      <rPr>
        <sz val="9"/>
        <rFont val="Arial"/>
        <family val="2"/>
      </rPr>
      <t xml:space="preserve"> </t>
    </r>
    <r>
      <rPr>
        <sz val="9"/>
        <rFont val="宋体"/>
        <family val="3"/>
        <charset val="134"/>
      </rPr>
      <t>大批媒体接机&amp;KOE晚宴摆渡&amp;办证
全天</t>
    </r>
  </si>
  <si>
    <r>
      <rPr>
        <sz val="9"/>
        <rFont val="Arial"/>
        <family val="2"/>
      </rPr>
      <t>GL8</t>
    </r>
    <r>
      <rPr>
        <sz val="9"/>
        <rFont val="宋体"/>
        <family val="3"/>
        <charset val="134"/>
      </rPr>
      <t>：酒店</t>
    </r>
    <r>
      <rPr>
        <sz val="9"/>
        <rFont val="Arial"/>
        <family val="2"/>
      </rPr>
      <t>-</t>
    </r>
    <r>
      <rPr>
        <sz val="9"/>
        <rFont val="宋体"/>
        <family val="3"/>
        <charset val="134"/>
      </rPr>
      <t>机场</t>
    </r>
    <r>
      <rPr>
        <sz val="9"/>
        <rFont val="Arial"/>
        <family val="2"/>
      </rPr>
      <t>-</t>
    </r>
    <r>
      <rPr>
        <sz val="9"/>
        <rFont val="宋体"/>
        <family val="3"/>
        <charset val="134"/>
      </rPr>
      <t>酒店</t>
    </r>
    <r>
      <rPr>
        <sz val="9"/>
        <rFont val="Arial"/>
        <family val="2"/>
      </rPr>
      <t>-</t>
    </r>
    <r>
      <rPr>
        <sz val="9"/>
        <rFont val="宋体"/>
        <family val="3"/>
        <charset val="134"/>
      </rPr>
      <t>活动</t>
    </r>
    <r>
      <rPr>
        <sz val="9"/>
        <rFont val="Arial"/>
        <family val="2"/>
      </rPr>
      <t>-</t>
    </r>
    <r>
      <rPr>
        <sz val="9"/>
        <rFont val="宋体"/>
        <family val="3"/>
        <charset val="134"/>
      </rPr>
      <t>酒店</t>
    </r>
  </si>
  <si>
    <r>
      <rPr>
        <sz val="9"/>
        <rFont val="宋体"/>
        <family val="3"/>
        <charset val="134"/>
      </rPr>
      <t>考斯特：机场--酒店</t>
    </r>
    <r>
      <rPr>
        <sz val="9"/>
        <rFont val="Arial"/>
        <family val="2"/>
      </rPr>
      <t>-</t>
    </r>
    <r>
      <rPr>
        <sz val="9"/>
        <rFont val="宋体"/>
        <family val="3"/>
        <charset val="134"/>
      </rPr>
      <t>展馆</t>
    </r>
    <r>
      <rPr>
        <sz val="9"/>
        <rFont val="Arial"/>
        <family val="2"/>
      </rPr>
      <t>-</t>
    </r>
    <r>
      <rPr>
        <sz val="9"/>
        <rFont val="宋体"/>
        <family val="3"/>
        <charset val="134"/>
      </rPr>
      <t>活动</t>
    </r>
    <r>
      <rPr>
        <sz val="9"/>
        <rFont val="Arial"/>
        <family val="2"/>
      </rPr>
      <t>-</t>
    </r>
    <r>
      <rPr>
        <sz val="9"/>
        <rFont val="宋体"/>
        <family val="3"/>
        <charset val="134"/>
      </rPr>
      <t>酒店</t>
    </r>
  </si>
  <si>
    <t>50座大巴：机场-酒店-展馆-活动-酒店</t>
  </si>
  <si>
    <t>11月14日 往返展馆-酒店-送机</t>
  </si>
  <si>
    <t>50座大巴：酒店-活动-酒店</t>
  </si>
  <si>
    <r>
      <rPr>
        <sz val="9"/>
        <rFont val="Arial"/>
        <family val="2"/>
      </rPr>
      <t>GL8</t>
    </r>
    <r>
      <rPr>
        <sz val="9"/>
        <rFont val="宋体-简"/>
        <charset val="134"/>
      </rPr>
      <t>：酒店</t>
    </r>
    <r>
      <rPr>
        <sz val="9"/>
        <rFont val="Arial"/>
        <family val="2"/>
      </rPr>
      <t>-</t>
    </r>
    <r>
      <rPr>
        <sz val="9"/>
        <rFont val="宋体-简"/>
        <charset val="134"/>
      </rPr>
      <t>活动</t>
    </r>
    <r>
      <rPr>
        <sz val="9"/>
        <rFont val="Arial"/>
        <family val="2"/>
      </rPr>
      <t>-</t>
    </r>
    <r>
      <rPr>
        <sz val="9"/>
        <rFont val="宋体-简"/>
        <charset val="134"/>
      </rPr>
      <t>酒店</t>
    </r>
  </si>
  <si>
    <t>考斯特：酒店-活动-酒店</t>
  </si>
  <si>
    <t>媒体交通费</t>
  </si>
  <si>
    <t>媒体高铁票费</t>
  </si>
  <si>
    <t>广州周边城市（中山、深圳等地）媒体高铁到达广州</t>
  </si>
  <si>
    <t>出租、滴滴车费</t>
  </si>
  <si>
    <t>媒体从机场到酒店，酒店到机场的出租或滴滴车费</t>
  </si>
  <si>
    <t>媒体交通费报销</t>
  </si>
  <si>
    <t>工作人员相关</t>
  </si>
  <si>
    <t>公关公司工作人员费用相关</t>
  </si>
  <si>
    <t>工作人员餐费</t>
  </si>
  <si>
    <t>活动期间工作人员用餐，60人＊3天</t>
  </si>
  <si>
    <t>工作人员市内交通费</t>
  </si>
  <si>
    <t>活动期间工作人员市内交通费，60人</t>
  </si>
  <si>
    <t>旅行社差旅费</t>
  </si>
  <si>
    <t>旅行社人员差旅</t>
  </si>
  <si>
    <t>包含并不限于项目所涉及的旅行社工作人员机票/住宿/用餐费用，请根据需求自行报价</t>
  </si>
  <si>
    <t>服务费</t>
  </si>
  <si>
    <t>其他Others</t>
  </si>
  <si>
    <t>杂费</t>
  </si>
  <si>
    <t>兼职、水、快递、茶叶、材料打印等</t>
  </si>
  <si>
    <r>
      <rPr>
        <sz val="9"/>
        <rFont val="宋体"/>
        <family val="3"/>
        <charset val="134"/>
      </rPr>
      <t>总计（</t>
    </r>
    <r>
      <rPr>
        <sz val="9"/>
        <rFont val="Arial"/>
        <family val="2"/>
      </rPr>
      <t>Net</t>
    </r>
    <r>
      <rPr>
        <sz val="9"/>
        <rFont val="宋体"/>
        <family val="3"/>
        <charset val="134"/>
      </rPr>
      <t>）</t>
    </r>
  </si>
  <si>
    <t>Total 优惠总计(不含增值税6%）</t>
  </si>
  <si>
    <t>酒店：自助午餐</t>
    <phoneticPr fontId="6" type="noConversion"/>
  </si>
  <si>
    <t>15日午餐</t>
    <phoneticPr fontId="6" type="noConversion"/>
  </si>
  <si>
    <t>14日晚餐</t>
    <phoneticPr fontId="6" type="noConversion"/>
  </si>
  <si>
    <t>晚餐KOE</t>
    <phoneticPr fontId="6" type="noConversion"/>
  </si>
  <si>
    <t>午餐KOE</t>
    <phoneticPr fontId="6" type="noConversion"/>
  </si>
  <si>
    <r>
      <t>11月13日</t>
    </r>
    <r>
      <rPr>
        <sz val="9"/>
        <rFont val="Arial"/>
        <family val="2"/>
      </rPr>
      <t xml:space="preserve"> </t>
    </r>
    <r>
      <rPr>
        <sz val="9"/>
        <rFont val="宋体"/>
        <family val="3"/>
        <charset val="134"/>
      </rPr>
      <t>双床房</t>
    </r>
    <r>
      <rPr>
        <sz val="9"/>
        <rFont val="Arial"/>
        <family val="2"/>
      </rPr>
      <t xml:space="preserve"> </t>
    </r>
    <r>
      <rPr>
        <sz val="9"/>
        <rFont val="宋体"/>
        <family val="3"/>
        <charset val="134"/>
      </rPr>
      <t>（含双早，服务费，宽带费用）-工作人员：广州朗豪酒店</t>
    </r>
    <phoneticPr fontId="6" type="noConversion"/>
  </si>
  <si>
    <t>11月14日 双床房 （含单早，服务费，宽带费用）-工作人员：广州朗豪酒店</t>
    <phoneticPr fontId="6" type="noConversion"/>
  </si>
  <si>
    <r>
      <t>11月13日</t>
    </r>
    <r>
      <rPr>
        <sz val="9"/>
        <rFont val="Arial"/>
        <family val="2"/>
      </rPr>
      <t xml:space="preserve"> SGM</t>
    </r>
    <r>
      <rPr>
        <sz val="9"/>
        <rFont val="宋体"/>
        <family val="3"/>
        <charset val="134"/>
      </rPr>
      <t>大床房</t>
    </r>
    <r>
      <rPr>
        <sz val="9"/>
        <rFont val="Arial"/>
        <family val="2"/>
      </rPr>
      <t xml:space="preserve"> </t>
    </r>
    <r>
      <rPr>
        <sz val="9"/>
        <rFont val="宋体"/>
        <family val="3"/>
        <charset val="134"/>
      </rPr>
      <t>（含单早，服务费，宽带费用）：广州朗豪酒店</t>
    </r>
    <phoneticPr fontId="6" type="noConversion"/>
  </si>
  <si>
    <r>
      <t>11月14日</t>
    </r>
    <r>
      <rPr>
        <sz val="9"/>
        <rFont val="Arial"/>
        <family val="2"/>
      </rPr>
      <t xml:space="preserve"> SGM</t>
    </r>
    <r>
      <rPr>
        <sz val="9"/>
        <rFont val="宋体"/>
        <family val="3"/>
        <charset val="134"/>
      </rPr>
      <t>大床房</t>
    </r>
    <r>
      <rPr>
        <sz val="9"/>
        <rFont val="Arial"/>
        <family val="2"/>
      </rPr>
      <t xml:space="preserve"> </t>
    </r>
    <r>
      <rPr>
        <sz val="9"/>
        <rFont val="宋体"/>
        <family val="3"/>
        <charset val="134"/>
      </rPr>
      <t>（含单早，服务费，宽带费用：广州朗豪酒店</t>
    </r>
    <phoneticPr fontId="6" type="noConversion"/>
  </si>
  <si>
    <r>
      <t>11月15~18日</t>
    </r>
    <r>
      <rPr>
        <sz val="9"/>
        <rFont val="Arial"/>
        <family val="2"/>
      </rPr>
      <t xml:space="preserve"> SGM</t>
    </r>
    <r>
      <rPr>
        <sz val="9"/>
        <rFont val="宋体"/>
        <family val="3"/>
        <charset val="134"/>
      </rPr>
      <t>大床房</t>
    </r>
    <r>
      <rPr>
        <sz val="9"/>
        <rFont val="Arial"/>
        <family val="2"/>
      </rPr>
      <t xml:space="preserve"> </t>
    </r>
    <r>
      <rPr>
        <sz val="9"/>
        <rFont val="宋体"/>
        <family val="3"/>
        <charset val="134"/>
      </rPr>
      <t>（含单早，服务费，宽带费用：广州朗豪酒店</t>
    </r>
    <phoneticPr fontId="6" type="noConversion"/>
  </si>
  <si>
    <r>
      <t>2024</t>
    </r>
    <r>
      <rPr>
        <sz val="9"/>
        <rFont val="宋体"/>
        <family val="3"/>
        <charset val="134"/>
      </rPr>
      <t>年</t>
    </r>
    <r>
      <rPr>
        <sz val="9"/>
        <rFont val="Arial"/>
        <family val="2"/>
      </rPr>
      <t>11/13-16</t>
    </r>
    <r>
      <rPr>
        <sz val="9"/>
        <rFont val="宋体"/>
        <family val="3"/>
        <charset val="134"/>
      </rPr>
      <t>，</t>
    </r>
    <r>
      <rPr>
        <sz val="9"/>
        <rFont val="Arial"/>
        <family val="2"/>
      </rPr>
      <t xml:space="preserve">Nov. 13-16 </t>
    </r>
    <r>
      <rPr>
        <sz val="9"/>
        <rFont val="宋体"/>
        <family val="3"/>
        <charset val="134"/>
      </rPr>
      <t>，2024</t>
    </r>
    <phoneticPr fontId="6" type="noConversion"/>
  </si>
  <si>
    <r>
      <t>11月14~15</t>
    </r>
    <r>
      <rPr>
        <sz val="10"/>
        <rFont val="宋体-简"/>
        <charset val="134"/>
      </rPr>
      <t>日</t>
    </r>
    <r>
      <rPr>
        <sz val="10"/>
        <rFont val="宋体"/>
        <family val="3"/>
        <charset val="134"/>
      </rPr>
      <t>KOE大床房</t>
    </r>
    <r>
      <rPr>
        <sz val="10"/>
        <rFont val="Arial"/>
        <family val="2"/>
      </rPr>
      <t xml:space="preserve"> </t>
    </r>
    <r>
      <rPr>
        <sz val="10"/>
        <rFont val="宋体"/>
        <family val="3"/>
        <charset val="134"/>
      </rPr>
      <t>（含单早，服务费，宽带费用）：广州珠江新城华轩里酒店</t>
    </r>
    <phoneticPr fontId="6" type="noConversion"/>
  </si>
  <si>
    <t>康辉集团北京国际会议展览有限公司</t>
    <phoneticPr fontId="6" type="noConversion"/>
  </si>
  <si>
    <r>
      <t>2024</t>
    </r>
    <r>
      <rPr>
        <sz val="9"/>
        <rFont val="宋体"/>
        <family val="3"/>
        <charset val="134"/>
      </rPr>
      <t>广州车展</t>
    </r>
    <r>
      <rPr>
        <sz val="9"/>
        <rFont val="Arial"/>
        <family val="2"/>
      </rPr>
      <t xml:space="preserve">  2024 GZ Autoshow</t>
    </r>
    <phoneticPr fontId="6" type="noConversion"/>
  </si>
  <si>
    <r>
      <t>2024</t>
    </r>
    <r>
      <rPr>
        <sz val="9"/>
        <rFont val="宋体"/>
        <family val="3"/>
        <charset val="134"/>
      </rPr>
      <t>年</t>
    </r>
    <r>
      <rPr>
        <sz val="9"/>
        <rFont val="Arial"/>
        <family val="2"/>
      </rPr>
      <t>11/13-16</t>
    </r>
    <r>
      <rPr>
        <sz val="9"/>
        <rFont val="宋体"/>
        <family val="3"/>
        <charset val="134"/>
      </rPr>
      <t>，</t>
    </r>
    <r>
      <rPr>
        <sz val="9"/>
        <rFont val="Arial"/>
        <family val="2"/>
      </rPr>
      <t xml:space="preserve">Nov. 13-16 </t>
    </r>
    <r>
      <rPr>
        <sz val="9"/>
        <rFont val="宋体"/>
        <family val="3"/>
        <charset val="134"/>
      </rPr>
      <t>，</t>
    </r>
    <r>
      <rPr>
        <sz val="9"/>
        <rFont val="Arial"/>
        <family val="2"/>
      </rPr>
      <t>2024</t>
    </r>
    <phoneticPr fontId="6" type="noConversion"/>
  </si>
  <si>
    <t>税点6%</t>
    <phoneticPr fontId="6" type="noConversion"/>
  </si>
  <si>
    <t>Total 优惠总计(含增值税6%）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</si>
</sst>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21">
    <font>
      <sz val="12"/>
      <name val="宋体"/>
      <charset val="134"/>
    </font>
    <font>
      <sz val="9"/>
      <name val="Arial"/>
      <family val="2"/>
    </font>
    <font>
      <b/>
      <sz val="9"/>
      <name val="宋体"/>
      <family val="3"/>
      <charset val="134"/>
    </font>
    <font>
      <b/>
      <sz val="9"/>
      <name val="Arial"/>
      <family val="2"/>
    </font>
    <font>
      <b/>
      <sz val="14"/>
      <name val="宋体"/>
      <family val="3"/>
      <charset val="134"/>
    </font>
    <font>
      <b/>
      <sz val="10"/>
      <name val="Arial Bold"/>
      <family val="2"/>
    </font>
    <font>
      <sz val="9"/>
      <name val="宋体"/>
      <family val="3"/>
      <charset val="134"/>
    </font>
    <font>
      <b/>
      <sz val="14"/>
      <name val="Arial"/>
      <family val="2"/>
    </font>
    <font>
      <sz val="9"/>
      <name val="宋体-简"/>
      <charset val="134"/>
    </font>
    <font>
      <sz val="10"/>
      <name val="宋体"/>
      <family val="3"/>
      <charset val="134"/>
    </font>
    <font>
      <b/>
      <sz val="14"/>
      <name val="宋体-简"/>
      <charset val="134"/>
    </font>
    <font>
      <sz val="9"/>
      <name val="宋体"/>
      <family val="3"/>
      <charset val="134"/>
      <scheme val="minor"/>
    </font>
    <font>
      <sz val="9"/>
      <color rgb="FFC00000"/>
      <name val="宋体"/>
      <family val="3"/>
      <charset val="134"/>
    </font>
    <font>
      <sz val="14"/>
      <name val="Arial"/>
      <family val="2"/>
    </font>
    <font>
      <sz val="9"/>
      <color rgb="FFC00000"/>
      <name val="Arial"/>
      <family val="2"/>
    </font>
    <font>
      <sz val="12"/>
      <name val="Times New Roman"/>
      <family val="1"/>
    </font>
    <font>
      <sz val="10"/>
      <name val="Arial"/>
      <family val="2"/>
    </font>
    <font>
      <b/>
      <sz val="10"/>
      <name val="宋体-简"/>
      <charset val="134"/>
    </font>
    <font>
      <sz val="9"/>
      <name val="Arial Bold"/>
      <family val="2"/>
    </font>
    <font>
      <sz val="9"/>
      <color rgb="FFFF0000"/>
      <name val="Arial"/>
      <family val="2"/>
    </font>
    <font>
      <sz val="10"/>
      <name val="宋体-简"/>
      <charset val="134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37437055574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>
      <alignment vertical="center"/>
    </xf>
    <xf numFmtId="0" fontId="15" fillId="0" borderId="0" applyNumberFormat="0" applyBorder="0" applyAlignment="0" applyProtection="0">
      <alignment vertical="center"/>
    </xf>
    <xf numFmtId="0" fontId="16" fillId="0" borderId="0" applyNumberFormat="0" applyBorder="0" applyAlignment="0" applyProtection="0">
      <alignment vertical="center"/>
    </xf>
    <xf numFmtId="0" fontId="16" fillId="0" borderId="0" applyNumberFormat="0" applyBorder="0" applyAlignment="0" applyProtection="0">
      <alignment vertical="center"/>
    </xf>
    <xf numFmtId="0" fontId="15" fillId="0" borderId="0" applyNumberFormat="0" applyBorder="0" applyAlignment="0" applyProtection="0">
      <alignment vertical="center"/>
    </xf>
  </cellStyleXfs>
  <cellXfs count="73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>
      <alignment vertical="center"/>
    </xf>
    <xf numFmtId="0" fontId="1" fillId="2" borderId="0" xfId="0" applyFont="1" applyFill="1" applyAlignment="1">
      <alignment horizontal="left" vertical="center"/>
    </xf>
    <xf numFmtId="176" fontId="1" fillId="2" borderId="0" xfId="0" applyNumberFormat="1" applyFont="1" applyFill="1" applyAlignment="1">
      <alignment horizontal="center" vertical="center"/>
    </xf>
    <xf numFmtId="57" fontId="1" fillId="2" borderId="0" xfId="0" applyNumberFormat="1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58" fontId="6" fillId="0" borderId="1" xfId="0" applyNumberFormat="1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9" fillId="0" borderId="1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176" fontId="3" fillId="2" borderId="1" xfId="0" applyNumberFormat="1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176" fontId="1" fillId="7" borderId="1" xfId="0" applyNumberFormat="1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2" fillId="2" borderId="0" xfId="0" applyFont="1" applyFill="1" applyAlignment="1">
      <alignment horizontal="left" vertical="center" wrapText="1"/>
    </xf>
    <xf numFmtId="176" fontId="1" fillId="8" borderId="1" xfId="0" applyNumberFormat="1" applyFont="1" applyFill="1" applyBorder="1" applyAlignment="1">
      <alignment horizontal="center" vertical="center"/>
    </xf>
    <xf numFmtId="176" fontId="13" fillId="4" borderId="1" xfId="0" applyNumberFormat="1" applyFont="1" applyFill="1" applyBorder="1" applyAlignment="1">
      <alignment horizontal="center" vertical="center"/>
    </xf>
    <xf numFmtId="176" fontId="1" fillId="4" borderId="1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176" fontId="1" fillId="5" borderId="1" xfId="0" applyNumberFormat="1" applyFont="1" applyFill="1" applyBorder="1" applyAlignment="1">
      <alignment horizontal="center" vertical="center"/>
    </xf>
    <xf numFmtId="176" fontId="3" fillId="6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8" fillId="2" borderId="8" xfId="0" applyFont="1" applyFill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6" fillId="5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horizontal="left" vertical="center" wrapText="1"/>
    </xf>
    <xf numFmtId="0" fontId="10" fillId="4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1" fillId="2" borderId="0" xfId="0" applyFont="1" applyFill="1" applyAlignment="1">
      <alignment horizontal="center" vertical="center"/>
    </xf>
    <xf numFmtId="176" fontId="6" fillId="2" borderId="0" xfId="0" applyNumberFormat="1" applyFont="1" applyFill="1" applyAlignment="1">
      <alignment horizontal="center" vertical="center"/>
    </xf>
    <xf numFmtId="176" fontId="1" fillId="2" borderId="0" xfId="0" applyNumberFormat="1" applyFont="1" applyFill="1" applyAlignment="1">
      <alignment horizontal="center" vertical="center"/>
    </xf>
    <xf numFmtId="0" fontId="2" fillId="9" borderId="1" xfId="0" applyFont="1" applyFill="1" applyBorder="1" applyAlignment="1">
      <alignment horizontal="center" vertical="center"/>
    </xf>
    <xf numFmtId="0" fontId="3" fillId="9" borderId="1" xfId="0" applyFont="1" applyFill="1" applyBorder="1" applyAlignment="1">
      <alignment horizontal="center" vertical="center"/>
    </xf>
    <xf numFmtId="176" fontId="3" fillId="9" borderId="1" xfId="0" applyNumberFormat="1" applyFont="1" applyFill="1" applyBorder="1" applyAlignment="1">
      <alignment horizontal="center" vertical="center"/>
    </xf>
    <xf numFmtId="0" fontId="1" fillId="9" borderId="0" xfId="0" applyFont="1" applyFill="1">
      <alignment vertical="center"/>
    </xf>
  </cellXfs>
  <cellStyles count="5">
    <cellStyle name="_ET_STYLE_NoName_00_" xfId="2" xr:uid="{00000000-0005-0000-0000-000000000000}"/>
    <cellStyle name="0,0_x005f_x000d__x005f_x000a_NA_x005f_x000d__x005f_x000a_" xfId="4" xr:uid="{00000000-0005-0000-0000-000001000000}"/>
    <cellStyle name="常规" xfId="0" builtinId="0"/>
    <cellStyle name="样式 1" xfId="1" xr:uid="{00000000-0005-0000-0000-000003000000}"/>
    <cellStyle name="一般_Sheet1" xfId="3" xr:uid="{00000000-0005-0000-0000-000004000000}"/>
  </cellStyles>
  <dxfs count="0"/>
  <tableStyles count="0" defaultTableStyle="TableStyleMedium9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H52"/>
  <sheetViews>
    <sheetView tabSelected="1" view="pageBreakPreview" topLeftCell="A42" zoomScale="60" zoomScaleNormal="40" workbookViewId="0">
      <selection activeCell="I58" sqref="I58"/>
    </sheetView>
  </sheetViews>
  <sheetFormatPr defaultColWidth="9" defaultRowHeight="11.5"/>
  <cols>
    <col min="1" max="1" width="47.58203125" style="2" customWidth="1"/>
    <col min="2" max="2" width="23.6640625" style="3" customWidth="1"/>
    <col min="3" max="3" width="70.58203125" style="3" customWidth="1"/>
    <col min="4" max="4" width="15.4140625" style="3" customWidth="1"/>
    <col min="5" max="5" width="20.5" style="4" customWidth="1"/>
    <col min="6" max="6" width="19.1640625" style="4" customWidth="1"/>
    <col min="7" max="7" width="23.58203125" style="4" customWidth="1"/>
    <col min="8" max="8" width="22.1640625" style="2" customWidth="1"/>
    <col min="9" max="16384" width="9" style="2"/>
  </cols>
  <sheetData>
    <row r="1" spans="1:8" ht="46" customHeight="1">
      <c r="A1" s="66"/>
      <c r="B1" s="66"/>
      <c r="C1" s="66"/>
      <c r="D1" s="1"/>
    </row>
    <row r="2" spans="1:8" ht="12" customHeight="1">
      <c r="A2" s="3" t="s">
        <v>0</v>
      </c>
      <c r="B2" s="3" t="s">
        <v>85</v>
      </c>
      <c r="E2" s="67" t="s">
        <v>84</v>
      </c>
      <c r="F2" s="68"/>
      <c r="G2" s="68"/>
    </row>
    <row r="3" spans="1:8" ht="12" customHeight="1">
      <c r="A3" s="3" t="s">
        <v>1</v>
      </c>
      <c r="B3" s="5" t="s">
        <v>82</v>
      </c>
      <c r="E3" s="68" t="s">
        <v>85</v>
      </c>
      <c r="F3" s="68"/>
      <c r="G3" s="68"/>
    </row>
    <row r="4" spans="1:8" ht="12" customHeight="1">
      <c r="A4" s="3" t="s">
        <v>2</v>
      </c>
      <c r="B4" s="6"/>
      <c r="E4" s="68" t="s">
        <v>86</v>
      </c>
      <c r="F4" s="68"/>
      <c r="G4" s="68"/>
    </row>
    <row r="5" spans="1:8" ht="12" customHeight="1">
      <c r="A5" s="3" t="s">
        <v>3</v>
      </c>
      <c r="E5" s="68"/>
      <c r="F5" s="68"/>
      <c r="G5" s="68"/>
    </row>
    <row r="6" spans="1:8" ht="12" customHeight="1">
      <c r="A6" s="3" t="s">
        <v>4</v>
      </c>
    </row>
    <row r="7" spans="1:8" s="1" customFormat="1" ht="15" customHeight="1">
      <c r="A7" s="63" t="s">
        <v>5</v>
      </c>
      <c r="B7" s="63"/>
      <c r="C7" s="7" t="s">
        <v>6</v>
      </c>
      <c r="D7" s="8" t="s">
        <v>7</v>
      </c>
      <c r="E7" s="23" t="s">
        <v>8</v>
      </c>
      <c r="F7" s="23" t="s">
        <v>9</v>
      </c>
      <c r="G7" s="24" t="s">
        <v>10</v>
      </c>
    </row>
    <row r="8" spans="1:8" s="1" customFormat="1" ht="32" customHeight="1">
      <c r="A8" s="64" t="s">
        <v>11</v>
      </c>
      <c r="B8" s="64"/>
      <c r="C8" s="64"/>
      <c r="D8" s="64"/>
      <c r="E8" s="64"/>
      <c r="F8" s="64"/>
      <c r="G8" s="64"/>
    </row>
    <row r="9" spans="1:8" s="1" customFormat="1" ht="204" customHeight="1">
      <c r="A9" s="9" t="s">
        <v>12</v>
      </c>
      <c r="B9" s="10" t="s">
        <v>13</v>
      </c>
      <c r="C9" s="11" t="s">
        <v>14</v>
      </c>
      <c r="D9" s="12">
        <f>1980+108</f>
        <v>2088</v>
      </c>
      <c r="E9" s="25">
        <v>1</v>
      </c>
      <c r="F9" s="26">
        <v>380</v>
      </c>
      <c r="G9" s="25">
        <f t="shared" ref="G9:G22" si="0">D9*E9*F9</f>
        <v>793440</v>
      </c>
      <c r="H9" s="27"/>
    </row>
    <row r="10" spans="1:8" s="1" customFormat="1" ht="39" customHeight="1">
      <c r="A10" s="65" t="s">
        <v>15</v>
      </c>
      <c r="B10" s="65"/>
      <c r="C10" s="11" t="s">
        <v>16</v>
      </c>
      <c r="D10" s="12">
        <v>0</v>
      </c>
      <c r="E10" s="25">
        <v>1</v>
      </c>
      <c r="F10" s="25">
        <v>3</v>
      </c>
      <c r="G10" s="25">
        <f t="shared" si="0"/>
        <v>0</v>
      </c>
    </row>
    <row r="11" spans="1:8" s="1" customFormat="1" ht="39" customHeight="1">
      <c r="A11" s="11" t="s">
        <v>17</v>
      </c>
      <c r="B11" s="13" t="s">
        <v>18</v>
      </c>
      <c r="C11" s="11" t="s">
        <v>19</v>
      </c>
      <c r="D11" s="12">
        <v>0</v>
      </c>
      <c r="E11" s="25">
        <v>1</v>
      </c>
      <c r="F11" s="25">
        <v>1</v>
      </c>
      <c r="G11" s="25">
        <f t="shared" si="0"/>
        <v>0</v>
      </c>
    </row>
    <row r="12" spans="1:8" s="1" customFormat="1" ht="61" customHeight="1">
      <c r="A12" s="65" t="s">
        <v>20</v>
      </c>
      <c r="B12" s="65"/>
      <c r="C12" s="14" t="s">
        <v>21</v>
      </c>
      <c r="D12" s="12">
        <v>0</v>
      </c>
      <c r="E12" s="28">
        <v>1</v>
      </c>
      <c r="F12" s="28">
        <v>1</v>
      </c>
      <c r="G12" s="25">
        <f t="shared" si="0"/>
        <v>0</v>
      </c>
    </row>
    <row r="13" spans="1:8" s="1" customFormat="1" ht="62" customHeight="1">
      <c r="A13" s="45" t="s">
        <v>22</v>
      </c>
      <c r="B13" s="15" t="s">
        <v>72</v>
      </c>
      <c r="C13" s="11" t="s">
        <v>23</v>
      </c>
      <c r="D13" s="12">
        <v>200</v>
      </c>
      <c r="E13" s="25">
        <v>1</v>
      </c>
      <c r="F13" s="25">
        <v>401</v>
      </c>
      <c r="G13" s="25">
        <f t="shared" si="0"/>
        <v>80200</v>
      </c>
    </row>
    <row r="14" spans="1:8" s="1" customFormat="1" ht="35.4" customHeight="1">
      <c r="A14" s="46"/>
      <c r="B14" s="15" t="s">
        <v>75</v>
      </c>
      <c r="C14" s="11" t="s">
        <v>74</v>
      </c>
      <c r="D14" s="12">
        <v>300</v>
      </c>
      <c r="E14" s="25">
        <v>1</v>
      </c>
      <c r="F14" s="25">
        <v>21</v>
      </c>
      <c r="G14" s="25">
        <f t="shared" si="0"/>
        <v>6300</v>
      </c>
    </row>
    <row r="15" spans="1:8" s="1" customFormat="1" ht="35.4" customHeight="1">
      <c r="A15" s="47"/>
      <c r="B15" s="15" t="s">
        <v>76</v>
      </c>
      <c r="C15" s="11" t="s">
        <v>73</v>
      </c>
      <c r="D15" s="12">
        <v>200</v>
      </c>
      <c r="E15" s="25">
        <v>1</v>
      </c>
      <c r="F15" s="25">
        <v>21</v>
      </c>
      <c r="G15" s="25">
        <f t="shared" si="0"/>
        <v>4200</v>
      </c>
    </row>
    <row r="16" spans="1:8" s="1" customFormat="1" ht="27" customHeight="1">
      <c r="A16" s="16" t="s">
        <v>24</v>
      </c>
      <c r="B16" s="13" t="s">
        <v>25</v>
      </c>
      <c r="C16" s="11" t="s">
        <v>26</v>
      </c>
      <c r="D16" s="12">
        <v>0</v>
      </c>
      <c r="E16" s="25">
        <v>1</v>
      </c>
      <c r="F16" s="25">
        <v>12</v>
      </c>
      <c r="G16" s="25">
        <f t="shared" si="0"/>
        <v>0</v>
      </c>
    </row>
    <row r="17" spans="1:8" s="1" customFormat="1" ht="40" customHeight="1">
      <c r="A17" s="40" t="s">
        <v>27</v>
      </c>
      <c r="B17" s="48" t="s">
        <v>28</v>
      </c>
      <c r="C17" s="11" t="s">
        <v>29</v>
      </c>
      <c r="D17" s="12">
        <v>125000</v>
      </c>
      <c r="E17" s="28">
        <v>1</v>
      </c>
      <c r="F17" s="28">
        <v>2</v>
      </c>
      <c r="G17" s="25">
        <f t="shared" si="0"/>
        <v>250000</v>
      </c>
    </row>
    <row r="18" spans="1:8" s="1" customFormat="1" ht="32" customHeight="1">
      <c r="A18" s="41"/>
      <c r="B18" s="48"/>
      <c r="C18" s="11" t="s">
        <v>30</v>
      </c>
      <c r="D18" s="12">
        <v>0</v>
      </c>
      <c r="E18" s="28">
        <v>1</v>
      </c>
      <c r="F18" s="28">
        <v>2</v>
      </c>
      <c r="G18" s="25">
        <f t="shared" si="0"/>
        <v>0</v>
      </c>
    </row>
    <row r="19" spans="1:8" s="1" customFormat="1" ht="27" customHeight="1">
      <c r="A19" s="41"/>
      <c r="B19" s="49" t="s">
        <v>31</v>
      </c>
      <c r="C19" s="11" t="s">
        <v>32</v>
      </c>
      <c r="D19" s="12">
        <v>400</v>
      </c>
      <c r="E19" s="25">
        <v>1</v>
      </c>
      <c r="F19" s="25">
        <v>500</v>
      </c>
      <c r="G19" s="25">
        <f t="shared" si="0"/>
        <v>200000</v>
      </c>
    </row>
    <row r="20" spans="1:8" s="1" customFormat="1" ht="27" customHeight="1">
      <c r="A20" s="41"/>
      <c r="B20" s="49"/>
      <c r="C20" s="11" t="s">
        <v>33</v>
      </c>
      <c r="D20" s="12">
        <v>150</v>
      </c>
      <c r="E20" s="25">
        <v>1</v>
      </c>
      <c r="F20" s="25">
        <v>500</v>
      </c>
      <c r="G20" s="25">
        <f t="shared" si="0"/>
        <v>75000</v>
      </c>
    </row>
    <row r="21" spans="1:8" s="1" customFormat="1" ht="27" customHeight="1">
      <c r="A21" s="41"/>
      <c r="B21" s="13" t="s">
        <v>24</v>
      </c>
      <c r="C21" s="11" t="s">
        <v>34</v>
      </c>
      <c r="D21" s="12">
        <v>0</v>
      </c>
      <c r="E21" s="25">
        <v>1</v>
      </c>
      <c r="F21" s="25">
        <v>100</v>
      </c>
      <c r="G21" s="25">
        <f t="shared" si="0"/>
        <v>0</v>
      </c>
    </row>
    <row r="22" spans="1:8" s="1" customFormat="1" ht="34" customHeight="1">
      <c r="A22" s="42"/>
      <c r="B22" s="13" t="s">
        <v>35</v>
      </c>
      <c r="C22" s="11" t="s">
        <v>36</v>
      </c>
      <c r="D22" s="12">
        <v>3000</v>
      </c>
      <c r="E22" s="25">
        <v>1</v>
      </c>
      <c r="F22" s="25">
        <v>1</v>
      </c>
      <c r="G22" s="25">
        <f t="shared" si="0"/>
        <v>3000</v>
      </c>
      <c r="H22" s="29"/>
    </row>
    <row r="23" spans="1:8" s="1" customFormat="1" ht="27" customHeight="1">
      <c r="A23" s="60" t="s">
        <v>37</v>
      </c>
      <c r="B23" s="61"/>
      <c r="C23" s="61"/>
      <c r="D23" s="61"/>
      <c r="E23" s="61"/>
      <c r="F23" s="61"/>
      <c r="G23" s="30"/>
    </row>
    <row r="24" spans="1:8" s="1" customFormat="1" ht="39" customHeight="1">
      <c r="A24" s="43" t="s">
        <v>38</v>
      </c>
      <c r="B24" s="52" t="s">
        <v>39</v>
      </c>
      <c r="C24" s="11" t="s">
        <v>79</v>
      </c>
      <c r="D24" s="12">
        <v>0</v>
      </c>
      <c r="E24" s="25">
        <v>1</v>
      </c>
      <c r="F24" s="25">
        <v>20</v>
      </c>
      <c r="G24" s="25">
        <f t="shared" ref="G24:G29" si="1">D24*E24*F24</f>
        <v>0</v>
      </c>
      <c r="H24" s="27"/>
    </row>
    <row r="25" spans="1:8" s="1" customFormat="1" ht="39" customHeight="1">
      <c r="A25" s="43"/>
      <c r="B25" s="53"/>
      <c r="C25" s="11" t="s">
        <v>80</v>
      </c>
      <c r="D25" s="12">
        <v>0</v>
      </c>
      <c r="E25" s="25">
        <v>1</v>
      </c>
      <c r="F25" s="25">
        <v>25</v>
      </c>
      <c r="G25" s="25">
        <f t="shared" si="1"/>
        <v>0</v>
      </c>
      <c r="H25" s="27"/>
    </row>
    <row r="26" spans="1:8" s="1" customFormat="1" ht="39" customHeight="1">
      <c r="A26" s="44"/>
      <c r="B26" s="54"/>
      <c r="C26" s="11" t="s">
        <v>81</v>
      </c>
      <c r="D26" s="12">
        <v>0</v>
      </c>
      <c r="E26" s="25">
        <v>4</v>
      </c>
      <c r="F26" s="25">
        <v>2</v>
      </c>
      <c r="G26" s="25">
        <f t="shared" si="1"/>
        <v>0</v>
      </c>
      <c r="H26" s="27"/>
    </row>
    <row r="27" spans="1:8" s="1" customFormat="1" ht="27" customHeight="1">
      <c r="A27" s="44"/>
      <c r="B27" s="50" t="s">
        <v>13</v>
      </c>
      <c r="C27" s="17" t="s">
        <v>83</v>
      </c>
      <c r="D27" s="12">
        <v>1000</v>
      </c>
      <c r="E27" s="25">
        <v>2</v>
      </c>
      <c r="F27" s="26">
        <v>21</v>
      </c>
      <c r="G27" s="25">
        <f t="shared" si="1"/>
        <v>42000</v>
      </c>
    </row>
    <row r="28" spans="1:8" s="1" customFormat="1" ht="39" customHeight="1">
      <c r="A28" s="44"/>
      <c r="B28" s="50"/>
      <c r="C28" s="11" t="s">
        <v>77</v>
      </c>
      <c r="D28" s="12">
        <v>900</v>
      </c>
      <c r="E28" s="25">
        <v>1</v>
      </c>
      <c r="F28" s="25">
        <v>25</v>
      </c>
      <c r="G28" s="25">
        <f t="shared" si="1"/>
        <v>22500</v>
      </c>
    </row>
    <row r="29" spans="1:8" s="1" customFormat="1" ht="39" customHeight="1">
      <c r="A29" s="44"/>
      <c r="B29" s="50"/>
      <c r="C29" s="11" t="s">
        <v>78</v>
      </c>
      <c r="D29" s="12">
        <v>2100</v>
      </c>
      <c r="E29" s="25">
        <v>1</v>
      </c>
      <c r="F29" s="26">
        <v>25</v>
      </c>
      <c r="G29" s="25">
        <f t="shared" si="1"/>
        <v>52500</v>
      </c>
    </row>
    <row r="30" spans="1:8" s="1" customFormat="1" ht="21" customHeight="1">
      <c r="A30" s="60" t="s">
        <v>40</v>
      </c>
      <c r="B30" s="61"/>
      <c r="C30" s="61"/>
      <c r="D30" s="61"/>
      <c r="E30" s="61"/>
      <c r="F30" s="61"/>
      <c r="G30" s="31"/>
    </row>
    <row r="31" spans="1:8" s="1" customFormat="1" ht="27" customHeight="1">
      <c r="A31" s="50" t="s">
        <v>41</v>
      </c>
      <c r="B31" s="51"/>
      <c r="C31" s="11" t="s">
        <v>42</v>
      </c>
      <c r="D31" s="12">
        <v>2000</v>
      </c>
      <c r="E31" s="25">
        <v>2</v>
      </c>
      <c r="F31" s="25">
        <v>2</v>
      </c>
      <c r="G31" s="25">
        <f>D31*E31*F31</f>
        <v>8000</v>
      </c>
    </row>
    <row r="32" spans="1:8" s="1" customFormat="1" ht="27" customHeight="1">
      <c r="A32" s="50" t="s">
        <v>43</v>
      </c>
      <c r="B32" s="51"/>
      <c r="C32" s="18" t="s">
        <v>44</v>
      </c>
      <c r="D32" s="12">
        <v>1900</v>
      </c>
      <c r="E32" s="25">
        <v>8</v>
      </c>
      <c r="F32" s="25">
        <v>1</v>
      </c>
      <c r="G32" s="25">
        <f t="shared" ref="G32:G37" si="2">D32*E32*F32</f>
        <v>15200</v>
      </c>
    </row>
    <row r="33" spans="1:8" s="1" customFormat="1" ht="27" customHeight="1">
      <c r="A33" s="51"/>
      <c r="B33" s="51"/>
      <c r="C33" s="19" t="s">
        <v>45</v>
      </c>
      <c r="D33" s="12">
        <v>2200</v>
      </c>
      <c r="E33" s="25">
        <v>10</v>
      </c>
      <c r="F33" s="25">
        <v>1</v>
      </c>
      <c r="G33" s="25">
        <f t="shared" si="2"/>
        <v>22000</v>
      </c>
    </row>
    <row r="34" spans="1:8" s="1" customFormat="1" ht="27" customHeight="1">
      <c r="A34" s="51"/>
      <c r="B34" s="51"/>
      <c r="C34" s="19" t="s">
        <v>46</v>
      </c>
      <c r="D34" s="12">
        <v>3000</v>
      </c>
      <c r="E34" s="25">
        <v>10</v>
      </c>
      <c r="F34" s="25">
        <v>1</v>
      </c>
      <c r="G34" s="25">
        <f t="shared" si="2"/>
        <v>30000</v>
      </c>
    </row>
    <row r="35" spans="1:8" s="1" customFormat="1" ht="27" customHeight="1">
      <c r="A35" s="50" t="s">
        <v>47</v>
      </c>
      <c r="B35" s="51"/>
      <c r="C35" s="19" t="s">
        <v>48</v>
      </c>
      <c r="D35" s="12">
        <v>3000</v>
      </c>
      <c r="E35" s="25">
        <v>12</v>
      </c>
      <c r="F35" s="25">
        <v>1</v>
      </c>
      <c r="G35" s="25">
        <f t="shared" si="2"/>
        <v>36000</v>
      </c>
    </row>
    <row r="36" spans="1:8" s="1" customFormat="1" ht="27" customHeight="1">
      <c r="A36" s="51"/>
      <c r="B36" s="51"/>
      <c r="C36" s="18" t="s">
        <v>49</v>
      </c>
      <c r="D36" s="12">
        <v>2000</v>
      </c>
      <c r="E36" s="25">
        <v>10</v>
      </c>
      <c r="F36" s="25">
        <v>1</v>
      </c>
      <c r="G36" s="25">
        <f t="shared" si="2"/>
        <v>20000</v>
      </c>
    </row>
    <row r="37" spans="1:8" s="1" customFormat="1" ht="27" customHeight="1">
      <c r="A37" s="51"/>
      <c r="B37" s="51"/>
      <c r="C37" s="19" t="s">
        <v>50</v>
      </c>
      <c r="D37" s="12">
        <v>2200</v>
      </c>
      <c r="E37" s="25">
        <v>9</v>
      </c>
      <c r="F37" s="25">
        <v>1</v>
      </c>
      <c r="G37" s="25">
        <f t="shared" si="2"/>
        <v>19800</v>
      </c>
    </row>
    <row r="38" spans="1:8" s="1" customFormat="1" ht="27" customHeight="1">
      <c r="A38" s="62" t="s">
        <v>51</v>
      </c>
      <c r="B38" s="61"/>
      <c r="C38" s="61"/>
      <c r="D38" s="61"/>
      <c r="E38" s="61"/>
      <c r="F38" s="61"/>
      <c r="G38" s="32"/>
    </row>
    <row r="39" spans="1:8" s="1" customFormat="1" ht="27" customHeight="1">
      <c r="A39" s="55" t="s">
        <v>52</v>
      </c>
      <c r="B39" s="49"/>
      <c r="C39" s="11" t="s">
        <v>53</v>
      </c>
      <c r="D39" s="12">
        <v>300</v>
      </c>
      <c r="E39" s="25">
        <v>30</v>
      </c>
      <c r="F39" s="25">
        <v>1</v>
      </c>
      <c r="G39" s="25">
        <f>D39*E39*F39</f>
        <v>9000</v>
      </c>
    </row>
    <row r="40" spans="1:8" s="1" customFormat="1" ht="27" customHeight="1">
      <c r="A40" s="55" t="s">
        <v>54</v>
      </c>
      <c r="B40" s="49"/>
      <c r="C40" s="11" t="s">
        <v>55</v>
      </c>
      <c r="D40" s="12">
        <v>300</v>
      </c>
      <c r="E40" s="25">
        <v>100</v>
      </c>
      <c r="F40" s="25">
        <v>1</v>
      </c>
      <c r="G40" s="25">
        <f>D40*E40*F40</f>
        <v>30000</v>
      </c>
    </row>
    <row r="41" spans="1:8" s="1" customFormat="1" ht="27" customHeight="1">
      <c r="A41" s="55" t="s">
        <v>51</v>
      </c>
      <c r="B41" s="49"/>
      <c r="C41" s="11" t="s">
        <v>56</v>
      </c>
      <c r="D41" s="12">
        <v>500</v>
      </c>
      <c r="E41" s="25">
        <v>521</v>
      </c>
      <c r="F41" s="25">
        <v>1</v>
      </c>
      <c r="G41" s="25">
        <f>D41*E41*F41</f>
        <v>260500</v>
      </c>
    </row>
    <row r="42" spans="1:8" s="1" customFormat="1" ht="33" customHeight="1">
      <c r="A42" s="56" t="s">
        <v>57</v>
      </c>
      <c r="B42" s="57"/>
      <c r="C42" s="57"/>
      <c r="D42" s="57"/>
      <c r="E42" s="57"/>
      <c r="F42" s="57"/>
      <c r="G42" s="33"/>
      <c r="H42" s="29"/>
    </row>
    <row r="43" spans="1:8" s="1" customFormat="1" ht="27" customHeight="1">
      <c r="A43" s="45" t="s">
        <v>58</v>
      </c>
      <c r="B43" s="13" t="s">
        <v>59</v>
      </c>
      <c r="C43" s="11" t="s">
        <v>60</v>
      </c>
      <c r="D43" s="12">
        <v>90</v>
      </c>
      <c r="E43" s="25">
        <v>60</v>
      </c>
      <c r="F43" s="25">
        <v>3</v>
      </c>
      <c r="G43" s="25">
        <f>D43*E43*F43</f>
        <v>16200</v>
      </c>
      <c r="H43" s="29"/>
    </row>
    <row r="44" spans="1:8" s="1" customFormat="1" ht="27" customHeight="1">
      <c r="A44" s="46"/>
      <c r="B44" s="20" t="s">
        <v>61</v>
      </c>
      <c r="C44" s="11" t="s">
        <v>62</v>
      </c>
      <c r="D44" s="12">
        <v>300</v>
      </c>
      <c r="E44" s="25">
        <v>60</v>
      </c>
      <c r="F44" s="25">
        <v>1</v>
      </c>
      <c r="G44" s="25">
        <f>D44*E44*F44</f>
        <v>18000</v>
      </c>
      <c r="H44" s="29"/>
    </row>
    <row r="45" spans="1:8" s="1" customFormat="1" ht="27" customHeight="1">
      <c r="A45" s="45" t="s">
        <v>63</v>
      </c>
      <c r="B45" s="21" t="s">
        <v>64</v>
      </c>
      <c r="C45" s="22" t="s">
        <v>65</v>
      </c>
      <c r="D45" s="12">
        <v>30000</v>
      </c>
      <c r="E45" s="25">
        <v>1</v>
      </c>
      <c r="F45" s="25">
        <v>1</v>
      </c>
      <c r="G45" s="25">
        <f>D45*E45*F45</f>
        <v>30000</v>
      </c>
      <c r="H45" s="29"/>
    </row>
    <row r="46" spans="1:8" s="1" customFormat="1" ht="27" customHeight="1">
      <c r="A46" s="47"/>
      <c r="B46" s="21" t="s">
        <v>66</v>
      </c>
      <c r="C46" s="22"/>
      <c r="D46" s="37">
        <f>SUM(G9:G45)++G48</f>
        <v>2053840</v>
      </c>
      <c r="E46" s="25">
        <v>1</v>
      </c>
      <c r="F46" s="25">
        <v>0.1</v>
      </c>
      <c r="G46" s="25">
        <f>D46*E46*F46</f>
        <v>205384</v>
      </c>
      <c r="H46" s="29"/>
    </row>
    <row r="47" spans="1:8" s="1" customFormat="1" ht="27" customHeight="1">
      <c r="A47" s="56" t="s">
        <v>67</v>
      </c>
      <c r="B47" s="57"/>
      <c r="C47" s="57"/>
      <c r="D47" s="57"/>
      <c r="E47" s="57"/>
      <c r="F47" s="57"/>
      <c r="G47" s="33"/>
      <c r="H47" s="34"/>
    </row>
    <row r="48" spans="1:8" s="1" customFormat="1" ht="27" customHeight="1">
      <c r="A48" s="13" t="s">
        <v>68</v>
      </c>
      <c r="B48" s="13" t="s">
        <v>68</v>
      </c>
      <c r="C48" s="11" t="s">
        <v>69</v>
      </c>
      <c r="D48" s="12">
        <v>10000</v>
      </c>
      <c r="E48" s="25">
        <v>1</v>
      </c>
      <c r="F48" s="25">
        <v>1</v>
      </c>
      <c r="G48" s="25">
        <f>D48*E48*F48</f>
        <v>10000</v>
      </c>
      <c r="H48" s="34"/>
    </row>
    <row r="49" spans="1:8" s="1" customFormat="1" ht="33.75" customHeight="1">
      <c r="A49" s="58" t="s">
        <v>70</v>
      </c>
      <c r="B49" s="59"/>
      <c r="C49" s="59"/>
      <c r="D49" s="59"/>
      <c r="E49" s="59"/>
      <c r="F49" s="59"/>
      <c r="G49" s="35">
        <f>SUM(G9:G48)</f>
        <v>2259224</v>
      </c>
      <c r="H49" s="34"/>
    </row>
    <row r="50" spans="1:8" s="1" customFormat="1" ht="33.75" customHeight="1">
      <c r="A50" s="38" t="s">
        <v>71</v>
      </c>
      <c r="B50" s="39"/>
      <c r="C50" s="39"/>
      <c r="D50" s="39"/>
      <c r="E50" s="39"/>
      <c r="F50" s="39"/>
      <c r="G50" s="36">
        <v>1785000</v>
      </c>
      <c r="H50" s="34"/>
    </row>
    <row r="51" spans="1:8" s="72" customFormat="1" ht="21" customHeight="1">
      <c r="A51" s="69" t="s">
        <v>87</v>
      </c>
      <c r="B51" s="70"/>
      <c r="C51" s="70"/>
      <c r="D51" s="70"/>
      <c r="E51" s="70"/>
      <c r="F51" s="70"/>
      <c r="G51" s="71">
        <f>G50*0.06</f>
        <v>107100</v>
      </c>
    </row>
    <row r="52" spans="1:8" s="72" customFormat="1" ht="39.5" customHeight="1">
      <c r="A52" s="69" t="s">
        <v>88</v>
      </c>
      <c r="B52" s="70"/>
      <c r="C52" s="70"/>
      <c r="D52" s="70"/>
      <c r="E52" s="70"/>
      <c r="F52" s="70"/>
      <c r="G52" s="71">
        <f>G50+G51</f>
        <v>1892100</v>
      </c>
    </row>
  </sheetData>
  <mergeCells count="33">
    <mergeCell ref="A51:F51"/>
    <mergeCell ref="A52:F52"/>
    <mergeCell ref="A1:C1"/>
    <mergeCell ref="E2:G2"/>
    <mergeCell ref="E3:G3"/>
    <mergeCell ref="E4:G4"/>
    <mergeCell ref="E5:G5"/>
    <mergeCell ref="A7:B7"/>
    <mergeCell ref="A8:G8"/>
    <mergeCell ref="A10:B10"/>
    <mergeCell ref="A12:B12"/>
    <mergeCell ref="A23:F23"/>
    <mergeCell ref="A13:A15"/>
    <mergeCell ref="A30:F30"/>
    <mergeCell ref="A31:B31"/>
    <mergeCell ref="A38:F38"/>
    <mergeCell ref="A39:B39"/>
    <mergeCell ref="A40:B40"/>
    <mergeCell ref="A50:F50"/>
    <mergeCell ref="A17:A22"/>
    <mergeCell ref="A24:A29"/>
    <mergeCell ref="A43:A44"/>
    <mergeCell ref="A45:A46"/>
    <mergeCell ref="B17:B18"/>
    <mergeCell ref="B19:B20"/>
    <mergeCell ref="B27:B29"/>
    <mergeCell ref="A35:B37"/>
    <mergeCell ref="A32:B34"/>
    <mergeCell ref="B24:B26"/>
    <mergeCell ref="A41:B41"/>
    <mergeCell ref="A42:F42"/>
    <mergeCell ref="A47:F47"/>
    <mergeCell ref="A49:F49"/>
  </mergeCells>
  <phoneticPr fontId="6" type="noConversion"/>
  <pageMargins left="0.60972222222222205" right="0.179166666666667" top="0.4" bottom="0.50902777777777797" header="0.329166666666667" footer="0.51111111111111096"/>
  <pageSetup paperSize="8" scale="59" firstPageNumber="4294963191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车展</vt:lpstr>
      <vt:lpstr>车展!Print_Area</vt:lpstr>
      <vt:lpstr>车展!Print_Titles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 Yue 陈玥(PR,SGM)</dc:creator>
  <cp:lastModifiedBy>lihanbin581127@outlook.com</cp:lastModifiedBy>
  <cp:lastPrinted>2024-10-30T21:20:29Z</cp:lastPrinted>
  <dcterms:created xsi:type="dcterms:W3CDTF">1996-12-24T01:32:00Z</dcterms:created>
  <dcterms:modified xsi:type="dcterms:W3CDTF">2024-10-30T21:20:36Z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2052-6.11.0.8885</vt:lpwstr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SV_HIDDEN_GRID_QUERY_LIST_4F35BF76-6C0D-4D9B-82B2-816C12CF3733">
    <vt:lpwstr>empty_477D106A-C0D6-4607-AEBD-E2C9D60EA279</vt:lpwstr>
  </property>
  <property fmtid="{D5CDD505-2E9C-101B-9397-08002B2CF9AE}" pid="5" name="ICV">
    <vt:lpwstr>A51160C7E895ABFF62B9106732EEB99C_43</vt:lpwstr>
  </property>
</Properties>
</file>