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Candy Guo\2019年\5月\5月18日-25日 Mylan 澳大利亚\澳洲\结算\"/>
    </mc:Choice>
  </mc:AlternateContent>
  <bookViews>
    <workbookView xWindow="-120" yWindow="-120" windowWidth="20730" windowHeight="11160"/>
  </bookViews>
  <sheets>
    <sheet name="结算" sheetId="1" r:id="rId1"/>
    <sheet name="机票明细" sheetId="2" r:id="rId2"/>
    <sheet name="住宿明细" sheetId="3" r:id="rId3"/>
    <sheet name="用车明细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3" i="1" l="1"/>
  <c r="H28" i="1"/>
  <c r="H53" i="1" l="1"/>
  <c r="F48" i="2" l="1"/>
  <c r="H56" i="1" l="1"/>
  <c r="H24" i="1"/>
  <c r="H46" i="1"/>
  <c r="H83" i="1" l="1"/>
  <c r="H79" i="1"/>
  <c r="H76" i="1"/>
  <c r="H55" i="1"/>
  <c r="H54" i="1"/>
  <c r="H52" i="1"/>
  <c r="H51" i="1"/>
  <c r="H45" i="1"/>
  <c r="H44" i="1"/>
  <c r="H43" i="1"/>
  <c r="H42" i="1"/>
  <c r="H41" i="1"/>
  <c r="H40" i="1"/>
  <c r="H11" i="1"/>
  <c r="H12" i="1"/>
  <c r="H13" i="1"/>
  <c r="H14" i="1"/>
  <c r="H15" i="1"/>
  <c r="H16" i="1"/>
  <c r="H17" i="1"/>
  <c r="H37" i="1"/>
  <c r="H30" i="1" l="1"/>
  <c r="E3" i="4" l="1"/>
  <c r="F41" i="3"/>
  <c r="H80" i="1" l="1"/>
  <c r="H62" i="1"/>
  <c r="H61" i="1"/>
  <c r="H59" i="1"/>
  <c r="H72" i="1" l="1"/>
  <c r="H73" i="1"/>
  <c r="H75" i="1"/>
  <c r="H74" i="1"/>
  <c r="H71" i="1"/>
  <c r="H60" i="1" l="1"/>
  <c r="H49" i="1"/>
  <c r="H50" i="1"/>
  <c r="H36" i="1"/>
  <c r="H31" i="1"/>
  <c r="H32" i="1"/>
  <c r="H35" i="1"/>
  <c r="H34" i="1"/>
  <c r="H33" i="1"/>
  <c r="H29" i="1"/>
  <c r="H27" i="1"/>
  <c r="H18" i="1" l="1"/>
  <c r="H81" i="1" l="1"/>
  <c r="H19" i="1" l="1"/>
  <c r="H20" i="1"/>
  <c r="H21" i="1"/>
  <c r="H22" i="1"/>
  <c r="H23" i="1"/>
  <c r="H82" i="1"/>
  <c r="H64" i="1" l="1"/>
  <c r="D67" i="1" l="1"/>
  <c r="H67" i="1" s="1"/>
  <c r="H68" i="1" s="1"/>
  <c r="D86" i="1" s="1"/>
  <c r="H86" i="1" s="1"/>
  <c r="H87" i="1" l="1"/>
</calcChain>
</file>

<file path=xl/sharedStrings.xml><?xml version="1.0" encoding="utf-8"?>
<sst xmlns="http://schemas.openxmlformats.org/spreadsheetml/2006/main" count="713" uniqueCount="336">
  <si>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6" type="noConversion"/>
  </si>
  <si>
    <r>
      <rPr>
        <b/>
        <sz val="11"/>
        <rFont val="宋体"/>
        <family val="3"/>
        <charset val="134"/>
      </rPr>
      <t>总计</t>
    </r>
    <r>
      <rPr>
        <b/>
        <sz val="11"/>
        <rFont val="Arial"/>
        <family val="2"/>
      </rPr>
      <t xml:space="preserve"> Total cost with VAT</t>
    </r>
    <phoneticPr fontId="10" type="noConversion"/>
  </si>
  <si>
    <t>次</t>
    <phoneticPr fontId="6" type="noConversion"/>
  </si>
  <si>
    <t>税金 6% Tax</t>
    <phoneticPr fontId="10" type="noConversion"/>
  </si>
  <si>
    <t>J-1</t>
  </si>
  <si>
    <t>J</t>
  </si>
  <si>
    <t>备注  Remark</t>
    <phoneticPr fontId="6" type="noConversion"/>
  </si>
  <si>
    <t>小 计                            Total</t>
    <phoneticPr fontId="6" type="noConversion"/>
  </si>
  <si>
    <t>单价（RMB）   Unit Price</t>
    <phoneticPr fontId="6" type="noConversion"/>
  </si>
  <si>
    <t xml:space="preserve">单位  Unit  </t>
    <phoneticPr fontId="6" type="noConversion"/>
  </si>
  <si>
    <t xml:space="preserve"> 次   Time</t>
    <phoneticPr fontId="6" type="noConversion"/>
  </si>
  <si>
    <t>人数 Quantity</t>
    <phoneticPr fontId="6" type="noConversion"/>
  </si>
  <si>
    <t>内  容 Detail</t>
    <phoneticPr fontId="10" type="noConversion"/>
  </si>
  <si>
    <t>项  目 Item</t>
    <phoneticPr fontId="6" type="noConversion"/>
  </si>
  <si>
    <t>序号 No.</t>
    <phoneticPr fontId="6" type="noConversion"/>
  </si>
  <si>
    <t>机票费用合计 Total</t>
    <phoneticPr fontId="10" type="noConversion"/>
  </si>
  <si>
    <t>人/次</t>
  </si>
  <si>
    <t>H-3</t>
  </si>
  <si>
    <t>经济舱（国际）</t>
    <phoneticPr fontId="10" type="noConversion"/>
  </si>
  <si>
    <t>H-2</t>
    <phoneticPr fontId="10" type="noConversion"/>
  </si>
  <si>
    <t>经济舱（国内） Economy class  Domestic</t>
    <phoneticPr fontId="10" type="noConversion"/>
  </si>
  <si>
    <t>H-1</t>
    <phoneticPr fontId="10" type="noConversion"/>
  </si>
  <si>
    <t>机票 Air Ticket</t>
    <phoneticPr fontId="10" type="noConversion"/>
  </si>
  <si>
    <t>H</t>
  </si>
  <si>
    <t>人员费用合计 Total</t>
    <phoneticPr fontId="10" type="noConversion"/>
  </si>
  <si>
    <t>人/天</t>
    <phoneticPr fontId="6" type="noConversion"/>
  </si>
  <si>
    <t>G-3</t>
  </si>
  <si>
    <t>晚</t>
    <phoneticPr fontId="6" type="noConversion"/>
  </si>
  <si>
    <t>G-2</t>
  </si>
  <si>
    <t>程</t>
    <phoneticPr fontId="6" type="noConversion"/>
  </si>
  <si>
    <t>机票</t>
    <phoneticPr fontId="10" type="noConversion"/>
  </si>
  <si>
    <t>全陪工作人员费用</t>
    <phoneticPr fontId="6" type="noConversion"/>
  </si>
  <si>
    <t>G-1</t>
  </si>
  <si>
    <t>现场服务人员费用</t>
    <phoneticPr fontId="6" type="noConversion"/>
  </si>
  <si>
    <t>G</t>
    <phoneticPr fontId="6" type="noConversion"/>
  </si>
  <si>
    <t>服务费合计  Total</t>
    <phoneticPr fontId="10" type="noConversion"/>
  </si>
  <si>
    <t>服务费 10% service</t>
    <phoneticPr fontId="6" type="noConversion"/>
  </si>
  <si>
    <t>F-1</t>
  </si>
  <si>
    <t>服务费 service</t>
    <phoneticPr fontId="10" type="noConversion"/>
  </si>
  <si>
    <t>F</t>
    <phoneticPr fontId="6" type="noConversion"/>
  </si>
  <si>
    <t>以上总计</t>
  </si>
  <si>
    <t>合计</t>
  </si>
  <si>
    <t>人/次</t>
    <phoneticPr fontId="6" type="noConversion"/>
  </si>
  <si>
    <r>
      <rPr>
        <sz val="9"/>
        <rFont val="宋体"/>
        <family val="3"/>
        <charset val="134"/>
      </rPr>
      <t>司机及地陪小费</t>
    </r>
    <r>
      <rPr>
        <sz val="9"/>
        <rFont val="Arial"/>
        <family val="2"/>
      </rPr>
      <t xml:space="preserve">  Tips</t>
    </r>
    <phoneticPr fontId="10" type="noConversion"/>
  </si>
  <si>
    <t>E-3</t>
  </si>
  <si>
    <t>人/餐</t>
    <phoneticPr fontId="6" type="noConversion"/>
  </si>
  <si>
    <t>司机及地陪餐补 meal allowance</t>
    <phoneticPr fontId="10" type="noConversion"/>
  </si>
  <si>
    <t>E-2</t>
  </si>
  <si>
    <r>
      <t>地陪</t>
    </r>
    <r>
      <rPr>
        <sz val="9"/>
        <rFont val="Arial"/>
        <family val="2"/>
      </rPr>
      <t xml:space="preserve"> local guiding worker</t>
    </r>
    <phoneticPr fontId="10" type="noConversion"/>
  </si>
  <si>
    <t>E-1</t>
    <phoneticPr fontId="10" type="noConversion"/>
  </si>
  <si>
    <r>
      <rPr>
        <b/>
        <sz val="9"/>
        <rFont val="宋体"/>
        <family val="3"/>
        <charset val="134"/>
      </rPr>
      <t>工作人员费用</t>
    </r>
    <r>
      <rPr>
        <b/>
        <sz val="9"/>
        <rFont val="Arial"/>
        <family val="2"/>
      </rPr>
      <t xml:space="preserve"> worker</t>
    </r>
    <phoneticPr fontId="10" type="noConversion"/>
  </si>
  <si>
    <t>E</t>
    <phoneticPr fontId="6" type="noConversion"/>
  </si>
  <si>
    <t>其他项目费用合计 Total</t>
    <phoneticPr fontId="10" type="noConversion"/>
  </si>
  <si>
    <t>人</t>
  </si>
  <si>
    <t>景点门票</t>
    <phoneticPr fontId="10" type="noConversion"/>
  </si>
  <si>
    <t>其他需求：</t>
  </si>
  <si>
    <t>D-5</t>
  </si>
  <si>
    <t>每人每天2瓶</t>
    <phoneticPr fontId="10" type="noConversion"/>
  </si>
  <si>
    <t>人/天</t>
    <phoneticPr fontId="10" type="noConversion"/>
  </si>
  <si>
    <t>矿泉水 water</t>
    <phoneticPr fontId="10" type="noConversion"/>
  </si>
  <si>
    <t>D-4</t>
  </si>
  <si>
    <t>wifi设备 wifi</t>
    <phoneticPr fontId="10" type="noConversion"/>
  </si>
  <si>
    <t>D-3</t>
  </si>
  <si>
    <t>次</t>
    <phoneticPr fontId="10" type="noConversion"/>
  </si>
  <si>
    <t>签证</t>
    <phoneticPr fontId="10" type="noConversion"/>
  </si>
  <si>
    <t>D-2</t>
  </si>
  <si>
    <t xml:space="preserve">险种：          保额：   </t>
    <phoneticPr fontId="10" type="noConversion"/>
  </si>
  <si>
    <t>保险费 Insurance</t>
    <phoneticPr fontId="6" type="noConversion"/>
  </si>
  <si>
    <t>D-1</t>
  </si>
  <si>
    <t>其他费用 Other cost</t>
    <phoneticPr fontId="6" type="noConversion"/>
  </si>
  <si>
    <t>D</t>
  </si>
  <si>
    <t>车辆费用合计 Total</t>
    <phoneticPr fontId="10" type="noConversion"/>
  </si>
  <si>
    <t>辆/天</t>
    <phoneticPr fontId="6" type="noConversion"/>
  </si>
  <si>
    <t>C-1</t>
  </si>
  <si>
    <t>交通 Vehicle</t>
    <phoneticPr fontId="6" type="noConversion"/>
  </si>
  <si>
    <t>C</t>
  </si>
  <si>
    <t>餐费合计</t>
    <phoneticPr fontId="10" type="noConversion"/>
  </si>
  <si>
    <t>用餐 Meal</t>
    <phoneticPr fontId="6" type="noConversion"/>
  </si>
  <si>
    <t>B</t>
  </si>
  <si>
    <t>住宿会场费用合计 Total</t>
    <phoneticPr fontId="10" type="noConversion"/>
  </si>
  <si>
    <t>人/天</t>
  </si>
  <si>
    <t>会议室（按会议包价计算）</t>
    <phoneticPr fontId="10" type="noConversion"/>
  </si>
  <si>
    <t>未注明情况下选择会场默认设备</t>
    <phoneticPr fontId="10" type="noConversion"/>
  </si>
  <si>
    <t>台/天</t>
  </si>
  <si>
    <t>屏幕、反看板、计时器、音频设备等</t>
    <phoneticPr fontId="10" type="noConversion"/>
  </si>
  <si>
    <t>会场设备</t>
  </si>
  <si>
    <t>个/天</t>
  </si>
  <si>
    <t>有线/无线，数量</t>
  </si>
  <si>
    <t>话筒</t>
  </si>
  <si>
    <r>
      <t>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次</t>
    </r>
    <phoneticPr fontId="10" type="noConversion"/>
  </si>
  <si>
    <t>品种</t>
  </si>
  <si>
    <t>茶歇</t>
  </si>
  <si>
    <r>
      <t>台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</si>
  <si>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说明流明和尺寸</t>
  </si>
  <si>
    <t>投影仪/幕布</t>
  </si>
  <si>
    <t>请注明会议室名称、面积及层高</t>
    <phoneticPr fontId="10" type="noConversion"/>
  </si>
  <si>
    <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  <phoneticPr fontId="6" type="noConversion"/>
  </si>
  <si>
    <t>会议室</t>
    <phoneticPr fontId="10" type="noConversion"/>
  </si>
  <si>
    <t>A-3</t>
  </si>
  <si>
    <t>间/晚 Night</t>
    <phoneticPr fontId="6" type="noConversion"/>
  </si>
  <si>
    <t>A-1</t>
  </si>
  <si>
    <t>酒店：Hotel</t>
    <phoneticPr fontId="6" type="noConversion"/>
  </si>
  <si>
    <t>A</t>
  </si>
  <si>
    <t>备       注  Remark</t>
    <phoneticPr fontId="6" type="noConversion"/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</si>
  <si>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  <r>
      <rPr>
        <b/>
        <sz val="10"/>
        <rFont val="Times New Roman"/>
        <family val="1"/>
      </rPr>
      <t xml:space="preserve"> Total</t>
    </r>
    <phoneticPr fontId="6" type="noConversion"/>
  </si>
  <si>
    <t>单价（RMB） Price</t>
    <phoneticPr fontId="6" type="noConversion"/>
  </si>
  <si>
    <t>单位 Unit</t>
    <phoneticPr fontId="6" type="noConversion"/>
  </si>
  <si>
    <t>天数/次数 Time</t>
    <phoneticPr fontId="6" type="noConversion"/>
  </si>
  <si>
    <t>数量 Quantity</t>
    <phoneticPr fontId="6" type="noConversion"/>
  </si>
  <si>
    <t>报     价  Quotation</t>
    <phoneticPr fontId="10" type="noConversion"/>
  </si>
  <si>
    <t>项      目  Item</t>
    <phoneticPr fontId="10" type="noConversion"/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</si>
  <si>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</t>
  </si>
  <si>
    <t>备注：</t>
  </si>
  <si>
    <t>报价有效期Validation of Quotation</t>
    <phoneticPr fontId="6" type="noConversion"/>
  </si>
  <si>
    <t xml:space="preserve">            </t>
  </si>
  <si>
    <t>内部参加人数              Attendance of Internal</t>
    <phoneticPr fontId="6" type="noConversion"/>
  </si>
  <si>
    <t>2019年5月18日-25日</t>
    <phoneticPr fontId="10" type="noConversion"/>
  </si>
  <si>
    <t>会议时间  Meeting Time</t>
    <phoneticPr fontId="6" type="noConversion"/>
  </si>
  <si>
    <t>郭海燕13810995220/guohaiyan@cct.cn</t>
    <phoneticPr fontId="10" type="noConversion"/>
  </si>
  <si>
    <t>联系人/电话 Contact Person</t>
    <phoneticPr fontId="6" type="noConversion"/>
  </si>
  <si>
    <t xml:space="preserve">             </t>
    <phoneticPr fontId="10" type="noConversion"/>
  </si>
  <si>
    <t>外部参加人数                   Attendance of External</t>
    <phoneticPr fontId="6" type="noConversion"/>
  </si>
  <si>
    <t>会议类型  Meeting Type</t>
    <phoneticPr fontId="6" type="noConversion"/>
  </si>
  <si>
    <t>康辉集团北京国际会议展览有限公司           COMFORT INTERNATIONAL M.I.C.E. SERVICE CO.,LTD</t>
    <phoneticPr fontId="10" type="noConversion"/>
  </si>
  <si>
    <t>供应商名称 Vendor Name</t>
    <phoneticPr fontId="6" type="noConversion"/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</si>
  <si>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</si>
  <si>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澳洲</t>
    <phoneticPr fontId="10" type="noConversion"/>
  </si>
  <si>
    <r>
      <t>会议地点                    Meeting Venue</t>
    </r>
    <r>
      <rPr>
        <b/>
        <u/>
        <sz val="10"/>
        <rFont val="黑体"/>
        <family val="3"/>
        <charset val="134"/>
      </rPr>
      <t xml:space="preserve">                      </t>
    </r>
    <phoneticPr fontId="6" type="noConversion"/>
  </si>
  <si>
    <t>明星之旅</t>
    <phoneticPr fontId="10" type="noConversion"/>
  </si>
  <si>
    <t>会议名称   Meeting Title</t>
    <phoneticPr fontId="6" type="noConversion"/>
  </si>
  <si>
    <t>会议需求表及报价表格                                                                                                 Request for quoatation</t>
    <phoneticPr fontId="10" type="noConversion"/>
  </si>
  <si>
    <t>普通大床房（5月18日-22日，4晚）</t>
    <phoneticPr fontId="10" type="noConversion"/>
  </si>
  <si>
    <t>普通双床房（5月18日-22日，4晚）</t>
    <phoneticPr fontId="10" type="noConversion"/>
  </si>
  <si>
    <t>普通大床房（5月22日-24日，2晚）</t>
    <phoneticPr fontId="10" type="noConversion"/>
  </si>
  <si>
    <t>普通双床房（5月22日-24日，2晚）</t>
    <phoneticPr fontId="10" type="noConversion"/>
  </si>
  <si>
    <t>H-4</t>
    <phoneticPr fontId="2" type="noConversion"/>
  </si>
  <si>
    <t xml:space="preserve">5月18日 CZ301 广州-悉尼 0820 1940 
5月22日 VA1413 悉尼-凯恩斯 0850 1205                    
5月24日 VA1418 凯恩斯-悉尼 1240 1535               
5月24日 CZ302 悉尼-广州  2145 0525+1              </t>
    <phoneticPr fontId="10" type="noConversion"/>
  </si>
  <si>
    <t xml:space="preserve">5月18日 CA173 北京-悉尼  0110 1450             5月22日 VA1413 悉尼-凯恩斯 0850 1205                    
5月24日 VA1418 凯恩斯-悉尼 1240 1535           
5月24日 CA174 悉尼-北京  1945 0530+1              </t>
    <phoneticPr fontId="10" type="noConversion"/>
  </si>
  <si>
    <t xml:space="preserve">悉尼市区酒店 4星                        Four Points by Sheraton Central Park </t>
    <phoneticPr fontId="10" type="noConversion"/>
  </si>
  <si>
    <t>含税含早含wifi</t>
    <phoneticPr fontId="2" type="noConversion"/>
  </si>
  <si>
    <t>含税含早含wifi</t>
    <phoneticPr fontId="2" type="noConversion"/>
  </si>
  <si>
    <t xml:space="preserve">凯恩斯酒店 4星                     Rydges Esplanade Resort Cairns </t>
    <phoneticPr fontId="10" type="noConversion"/>
  </si>
  <si>
    <t>含税含早含wifi</t>
    <phoneticPr fontId="2" type="noConversion"/>
  </si>
  <si>
    <t>广州 误机/转机 住宿</t>
    <phoneticPr fontId="10" type="noConversion"/>
  </si>
  <si>
    <t>A-2</t>
    <phoneticPr fontId="10" type="noConversion"/>
  </si>
  <si>
    <t>普通大床房（5月17日-18日，1晚）</t>
    <phoneticPr fontId="10" type="noConversion"/>
  </si>
  <si>
    <t>北京 误机/转机 住宿</t>
    <phoneticPr fontId="10" type="noConversion"/>
  </si>
  <si>
    <t>5月18日 悉尼 午餐</t>
    <phoneticPr fontId="6" type="noConversion"/>
  </si>
  <si>
    <t>上海提前抵达5人</t>
    <phoneticPr fontId="6" type="noConversion"/>
  </si>
  <si>
    <t>5月18日 悉尼 晚餐</t>
    <phoneticPr fontId="6" type="noConversion"/>
  </si>
  <si>
    <t>5月19日 悉尼 午餐</t>
    <phoneticPr fontId="6" type="noConversion"/>
  </si>
  <si>
    <t>5月19日 悉尼 晚餐</t>
    <phoneticPr fontId="6" type="noConversion"/>
  </si>
  <si>
    <t>5月20日 悉尼 午餐</t>
    <phoneticPr fontId="6" type="noConversion"/>
  </si>
  <si>
    <t>5月20日 悉尼 晚餐</t>
    <phoneticPr fontId="6" type="noConversion"/>
  </si>
  <si>
    <t>5月21日 晚餐</t>
    <phoneticPr fontId="6" type="noConversion"/>
  </si>
  <si>
    <t>5月22日 晚餐</t>
  </si>
  <si>
    <t>5月23日 晚餐</t>
  </si>
  <si>
    <t>5月24日 用餐</t>
    <phoneticPr fontId="6" type="noConversion"/>
  </si>
  <si>
    <t>凯恩斯/悉尼机场用餐</t>
    <phoneticPr fontId="6" type="noConversion"/>
  </si>
  <si>
    <t>B-1</t>
    <phoneticPr fontId="6" type="noConversion"/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</si>
  <si>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</si>
  <si>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</si>
  <si>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</si>
  <si>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</si>
  <si>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</si>
  <si>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</si>
  <si>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</si>
  <si>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</si>
  <si>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</si>
  <si>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7座商务 上海抵达</t>
    <phoneticPr fontId="10" type="noConversion"/>
  </si>
  <si>
    <t>汇率：1澳元=4.87元人民币，结算已实际汇率为准</t>
    <phoneticPr fontId="6" type="noConversion"/>
  </si>
  <si>
    <t>7座商务 广州抵达</t>
    <phoneticPr fontId="10" type="noConversion"/>
  </si>
  <si>
    <t>5月18日 接机</t>
    <phoneticPr fontId="10" type="noConversion"/>
  </si>
  <si>
    <t>5月19日 接机</t>
    <phoneticPr fontId="10" type="noConversion"/>
  </si>
  <si>
    <t>7座商务 北京抵达</t>
    <phoneticPr fontId="10" type="noConversion"/>
  </si>
  <si>
    <t xml:space="preserve">35 座大巴车 </t>
    <phoneticPr fontId="10" type="noConversion"/>
  </si>
  <si>
    <t>10小时用车，超时另计</t>
    <phoneticPr fontId="10" type="noConversion"/>
  </si>
  <si>
    <t>5月21日 超时</t>
    <phoneticPr fontId="10" type="noConversion"/>
  </si>
  <si>
    <t>35 座大巴车 超时1小时</t>
    <phoneticPr fontId="10" type="noConversion"/>
  </si>
  <si>
    <t>C-2</t>
    <phoneticPr fontId="10" type="noConversion"/>
  </si>
  <si>
    <t>C-3</t>
  </si>
  <si>
    <t>C-4</t>
  </si>
  <si>
    <t>台/天</t>
    <phoneticPr fontId="10" type="noConversion"/>
  </si>
  <si>
    <t>C-5</t>
  </si>
  <si>
    <t>5月24日 浦东接机</t>
    <phoneticPr fontId="10" type="noConversion"/>
  </si>
  <si>
    <t>辆/次</t>
    <phoneticPr fontId="6" type="noConversion"/>
  </si>
  <si>
    <t>现金 200澳/人*18人</t>
    <phoneticPr fontId="10" type="noConversion"/>
  </si>
  <si>
    <t>人/次</t>
    <phoneticPr fontId="10" type="noConversion"/>
  </si>
  <si>
    <t>现金手续费 10%</t>
    <phoneticPr fontId="10" type="noConversion"/>
  </si>
  <si>
    <t>次</t>
    <phoneticPr fontId="10" type="noConversion"/>
  </si>
  <si>
    <t>D-6</t>
  </si>
  <si>
    <t>D-7</t>
  </si>
  <si>
    <t>10小时工作，超时另计</t>
    <phoneticPr fontId="10" type="noConversion"/>
  </si>
  <si>
    <t>地陪 超时</t>
    <phoneticPr fontId="10" type="noConversion"/>
  </si>
  <si>
    <t>5月20日-2小时；5月21日-1小时</t>
    <phoneticPr fontId="10" type="noConversion"/>
  </si>
  <si>
    <t>小时</t>
    <phoneticPr fontId="10" type="noConversion"/>
  </si>
  <si>
    <t>E-4</t>
  </si>
  <si>
    <t>姓名</t>
    <phoneticPr fontId="10" type="noConversion"/>
  </si>
  <si>
    <t>日期</t>
    <phoneticPr fontId="10" type="noConversion"/>
  </si>
  <si>
    <t>航班号</t>
    <phoneticPr fontId="10" type="noConversion"/>
  </si>
  <si>
    <t>舱位</t>
    <phoneticPr fontId="10" type="noConversion"/>
  </si>
  <si>
    <t>金额含税</t>
    <phoneticPr fontId="10" type="noConversion"/>
  </si>
  <si>
    <t>手续费</t>
    <phoneticPr fontId="10" type="noConversion"/>
  </si>
  <si>
    <t>备注</t>
    <phoneticPr fontId="10" type="noConversion"/>
  </si>
  <si>
    <t>PAN/ZHI</t>
  </si>
  <si>
    <t>SHI/JUN</t>
  </si>
  <si>
    <t>YAO/SHUANGYAN</t>
  </si>
  <si>
    <t>ZHANG/XIANG</t>
  </si>
  <si>
    <t>ZHAO/PINGYU</t>
  </si>
  <si>
    <t>ZHAO/PINGYU</t>
    <phoneticPr fontId="2" type="noConversion"/>
  </si>
  <si>
    <t xml:space="preserve">MU561/ MU736  </t>
    <phoneticPr fontId="2" type="noConversion"/>
  </si>
  <si>
    <t>5月17日/5月24日</t>
    <phoneticPr fontId="2" type="noConversion"/>
  </si>
  <si>
    <t>出发地-到达地</t>
    <phoneticPr fontId="10" type="noConversion"/>
  </si>
  <si>
    <r>
      <rPr>
        <sz val="10"/>
        <rFont val="宋体"/>
        <family val="3"/>
        <charset val="134"/>
      </rPr>
      <t>上海浦东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悉尼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上海浦东</t>
    </r>
  </si>
  <si>
    <t>经济舱</t>
    <phoneticPr fontId="2" type="noConversion"/>
  </si>
  <si>
    <t>WANG/LIANG</t>
  </si>
  <si>
    <t>ZHU/LI</t>
  </si>
  <si>
    <t>MO/CHAOTIAN</t>
  </si>
  <si>
    <t>ZHANG/LIPING</t>
  </si>
  <si>
    <t>YANG/GANG</t>
  </si>
  <si>
    <t>ZHANG/WEI</t>
  </si>
  <si>
    <t>YANG/PING</t>
  </si>
  <si>
    <t>LI/WEI</t>
  </si>
  <si>
    <t>YUAN/XINGUANG</t>
  </si>
  <si>
    <t>XING/JIN</t>
  </si>
  <si>
    <t>HUANG/LEI</t>
  </si>
  <si>
    <r>
      <t>5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18</t>
    </r>
    <r>
      <rPr>
        <sz val="10"/>
        <rFont val="宋体"/>
        <family val="3"/>
        <charset val="134"/>
      </rPr>
      <t>日</t>
    </r>
    <r>
      <rPr>
        <sz val="10"/>
        <rFont val="Arial"/>
        <family val="2"/>
      </rPr>
      <t>/5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24</t>
    </r>
    <r>
      <rPr>
        <sz val="10"/>
        <rFont val="宋体"/>
        <family val="3"/>
        <charset val="134"/>
      </rPr>
      <t>日</t>
    </r>
    <phoneticPr fontId="2" type="noConversion"/>
  </si>
  <si>
    <t xml:space="preserve">CA173/ CA174  </t>
    <phoneticPr fontId="2" type="noConversion"/>
  </si>
  <si>
    <t xml:space="preserve">CZ301/ CZ302/CZ3344 </t>
    <phoneticPr fontId="2" type="noConversion"/>
  </si>
  <si>
    <t xml:space="preserve">CZ301/ CZ302/CZ3344 </t>
    <phoneticPr fontId="2" type="noConversion"/>
  </si>
  <si>
    <r>
      <rPr>
        <sz val="10"/>
        <rFont val="宋体"/>
        <family val="3"/>
        <charset val="134"/>
      </rPr>
      <t>广州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悉尼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广州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武汉</t>
    </r>
  </si>
  <si>
    <t>北京首都→悉尼→北京首都</t>
    <phoneticPr fontId="2" type="noConversion"/>
  </si>
  <si>
    <t xml:space="preserve">VA1413/ VA1418 </t>
    <phoneticPr fontId="2" type="noConversion"/>
  </si>
  <si>
    <r>
      <t>5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22</t>
    </r>
    <r>
      <rPr>
        <sz val="10"/>
        <rFont val="宋体"/>
        <family val="3"/>
        <charset val="134"/>
      </rPr>
      <t>日</t>
    </r>
    <r>
      <rPr>
        <sz val="10"/>
        <rFont val="Arial"/>
        <family val="2"/>
      </rPr>
      <t>/5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24</t>
    </r>
    <r>
      <rPr>
        <sz val="10"/>
        <rFont val="宋体"/>
        <family val="3"/>
        <charset val="134"/>
      </rPr>
      <t>日</t>
    </r>
    <phoneticPr fontId="2" type="noConversion"/>
  </si>
  <si>
    <t>悉尼→凯恩斯→悉尼</t>
    <phoneticPr fontId="2" type="noConversion"/>
  </si>
  <si>
    <r>
      <rPr>
        <sz val="10"/>
        <rFont val="宋体"/>
        <family val="3"/>
        <charset val="134"/>
      </rPr>
      <t>张立平</t>
    </r>
  </si>
  <si>
    <r>
      <rPr>
        <sz val="10"/>
        <rFont val="宋体"/>
        <family val="3"/>
        <charset val="134"/>
      </rPr>
      <t>莫朝天</t>
    </r>
  </si>
  <si>
    <r>
      <rPr>
        <sz val="10"/>
        <rFont val="宋体"/>
        <family val="3"/>
        <charset val="134"/>
      </rPr>
      <t>王亮</t>
    </r>
  </si>
  <si>
    <r>
      <rPr>
        <sz val="10"/>
        <rFont val="宋体"/>
        <family val="3"/>
        <charset val="134"/>
      </rPr>
      <t>张弓</t>
    </r>
  </si>
  <si>
    <r>
      <rPr>
        <sz val="10"/>
        <rFont val="宋体"/>
        <family val="3"/>
        <charset val="134"/>
      </rPr>
      <t>朱丽</t>
    </r>
  </si>
  <si>
    <t xml:space="preserve">CA1658 </t>
  </si>
  <si>
    <t xml:space="preserve">CZ6102 </t>
  </si>
  <si>
    <r>
      <rPr>
        <sz val="10"/>
        <rFont val="宋体"/>
        <family val="3"/>
        <charset val="134"/>
      </rPr>
      <t>沈阳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北京首都</t>
    </r>
  </si>
  <si>
    <r>
      <rPr>
        <sz val="10"/>
        <rFont val="宋体"/>
        <family val="3"/>
        <charset val="134"/>
      </rPr>
      <t>北京首都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沈阳</t>
    </r>
  </si>
  <si>
    <r>
      <rPr>
        <sz val="10"/>
        <rFont val="宋体"/>
        <family val="3"/>
        <charset val="134"/>
      </rPr>
      <t>北京首都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南宁</t>
    </r>
  </si>
  <si>
    <t xml:space="preserve">CA4120 </t>
  </si>
  <si>
    <t>北京首都→成都</t>
    <phoneticPr fontId="2" type="noConversion"/>
  </si>
  <si>
    <t xml:space="preserve">3U8883 </t>
  </si>
  <si>
    <t>成都→北京首都</t>
    <phoneticPr fontId="2" type="noConversion"/>
  </si>
  <si>
    <r>
      <rPr>
        <sz val="10"/>
        <rFont val="宋体"/>
        <family val="3"/>
        <charset val="134"/>
      </rPr>
      <t>武汉</t>
    </r>
    <r>
      <rPr>
        <sz val="10"/>
        <rFont val="Arial"/>
        <family val="2"/>
      </rPr>
      <t>→</t>
    </r>
    <r>
      <rPr>
        <sz val="10"/>
        <rFont val="宋体"/>
        <family val="3"/>
        <charset val="134"/>
      </rPr>
      <t>广州</t>
    </r>
  </si>
  <si>
    <t xml:space="preserve">CZ3167 </t>
  </si>
  <si>
    <t>武汉-北京往返退票手续费</t>
    <phoneticPr fontId="2" type="noConversion"/>
  </si>
  <si>
    <t>武汉-北京往返退票手续费</t>
    <phoneticPr fontId="2" type="noConversion"/>
  </si>
  <si>
    <t xml:space="preserve">5月17日 MU561 上海-悉尼  2020 0900+1            5月22日 VA1413 悉尼-凯恩斯 0850 1205                    
5月24日 VA1418 凯恩斯-悉尼 1240 1535         
5月24日 MU736 悉尼-上海  2030 0520+1              </t>
    <phoneticPr fontId="10" type="noConversion"/>
  </si>
  <si>
    <t>全国城市- 北京/上海/广州（往返）</t>
    <phoneticPr fontId="10" type="noConversion"/>
  </si>
  <si>
    <t>5月17日 北京机场送机人员</t>
    <phoneticPr fontId="10" type="noConversion"/>
  </si>
  <si>
    <t>G-4</t>
  </si>
  <si>
    <t>G-5</t>
  </si>
  <si>
    <t>补助 5.17-25</t>
    <phoneticPr fontId="10" type="noConversion"/>
  </si>
  <si>
    <t>悉尼住房 5.18-22</t>
    <phoneticPr fontId="2" type="noConversion"/>
  </si>
  <si>
    <t>凯恩斯住房 5.22-24</t>
    <phoneticPr fontId="2" type="noConversion"/>
  </si>
  <si>
    <t>武汉→北京→武汉</t>
    <phoneticPr fontId="2" type="noConversion"/>
  </si>
  <si>
    <t>总金额</t>
    <phoneticPr fontId="2" type="noConversion"/>
  </si>
  <si>
    <t>入住日期</t>
    <phoneticPr fontId="10" type="noConversion"/>
  </si>
  <si>
    <t>金额</t>
    <phoneticPr fontId="10" type="noConversion"/>
  </si>
  <si>
    <t>性别</t>
    <phoneticPr fontId="10" type="noConversion"/>
  </si>
  <si>
    <t>离店日期</t>
    <phoneticPr fontId="10" type="noConversion"/>
  </si>
  <si>
    <t>房型</t>
    <phoneticPr fontId="10" type="noConversion"/>
  </si>
  <si>
    <t>莫朝天</t>
    <phoneticPr fontId="2" type="noConversion"/>
  </si>
  <si>
    <t>朱丽</t>
    <phoneticPr fontId="2" type="noConversion"/>
  </si>
  <si>
    <t>张弓</t>
    <phoneticPr fontId="2" type="noConversion"/>
  </si>
  <si>
    <t>男</t>
    <phoneticPr fontId="2" type="noConversion"/>
  </si>
  <si>
    <t>女</t>
    <phoneticPr fontId="2" type="noConversion"/>
  </si>
  <si>
    <t>单间</t>
    <phoneticPr fontId="2" type="noConversion"/>
  </si>
  <si>
    <t>单间</t>
    <phoneticPr fontId="2" type="noConversion"/>
  </si>
  <si>
    <t>住宿地点</t>
    <phoneticPr fontId="2" type="noConversion"/>
  </si>
  <si>
    <t>北京转机住宿</t>
    <phoneticPr fontId="2" type="noConversion"/>
  </si>
  <si>
    <t>广州转机住宿</t>
    <phoneticPr fontId="2" type="noConversion"/>
  </si>
  <si>
    <t>天气原因，留宿转机城市</t>
    <phoneticPr fontId="2" type="noConversion"/>
  </si>
  <si>
    <t>天气原因，留宿转机城市</t>
    <phoneticPr fontId="10" type="noConversion"/>
  </si>
  <si>
    <t>张祥</t>
    <phoneticPr fontId="2" type="noConversion"/>
  </si>
  <si>
    <t>杨刚</t>
    <phoneticPr fontId="2" type="noConversion"/>
  </si>
  <si>
    <t>李维</t>
    <phoneticPr fontId="2" type="noConversion"/>
  </si>
  <si>
    <t>施俊</t>
    <phoneticPr fontId="2" type="noConversion"/>
  </si>
  <si>
    <t>男</t>
    <phoneticPr fontId="2" type="noConversion"/>
  </si>
  <si>
    <t>张炜</t>
    <phoneticPr fontId="2" type="noConversion"/>
  </si>
  <si>
    <t>杨萍</t>
    <phoneticPr fontId="2" type="noConversion"/>
  </si>
  <si>
    <t>女</t>
    <phoneticPr fontId="2" type="noConversion"/>
  </si>
  <si>
    <t>杨晓斐</t>
    <phoneticPr fontId="2" type="noConversion"/>
  </si>
  <si>
    <t>男</t>
    <phoneticPr fontId="2" type="noConversion"/>
  </si>
  <si>
    <t>袁新光</t>
    <phoneticPr fontId="2" type="noConversion"/>
  </si>
  <si>
    <t>姚双燕</t>
    <phoneticPr fontId="2" type="noConversion"/>
  </si>
  <si>
    <t>女</t>
    <phoneticPr fontId="2" type="noConversion"/>
  </si>
  <si>
    <t>张立平</t>
    <phoneticPr fontId="2" type="noConversion"/>
  </si>
  <si>
    <t>朱丽</t>
    <phoneticPr fontId="2" type="noConversion"/>
  </si>
  <si>
    <t>潘志</t>
    <phoneticPr fontId="2" type="noConversion"/>
  </si>
  <si>
    <t>赵萍宇</t>
    <phoneticPr fontId="2" type="noConversion"/>
  </si>
  <si>
    <t>邢进</t>
    <phoneticPr fontId="2" type="noConversion"/>
  </si>
  <si>
    <t>黄磊</t>
    <phoneticPr fontId="2" type="noConversion"/>
  </si>
  <si>
    <t>张弓</t>
    <phoneticPr fontId="2" type="noConversion"/>
  </si>
  <si>
    <t>莫朝天</t>
    <phoneticPr fontId="2" type="noConversion"/>
  </si>
  <si>
    <t>王亮</t>
    <phoneticPr fontId="2" type="noConversion"/>
  </si>
  <si>
    <t>双间</t>
    <phoneticPr fontId="2" type="noConversion"/>
  </si>
  <si>
    <t>双间 单女</t>
    <phoneticPr fontId="2" type="noConversion"/>
  </si>
  <si>
    <t>双间 单男</t>
    <phoneticPr fontId="2" type="noConversion"/>
  </si>
  <si>
    <t>悉尼</t>
    <phoneticPr fontId="2" type="noConversion"/>
  </si>
  <si>
    <t>凯恩斯</t>
    <phoneticPr fontId="2" type="noConversion"/>
  </si>
  <si>
    <t>总金额</t>
    <phoneticPr fontId="2" type="noConversion"/>
  </si>
  <si>
    <t>序号</t>
    <phoneticPr fontId="10" type="noConversion"/>
  </si>
  <si>
    <t>姓名</t>
    <phoneticPr fontId="10" type="noConversion"/>
  </si>
  <si>
    <t>日期</t>
    <phoneticPr fontId="10" type="noConversion"/>
  </si>
  <si>
    <t>地点</t>
    <phoneticPr fontId="10" type="noConversion"/>
  </si>
  <si>
    <t>金额</t>
    <phoneticPr fontId="10" type="noConversion"/>
  </si>
  <si>
    <t>车型</t>
    <phoneticPr fontId="10" type="noConversion"/>
  </si>
  <si>
    <t>张祥</t>
    <phoneticPr fontId="2" type="noConversion"/>
  </si>
  <si>
    <t>浦东机场-上海虹桥站</t>
    <phoneticPr fontId="2" type="noConversion"/>
  </si>
  <si>
    <t>小车</t>
    <phoneticPr fontId="2" type="noConversion"/>
  </si>
  <si>
    <t>总金额</t>
    <phoneticPr fontId="2" type="noConversion"/>
  </si>
  <si>
    <t>4人拒签，办理2次</t>
    <phoneticPr fontId="10" type="noConversion"/>
  </si>
  <si>
    <t>含税含早含wifi；出签晚，出发前1天临时追加用房</t>
    <phoneticPr fontId="2" type="noConversion"/>
  </si>
  <si>
    <t>5.18-24全程用车</t>
    <phoneticPr fontId="10" type="noConversion"/>
  </si>
  <si>
    <t xml:space="preserve">CA1335 </t>
    <phoneticPr fontId="2" type="noConversion"/>
  </si>
  <si>
    <t>南宁→北京首都</t>
    <phoneticPr fontId="2" type="noConversion"/>
  </si>
  <si>
    <t>CA1486</t>
    <phoneticPr fontId="2" type="noConversion"/>
  </si>
  <si>
    <t>经济舱</t>
    <phoneticPr fontId="2" type="noConversion"/>
  </si>
  <si>
    <t>YANG/XIAOFEI</t>
    <phoneticPr fontId="2" type="noConversion"/>
  </si>
  <si>
    <t xml:space="preserve">MU561/ MU736  </t>
    <phoneticPr fontId="2" type="noConversion"/>
  </si>
  <si>
    <t>ZHANG/GONG</t>
    <phoneticPr fontId="2" type="noConversion"/>
  </si>
  <si>
    <t>ZHANG/WEI</t>
    <phoneticPr fontId="2" type="noConversion"/>
  </si>
  <si>
    <t>LI/WEI</t>
    <phoneticPr fontId="2" type="noConversion"/>
  </si>
  <si>
    <t>XING/JIN</t>
    <phoneticPr fontId="2" type="noConversion"/>
  </si>
  <si>
    <t>YANG/GANG</t>
    <phoneticPr fontId="2" type="noConversion"/>
  </si>
  <si>
    <t>YANG/PING</t>
    <phoneticPr fontId="2" type="noConversion"/>
  </si>
  <si>
    <r>
      <t>5</t>
    </r>
    <r>
      <rPr>
        <sz val="10"/>
        <color theme="1"/>
        <rFont val="宋体"/>
        <family val="3"/>
        <charset val="134"/>
      </rPr>
      <t>月</t>
    </r>
    <r>
      <rPr>
        <sz val="10"/>
        <color theme="1"/>
        <rFont val="Arial"/>
        <family val="2"/>
      </rPr>
      <t>17</t>
    </r>
    <r>
      <rPr>
        <sz val="10"/>
        <color theme="1"/>
        <rFont val="宋体"/>
        <family val="3"/>
        <charset val="134"/>
      </rPr>
      <t>日</t>
    </r>
    <r>
      <rPr>
        <sz val="10"/>
        <color theme="1"/>
        <rFont val="Arial"/>
        <family val="2"/>
      </rPr>
      <t>/5</t>
    </r>
    <r>
      <rPr>
        <sz val="10"/>
        <color theme="1"/>
        <rFont val="宋体"/>
        <family val="3"/>
        <charset val="134"/>
      </rPr>
      <t>月</t>
    </r>
    <r>
      <rPr>
        <sz val="10"/>
        <color theme="1"/>
        <rFont val="Arial"/>
        <family val="2"/>
      </rPr>
      <t>25</t>
    </r>
    <r>
      <rPr>
        <sz val="10"/>
        <color theme="1"/>
        <rFont val="宋体"/>
        <family val="3"/>
        <charset val="134"/>
      </rPr>
      <t>日</t>
    </r>
    <phoneticPr fontId="2" type="noConversion"/>
  </si>
  <si>
    <t>CA8209/CA8204</t>
    <phoneticPr fontId="2" type="noConversion"/>
  </si>
  <si>
    <t xml:space="preserve">蓝山（含三段缆车、歌剧院（含讲解）                     托布鲁克农场（含午餐）、热带雨林（含午餐）、大堡礁（含午餐）   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</si>
</sst>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38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sz val="9"/>
      <color indexed="8"/>
      <name val="Arial"/>
      <family val="2"/>
    </font>
    <font>
      <sz val="9"/>
      <color indexed="10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Times New Roman"/>
      <family val="1"/>
    </font>
    <font>
      <b/>
      <sz val="10"/>
      <name val="黑体"/>
      <family val="3"/>
      <charset val="134"/>
    </font>
    <font>
      <b/>
      <sz val="10"/>
      <name val="Times New Roman"/>
      <family val="1"/>
    </font>
    <font>
      <b/>
      <sz val="14"/>
      <name val="黑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黑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name val="黑体"/>
      <family val="3"/>
      <charset val="134"/>
    </font>
    <font>
      <b/>
      <sz val="14"/>
      <name val="Arial"/>
      <family val="2"/>
    </font>
    <font>
      <b/>
      <sz val="14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Arial"/>
      <family val="2"/>
    </font>
    <font>
      <b/>
      <sz val="9"/>
      <color rgb="FFFF000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0"/>
      <color theme="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1" fillId="0" borderId="0" applyNumberFormat="0"/>
  </cellStyleXfs>
  <cellXfs count="104">
    <xf numFmtId="0" fontId="0" fillId="0" borderId="0" xfId="0">
      <alignment vertical="center"/>
    </xf>
    <xf numFmtId="0" fontId="1" fillId="0" borderId="0" xfId="1">
      <alignment vertical="center"/>
    </xf>
    <xf numFmtId="176" fontId="7" fillId="2" borderId="0" xfId="2" applyNumberFormat="1" applyFont="1" applyFill="1">
      <alignment vertical="center"/>
    </xf>
    <xf numFmtId="176" fontId="8" fillId="2" borderId="0" xfId="2" applyNumberFormat="1" applyFont="1" applyFill="1" applyAlignment="1">
      <alignment horizontal="right" vertical="center"/>
    </xf>
    <xf numFmtId="0" fontId="8" fillId="2" borderId="0" xfId="2" applyFont="1" applyFill="1">
      <alignment vertical="center"/>
    </xf>
    <xf numFmtId="0" fontId="6" fillId="0" borderId="0" xfId="2" applyFont="1">
      <alignment vertical="center"/>
    </xf>
    <xf numFmtId="4" fontId="11" fillId="0" borderId="0" xfId="2" applyNumberFormat="1" applyFont="1">
      <alignment vertical="center"/>
    </xf>
    <xf numFmtId="176" fontId="11" fillId="3" borderId="0" xfId="2" applyNumberFormat="1" applyFont="1" applyFill="1">
      <alignment vertical="center"/>
    </xf>
    <xf numFmtId="0" fontId="6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 wrapText="1"/>
    </xf>
    <xf numFmtId="0" fontId="6" fillId="5" borderId="0" xfId="2" applyFont="1" applyFill="1">
      <alignment vertical="center"/>
    </xf>
    <xf numFmtId="4" fontId="13" fillId="5" borderId="0" xfId="2" applyNumberFormat="1" applyFont="1" applyFill="1">
      <alignment vertical="center"/>
    </xf>
    <xf numFmtId="0" fontId="13" fillId="5" borderId="0" xfId="2" applyFont="1" applyFill="1" applyAlignment="1">
      <alignment horizontal="left" vertical="center"/>
    </xf>
    <xf numFmtId="4" fontId="11" fillId="0" borderId="0" xfId="2" applyNumberFormat="1" applyFont="1" applyAlignment="1">
      <alignment horizontal="right" vertical="center"/>
    </xf>
    <xf numFmtId="40" fontId="16" fillId="3" borderId="0" xfId="2" applyNumberFormat="1" applyFont="1" applyFill="1" applyAlignment="1">
      <alignment horizontal="right" vertical="center"/>
    </xf>
    <xf numFmtId="0" fontId="11" fillId="6" borderId="0" xfId="2" applyFont="1" applyFill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17" fillId="0" borderId="0" xfId="2" applyFont="1">
      <alignment vertical="center"/>
    </xf>
    <xf numFmtId="4" fontId="13" fillId="7" borderId="0" xfId="2" applyNumberFormat="1" applyFont="1" applyFill="1">
      <alignment vertical="center"/>
    </xf>
    <xf numFmtId="4" fontId="11" fillId="3" borderId="0" xfId="2" applyNumberFormat="1" applyFont="1" applyFill="1">
      <alignment vertical="center"/>
    </xf>
    <xf numFmtId="0" fontId="6" fillId="6" borderId="0" xfId="2" applyFont="1" applyFill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6" fillId="6" borderId="0" xfId="2" applyFont="1" applyFill="1" applyAlignment="1">
      <alignment horizontal="left" vertical="center"/>
    </xf>
    <xf numFmtId="0" fontId="6" fillId="3" borderId="0" xfId="2" applyFont="1" applyFill="1" applyAlignment="1">
      <alignment vertical="center" wrapText="1"/>
    </xf>
    <xf numFmtId="0" fontId="1" fillId="8" borderId="0" xfId="1" applyFill="1">
      <alignment vertical="center"/>
    </xf>
    <xf numFmtId="0" fontId="6" fillId="6" borderId="0" xfId="2" applyFont="1" applyFill="1" applyAlignment="1">
      <alignment horizontal="right" vertical="center" indent="1"/>
    </xf>
    <xf numFmtId="0" fontId="6" fillId="6" borderId="0" xfId="2" applyFont="1" applyFill="1">
      <alignment vertical="center"/>
    </xf>
    <xf numFmtId="0" fontId="18" fillId="0" borderId="0" xfId="2" applyFont="1" applyAlignment="1">
      <alignment vertical="center" wrapText="1"/>
    </xf>
    <xf numFmtId="0" fontId="18" fillId="3" borderId="0" xfId="2" applyFont="1" applyFill="1" applyAlignment="1">
      <alignment vertical="center" wrapText="1"/>
    </xf>
    <xf numFmtId="0" fontId="18" fillId="0" borderId="0" xfId="2" applyFont="1" applyAlignment="1">
      <alignment horizontal="center" vertical="center"/>
    </xf>
    <xf numFmtId="0" fontId="16" fillId="6" borderId="0" xfId="2" applyFont="1" applyFill="1" applyAlignment="1">
      <alignment horizontal="center" vertical="center"/>
    </xf>
    <xf numFmtId="0" fontId="18" fillId="6" borderId="0" xfId="2" applyFont="1" applyFill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8" fillId="6" borderId="0" xfId="2" applyFont="1" applyFill="1" applyAlignment="1">
      <alignment horizontal="left" vertical="center" wrapText="1"/>
    </xf>
    <xf numFmtId="0" fontId="20" fillId="9" borderId="0" xfId="2" applyFont="1" applyFill="1" applyAlignment="1">
      <alignment horizontal="center" vertical="center"/>
    </xf>
    <xf numFmtId="0" fontId="20" fillId="9" borderId="0" xfId="2" applyFont="1" applyFill="1" applyAlignment="1">
      <alignment horizontal="center" vertical="center" wrapText="1"/>
    </xf>
    <xf numFmtId="0" fontId="23" fillId="0" borderId="0" xfId="1" applyFont="1" applyAlignment="1">
      <alignment horizontal="left" vertical="center" wrapText="1"/>
    </xf>
    <xf numFmtId="0" fontId="24" fillId="0" borderId="0" xfId="2" applyFont="1" applyAlignment="1">
      <alignment horizontal="left" vertical="center"/>
    </xf>
    <xf numFmtId="0" fontId="20" fillId="0" borderId="0" xfId="2" applyFont="1" applyAlignment="1">
      <alignment horizontal="center" vertical="center" wrapText="1"/>
    </xf>
    <xf numFmtId="0" fontId="20" fillId="0" borderId="0" xfId="2" applyFont="1">
      <alignment vertical="center"/>
    </xf>
    <xf numFmtId="0" fontId="25" fillId="6" borderId="1" xfId="2" applyFont="1" applyFill="1" applyBorder="1" applyAlignment="1">
      <alignment vertical="center" wrapText="1"/>
    </xf>
    <xf numFmtId="40" fontId="11" fillId="3" borderId="0" xfId="2" applyNumberFormat="1" applyFont="1" applyFill="1" applyAlignment="1">
      <alignment horizontal="right" vertical="center"/>
    </xf>
    <xf numFmtId="0" fontId="29" fillId="0" borderId="0" xfId="1" applyFont="1">
      <alignment vertical="center"/>
    </xf>
    <xf numFmtId="0" fontId="1" fillId="0" borderId="0" xfId="1">
      <alignment vertical="center"/>
    </xf>
    <xf numFmtId="0" fontId="11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6" borderId="0" xfId="2" applyFont="1" applyFill="1" applyAlignment="1">
      <alignment horizontal="center" vertical="center"/>
    </xf>
    <xf numFmtId="0" fontId="18" fillId="6" borderId="0" xfId="2" applyFont="1" applyFill="1" applyAlignment="1">
      <alignment horizontal="left" vertical="center" wrapText="1"/>
    </xf>
    <xf numFmtId="0" fontId="1" fillId="0" borderId="0" xfId="1">
      <alignment vertical="center"/>
    </xf>
    <xf numFmtId="0" fontId="18" fillId="6" borderId="0" xfId="2" applyFont="1" applyFill="1" applyAlignment="1">
      <alignment vertical="center" wrapText="1"/>
    </xf>
    <xf numFmtId="9" fontId="6" fillId="6" borderId="0" xfId="2" applyNumberFormat="1" applyFont="1" applyFill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31" fillId="0" borderId="2" xfId="3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32" fillId="0" borderId="2" xfId="3" applyFont="1" applyFill="1" applyBorder="1" applyAlignment="1">
      <alignment horizontal="center" vertical="center"/>
    </xf>
    <xf numFmtId="58" fontId="33" fillId="0" borderId="2" xfId="0" applyNumberFormat="1" applyFont="1" applyBorder="1" applyAlignment="1">
      <alignment horizontal="center" vertical="center"/>
    </xf>
    <xf numFmtId="0" fontId="30" fillId="10" borderId="2" xfId="1" applyFont="1" applyFill="1" applyBorder="1" applyAlignment="1">
      <alignment horizontal="center" vertical="center"/>
    </xf>
    <xf numFmtId="0" fontId="34" fillId="0" borderId="0" xfId="2" applyFont="1" applyAlignment="1">
      <alignment horizontal="left" vertical="center" wrapText="1"/>
    </xf>
    <xf numFmtId="0" fontId="32" fillId="0" borderId="2" xfId="3" applyFont="1" applyFill="1" applyBorder="1" applyAlignment="1">
      <alignment horizontal="left" vertical="center"/>
    </xf>
    <xf numFmtId="0" fontId="4" fillId="3" borderId="2" xfId="3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5" fillId="10" borderId="2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12" fillId="5" borderId="0" xfId="2" applyFont="1" applyFill="1" applyAlignment="1">
      <alignment horizontal="left" vertical="center"/>
    </xf>
    <xf numFmtId="0" fontId="13" fillId="5" borderId="0" xfId="2" applyFont="1" applyFill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6" borderId="0" xfId="2" applyFont="1" applyFill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18" fillId="6" borderId="0" xfId="2" applyFont="1" applyFill="1" applyAlignment="1">
      <alignment horizontal="left" vertical="center" wrapText="1"/>
    </xf>
    <xf numFmtId="0" fontId="25" fillId="6" borderId="1" xfId="2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0" fontId="20" fillId="0" borderId="0" xfId="2" applyFont="1" applyAlignment="1">
      <alignment horizontal="left" vertical="center"/>
    </xf>
    <xf numFmtId="0" fontId="1" fillId="0" borderId="0" xfId="1">
      <alignment vertical="center"/>
    </xf>
    <xf numFmtId="0" fontId="23" fillId="0" borderId="0" xfId="1" applyFont="1" applyAlignment="1">
      <alignment horizontal="left" vertical="center" wrapText="1"/>
    </xf>
    <xf numFmtId="0" fontId="22" fillId="9" borderId="0" xfId="2" applyFont="1" applyFill="1" applyAlignment="1">
      <alignment horizontal="center" vertical="center"/>
    </xf>
    <xf numFmtId="0" fontId="20" fillId="9" borderId="0" xfId="2" applyFont="1" applyFill="1" applyAlignment="1">
      <alignment horizontal="center" vertical="center"/>
    </xf>
    <xf numFmtId="0" fontId="28" fillId="0" borderId="0" xfId="2" applyFont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 wrapText="1"/>
    </xf>
    <xf numFmtId="0" fontId="5" fillId="3" borderId="3" xfId="3" applyFont="1" applyFill="1" applyBorder="1" applyAlignment="1">
      <alignment horizontal="center" vertical="center"/>
    </xf>
    <xf numFmtId="0" fontId="5" fillId="3" borderId="4" xfId="3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4" fontId="11" fillId="0" borderId="0" xfId="2" applyNumberFormat="1" applyFont="1" applyFill="1">
      <alignment vertical="center"/>
    </xf>
  </cellXfs>
  <cellStyles count="4">
    <cellStyle name="常规" xfId="0" builtinId="0"/>
    <cellStyle name="常规 10" xfId="3"/>
    <cellStyle name="常规 4" xfId="1"/>
    <cellStyle name="常规_Sheet1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37101;&#28023;&#29141;13810995220/guohaiy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abSelected="1" topLeftCell="B54" zoomScaleNormal="100" workbookViewId="0">
      <selection activeCell="D60" sqref="D60"/>
    </sheetView>
  </sheetViews>
  <sheetFormatPr defaultRowHeight="20.25" customHeight="1"/>
  <cols>
    <col min="1" max="1" width="16.5" style="1" customWidth="1"/>
    <col min="2" max="2" width="29.625" style="1" customWidth="1"/>
    <col min="3" max="3" width="32.125" style="1" bestFit="1" customWidth="1"/>
    <col min="4" max="4" width="9.5" style="1" customWidth="1"/>
    <col min="5" max="5" width="9.875" style="1" customWidth="1"/>
    <col min="6" max="6" width="9" style="1"/>
    <col min="7" max="7" width="13.375" style="1" customWidth="1"/>
    <col min="8" max="8" width="18.875" style="1" bestFit="1" customWidth="1"/>
    <col min="9" max="9" width="29.625" style="1" bestFit="1" customWidth="1"/>
    <col min="10" max="16384" width="9" style="1"/>
  </cols>
  <sheetData>
    <row r="1" spans="1:9" ht="48" customHeight="1">
      <c r="A1" s="96" t="s">
        <v>130</v>
      </c>
      <c r="B1" s="97"/>
      <c r="C1" s="97"/>
      <c r="D1" s="97"/>
      <c r="E1" s="97"/>
      <c r="F1" s="97"/>
      <c r="G1" s="97"/>
      <c r="H1" s="97"/>
      <c r="I1" s="97"/>
    </row>
    <row r="2" spans="1:9" ht="37.5" customHeight="1" thickBot="1">
      <c r="A2" s="43" t="s">
        <v>129</v>
      </c>
      <c r="B2" s="45" t="s">
        <v>128</v>
      </c>
      <c r="C2" s="43" t="s">
        <v>127</v>
      </c>
      <c r="D2" s="89" t="s">
        <v>126</v>
      </c>
      <c r="E2" s="89"/>
      <c r="F2" s="44" t="s">
        <v>125</v>
      </c>
      <c r="G2" s="43" t="s">
        <v>124</v>
      </c>
      <c r="H2" s="98" t="s">
        <v>123</v>
      </c>
      <c r="I2" s="98"/>
    </row>
    <row r="3" spans="1:9" ht="37.5" customHeight="1" thickBot="1">
      <c r="A3" s="43" t="s">
        <v>122</v>
      </c>
      <c r="B3" s="45"/>
      <c r="C3" s="43" t="s">
        <v>121</v>
      </c>
      <c r="D3" s="89"/>
      <c r="E3" s="89"/>
      <c r="F3" s="44" t="s">
        <v>120</v>
      </c>
      <c r="G3" s="43" t="s">
        <v>119</v>
      </c>
      <c r="H3" s="90" t="s">
        <v>118</v>
      </c>
      <c r="I3" s="90"/>
    </row>
    <row r="4" spans="1:9" ht="37.5" customHeight="1" thickBot="1">
      <c r="A4" s="43" t="s">
        <v>117</v>
      </c>
      <c r="B4" s="45" t="s">
        <v>116</v>
      </c>
      <c r="C4" s="43" t="s">
        <v>115</v>
      </c>
      <c r="D4" s="89">
        <v>20</v>
      </c>
      <c r="E4" s="89"/>
      <c r="F4" s="44" t="s">
        <v>114</v>
      </c>
      <c r="G4" s="43" t="s">
        <v>113</v>
      </c>
      <c r="H4" s="90"/>
      <c r="I4" s="90"/>
    </row>
    <row r="5" spans="1:9" ht="7.5" customHeight="1">
      <c r="A5" s="91"/>
      <c r="B5" s="92"/>
      <c r="C5" s="92"/>
      <c r="D5" s="92"/>
      <c r="E5" s="92"/>
      <c r="F5" s="92"/>
      <c r="G5" s="92"/>
      <c r="H5" s="92"/>
      <c r="I5" s="92"/>
    </row>
    <row r="6" spans="1:9" ht="51" customHeight="1">
      <c r="A6" s="42" t="s">
        <v>112</v>
      </c>
      <c r="B6" s="93" t="s">
        <v>111</v>
      </c>
      <c r="C6" s="93"/>
      <c r="D6" s="93"/>
      <c r="E6" s="93"/>
      <c r="F6" s="93"/>
      <c r="G6" s="93"/>
      <c r="H6" s="93"/>
      <c r="I6" s="93"/>
    </row>
    <row r="7" spans="1:9" ht="20.100000000000001" customHeight="1">
      <c r="A7" s="42" t="s">
        <v>170</v>
      </c>
      <c r="B7" s="41"/>
      <c r="C7" s="41"/>
      <c r="D7" s="41"/>
      <c r="E7" s="41"/>
      <c r="F7" s="41"/>
      <c r="G7" s="41"/>
      <c r="H7" s="41"/>
      <c r="I7" s="41"/>
    </row>
    <row r="8" spans="1:9" ht="20.25" customHeight="1">
      <c r="A8" s="94" t="s">
        <v>110</v>
      </c>
      <c r="B8" s="95"/>
      <c r="C8" s="95"/>
      <c r="D8" s="95"/>
      <c r="E8" s="95"/>
      <c r="F8" s="95"/>
      <c r="G8" s="94" t="s">
        <v>109</v>
      </c>
      <c r="H8" s="95"/>
      <c r="I8" s="95"/>
    </row>
    <row r="9" spans="1:9" ht="33.75" customHeight="1">
      <c r="A9" s="39" t="s">
        <v>14</v>
      </c>
      <c r="B9" s="39" t="s">
        <v>13</v>
      </c>
      <c r="C9" s="39" t="s">
        <v>12</v>
      </c>
      <c r="D9" s="40" t="s">
        <v>108</v>
      </c>
      <c r="E9" s="40" t="s">
        <v>107</v>
      </c>
      <c r="F9" s="40" t="s">
        <v>106</v>
      </c>
      <c r="G9" s="40" t="s">
        <v>105</v>
      </c>
      <c r="H9" s="40" t="s">
        <v>104</v>
      </c>
      <c r="I9" s="39" t="s">
        <v>103</v>
      </c>
    </row>
    <row r="10" spans="1:9" ht="20.25" customHeight="1">
      <c r="A10" s="10" t="s">
        <v>102</v>
      </c>
      <c r="B10" s="77" t="s">
        <v>101</v>
      </c>
      <c r="C10" s="77"/>
      <c r="D10" s="77"/>
      <c r="E10" s="77"/>
      <c r="F10" s="77"/>
      <c r="G10" s="77"/>
      <c r="H10" s="77"/>
      <c r="I10" s="5"/>
    </row>
    <row r="11" spans="1:9" s="54" customFormat="1" ht="20.100000000000001" customHeight="1">
      <c r="A11" s="79" t="s">
        <v>100</v>
      </c>
      <c r="B11" s="55" t="s">
        <v>146</v>
      </c>
      <c r="C11" s="53" t="s">
        <v>145</v>
      </c>
      <c r="D11" s="35">
        <v>1</v>
      </c>
      <c r="E11" s="35">
        <v>1</v>
      </c>
      <c r="F11" s="34" t="s">
        <v>99</v>
      </c>
      <c r="G11" s="46">
        <v>734</v>
      </c>
      <c r="H11" s="6">
        <f t="shared" ref="H11:H17" si="0">D11*E11*G11</f>
        <v>734</v>
      </c>
      <c r="I11" s="32" t="s">
        <v>279</v>
      </c>
    </row>
    <row r="12" spans="1:9" s="54" customFormat="1" ht="20.100000000000001" customHeight="1">
      <c r="A12" s="79"/>
      <c r="B12" s="55" t="s">
        <v>143</v>
      </c>
      <c r="C12" s="53" t="s">
        <v>145</v>
      </c>
      <c r="D12" s="35">
        <v>2</v>
      </c>
      <c r="E12" s="35">
        <v>1</v>
      </c>
      <c r="F12" s="34" t="s">
        <v>99</v>
      </c>
      <c r="G12" s="46">
        <v>448</v>
      </c>
      <c r="H12" s="6">
        <f t="shared" si="0"/>
        <v>896</v>
      </c>
      <c r="I12" s="32" t="s">
        <v>279</v>
      </c>
    </row>
    <row r="13" spans="1:9" ht="20.100000000000001" customHeight="1">
      <c r="A13" s="79" t="s">
        <v>144</v>
      </c>
      <c r="B13" s="88" t="s">
        <v>138</v>
      </c>
      <c r="C13" s="38" t="s">
        <v>131</v>
      </c>
      <c r="D13" s="35">
        <v>4</v>
      </c>
      <c r="E13" s="35">
        <v>4</v>
      </c>
      <c r="F13" s="34" t="s">
        <v>99</v>
      </c>
      <c r="G13" s="46">
        <v>1150</v>
      </c>
      <c r="H13" s="6">
        <f t="shared" si="0"/>
        <v>18400</v>
      </c>
      <c r="I13" s="32" t="s">
        <v>139</v>
      </c>
    </row>
    <row r="14" spans="1:9" ht="20.100000000000001" customHeight="1">
      <c r="A14" s="79"/>
      <c r="B14" s="88"/>
      <c r="C14" s="38" t="s">
        <v>132</v>
      </c>
      <c r="D14" s="35">
        <v>6</v>
      </c>
      <c r="E14" s="35">
        <v>4</v>
      </c>
      <c r="F14" s="34" t="s">
        <v>99</v>
      </c>
      <c r="G14" s="46">
        <v>1150</v>
      </c>
      <c r="H14" s="6">
        <f t="shared" si="0"/>
        <v>27600</v>
      </c>
      <c r="I14" s="32" t="s">
        <v>140</v>
      </c>
    </row>
    <row r="15" spans="1:9" s="54" customFormat="1" ht="25.5" customHeight="1">
      <c r="A15" s="79"/>
      <c r="B15" s="88"/>
      <c r="C15" s="53" t="s">
        <v>132</v>
      </c>
      <c r="D15" s="35">
        <v>2</v>
      </c>
      <c r="E15" s="35">
        <v>4</v>
      </c>
      <c r="F15" s="34" t="s">
        <v>99</v>
      </c>
      <c r="G15" s="46">
        <v>1960</v>
      </c>
      <c r="H15" s="103">
        <f t="shared" si="0"/>
        <v>15680</v>
      </c>
      <c r="I15" s="57" t="s">
        <v>319</v>
      </c>
    </row>
    <row r="16" spans="1:9" ht="20.100000000000001" customHeight="1">
      <c r="A16" s="79"/>
      <c r="B16" s="88" t="s">
        <v>141</v>
      </c>
      <c r="C16" s="38" t="s">
        <v>133</v>
      </c>
      <c r="D16" s="35">
        <v>4</v>
      </c>
      <c r="E16" s="35">
        <v>2</v>
      </c>
      <c r="F16" s="34" t="s">
        <v>99</v>
      </c>
      <c r="G16" s="46">
        <v>1050</v>
      </c>
      <c r="H16" s="6">
        <f t="shared" si="0"/>
        <v>8400</v>
      </c>
      <c r="I16" s="32" t="s">
        <v>140</v>
      </c>
    </row>
    <row r="17" spans="1:11" ht="20.100000000000001" customHeight="1">
      <c r="A17" s="79"/>
      <c r="B17" s="88"/>
      <c r="C17" s="38" t="s">
        <v>134</v>
      </c>
      <c r="D17" s="35">
        <v>8</v>
      </c>
      <c r="E17" s="35">
        <v>2</v>
      </c>
      <c r="F17" s="34" t="s">
        <v>99</v>
      </c>
      <c r="G17" s="46">
        <v>1050</v>
      </c>
      <c r="H17" s="6">
        <f t="shared" si="0"/>
        <v>16800</v>
      </c>
      <c r="I17" s="32" t="s">
        <v>142</v>
      </c>
    </row>
    <row r="18" spans="1:11" ht="23.25" hidden="1" customHeight="1">
      <c r="A18" s="79" t="s">
        <v>98</v>
      </c>
      <c r="B18" s="37" t="s">
        <v>97</v>
      </c>
      <c r="C18" s="38"/>
      <c r="D18" s="35"/>
      <c r="E18" s="35"/>
      <c r="F18" s="34" t="s">
        <v>96</v>
      </c>
      <c r="G18" s="33"/>
      <c r="H18" s="6">
        <f t="shared" ref="H18:H23" si="1">D18*E18*G18</f>
        <v>0</v>
      </c>
      <c r="I18" s="33" t="s">
        <v>95</v>
      </c>
    </row>
    <row r="19" spans="1:11" ht="20.25" hidden="1" customHeight="1">
      <c r="A19" s="79"/>
      <c r="B19" s="37" t="s">
        <v>94</v>
      </c>
      <c r="C19" s="36" t="s">
        <v>93</v>
      </c>
      <c r="D19" s="35"/>
      <c r="E19" s="35"/>
      <c r="F19" s="34" t="s">
        <v>92</v>
      </c>
      <c r="G19" s="17"/>
      <c r="H19" s="6">
        <f t="shared" si="1"/>
        <v>0</v>
      </c>
      <c r="I19" s="33" t="s">
        <v>82</v>
      </c>
    </row>
    <row r="20" spans="1:11" ht="20.25" hidden="1" customHeight="1">
      <c r="A20" s="79"/>
      <c r="B20" s="37" t="s">
        <v>91</v>
      </c>
      <c r="C20" s="36" t="s">
        <v>90</v>
      </c>
      <c r="D20" s="35"/>
      <c r="E20" s="35"/>
      <c r="F20" s="34" t="s">
        <v>89</v>
      </c>
      <c r="G20" s="17"/>
      <c r="H20" s="6">
        <f t="shared" si="1"/>
        <v>0</v>
      </c>
      <c r="I20" s="33"/>
    </row>
    <row r="21" spans="1:11" ht="20.25" hidden="1" customHeight="1">
      <c r="A21" s="79"/>
      <c r="B21" s="37" t="s">
        <v>88</v>
      </c>
      <c r="C21" s="36" t="s">
        <v>87</v>
      </c>
      <c r="D21" s="35"/>
      <c r="E21" s="35"/>
      <c r="F21" s="34" t="s">
        <v>86</v>
      </c>
      <c r="G21" s="17"/>
      <c r="H21" s="6">
        <f t="shared" si="1"/>
        <v>0</v>
      </c>
      <c r="I21" s="33" t="s">
        <v>82</v>
      </c>
    </row>
    <row r="22" spans="1:11" ht="20.25" hidden="1" customHeight="1">
      <c r="A22" s="79"/>
      <c r="B22" s="21" t="s">
        <v>85</v>
      </c>
      <c r="C22" s="36" t="s">
        <v>84</v>
      </c>
      <c r="D22" s="35"/>
      <c r="E22" s="35"/>
      <c r="F22" s="34" t="s">
        <v>83</v>
      </c>
      <c r="G22" s="17"/>
      <c r="H22" s="6">
        <f t="shared" si="1"/>
        <v>0</v>
      </c>
      <c r="I22" s="33" t="s">
        <v>82</v>
      </c>
    </row>
    <row r="23" spans="1:11" ht="20.25" hidden="1" customHeight="1">
      <c r="A23" s="79"/>
      <c r="B23" s="37" t="s">
        <v>81</v>
      </c>
      <c r="C23" s="36"/>
      <c r="D23" s="35"/>
      <c r="E23" s="35"/>
      <c r="F23" s="34" t="s">
        <v>80</v>
      </c>
      <c r="G23" s="17"/>
      <c r="H23" s="6">
        <f t="shared" si="1"/>
        <v>0</v>
      </c>
      <c r="I23" s="33"/>
    </row>
    <row r="24" spans="1:11" ht="20.25" customHeight="1">
      <c r="A24" s="77" t="s">
        <v>79</v>
      </c>
      <c r="B24" s="86"/>
      <c r="C24" s="86"/>
      <c r="D24" s="86"/>
      <c r="E24" s="86"/>
      <c r="F24" s="86"/>
      <c r="G24" s="86"/>
      <c r="H24" s="23">
        <f>SUM(H11:H23)</f>
        <v>88510</v>
      </c>
      <c r="I24" s="32"/>
    </row>
    <row r="25" spans="1:11" ht="30" customHeight="1">
      <c r="A25" s="11" t="s">
        <v>14</v>
      </c>
      <c r="B25" s="11" t="s">
        <v>13</v>
      </c>
      <c r="C25" s="11" t="s">
        <v>12</v>
      </c>
      <c r="D25" s="12" t="s">
        <v>11</v>
      </c>
      <c r="E25" s="12" t="s">
        <v>10</v>
      </c>
      <c r="F25" s="12" t="s">
        <v>9</v>
      </c>
      <c r="G25" s="12" t="s">
        <v>8</v>
      </c>
      <c r="H25" s="12" t="s">
        <v>7</v>
      </c>
      <c r="I25" s="11" t="s">
        <v>6</v>
      </c>
    </row>
    <row r="26" spans="1:11" ht="20.25" customHeight="1">
      <c r="A26" s="10" t="s">
        <v>78</v>
      </c>
      <c r="B26" s="77" t="s">
        <v>77</v>
      </c>
      <c r="C26" s="77"/>
      <c r="D26" s="77"/>
      <c r="E26" s="77"/>
      <c r="F26" s="77"/>
      <c r="G26" s="77"/>
      <c r="H26" s="77"/>
      <c r="I26" s="5"/>
    </row>
    <row r="27" spans="1:11" s="29" customFormat="1" ht="18.75" customHeight="1">
      <c r="A27" s="49" t="s">
        <v>159</v>
      </c>
      <c r="B27" s="51" t="s">
        <v>147</v>
      </c>
      <c r="C27" s="27" t="s">
        <v>148</v>
      </c>
      <c r="D27" s="31">
        <v>5</v>
      </c>
      <c r="E27" s="30">
        <v>1</v>
      </c>
      <c r="F27" s="50" t="s">
        <v>42</v>
      </c>
      <c r="G27" s="17">
        <v>258.72000000000003</v>
      </c>
      <c r="H27" s="6">
        <f t="shared" ref="H27:H36" si="2">D27*E27*G27</f>
        <v>1293.6000000000001</v>
      </c>
      <c r="I27" s="76"/>
      <c r="J27" s="54"/>
      <c r="K27" s="54"/>
    </row>
    <row r="28" spans="1:11" s="29" customFormat="1" ht="18.75" customHeight="1">
      <c r="A28" s="49" t="s">
        <v>160</v>
      </c>
      <c r="B28" s="51" t="s">
        <v>149</v>
      </c>
      <c r="C28" s="27"/>
      <c r="D28" s="31">
        <v>18</v>
      </c>
      <c r="E28" s="30">
        <v>1</v>
      </c>
      <c r="F28" s="50" t="s">
        <v>42</v>
      </c>
      <c r="G28" s="46">
        <v>243.5</v>
      </c>
      <c r="H28" s="6">
        <f>D28*E28*G28</f>
        <v>4383</v>
      </c>
      <c r="I28" s="76"/>
      <c r="J28" s="54"/>
      <c r="K28" s="54"/>
    </row>
    <row r="29" spans="1:11" s="29" customFormat="1" ht="18.75" customHeight="1">
      <c r="A29" s="49" t="s">
        <v>161</v>
      </c>
      <c r="B29" s="51" t="s">
        <v>150</v>
      </c>
      <c r="C29" s="27"/>
      <c r="D29" s="31">
        <v>18</v>
      </c>
      <c r="E29" s="30">
        <v>1</v>
      </c>
      <c r="F29" s="50" t="s">
        <v>42</v>
      </c>
      <c r="G29" s="46">
        <v>243.5</v>
      </c>
      <c r="H29" s="6">
        <f t="shared" si="2"/>
        <v>4383</v>
      </c>
      <c r="I29" s="76"/>
      <c r="J29" s="54"/>
      <c r="K29" s="54"/>
    </row>
    <row r="30" spans="1:11" s="29" customFormat="1" ht="18.75" customHeight="1">
      <c r="A30" s="49" t="s">
        <v>162</v>
      </c>
      <c r="B30" s="51" t="s">
        <v>151</v>
      </c>
      <c r="C30" s="27"/>
      <c r="D30" s="31">
        <v>18</v>
      </c>
      <c r="E30" s="30">
        <v>1</v>
      </c>
      <c r="F30" s="50" t="s">
        <v>42</v>
      </c>
      <c r="G30" s="46">
        <v>292.2</v>
      </c>
      <c r="H30" s="6">
        <f>D30*E30*G30</f>
        <v>5259.5999999999995</v>
      </c>
      <c r="I30" s="76"/>
      <c r="J30" s="54"/>
      <c r="K30" s="54"/>
    </row>
    <row r="31" spans="1:11" s="29" customFormat="1" ht="18.75" customHeight="1">
      <c r="A31" s="49" t="s">
        <v>163</v>
      </c>
      <c r="B31" s="51" t="s">
        <v>152</v>
      </c>
      <c r="C31" s="27"/>
      <c r="D31" s="31">
        <v>18</v>
      </c>
      <c r="E31" s="30">
        <v>1</v>
      </c>
      <c r="F31" s="50" t="s">
        <v>42</v>
      </c>
      <c r="G31" s="46">
        <v>243.5</v>
      </c>
      <c r="H31" s="6">
        <f t="shared" si="2"/>
        <v>4383</v>
      </c>
      <c r="I31" s="76"/>
      <c r="J31" s="54"/>
      <c r="K31" s="54"/>
    </row>
    <row r="32" spans="1:11" s="29" customFormat="1" ht="18.75" customHeight="1">
      <c r="A32" s="49" t="s">
        <v>164</v>
      </c>
      <c r="B32" s="51" t="s">
        <v>153</v>
      </c>
      <c r="C32" s="27"/>
      <c r="D32" s="31">
        <v>18</v>
      </c>
      <c r="E32" s="30">
        <v>1</v>
      </c>
      <c r="F32" s="50" t="s">
        <v>42</v>
      </c>
      <c r="G32" s="46">
        <v>292.2</v>
      </c>
      <c r="H32" s="6">
        <f t="shared" si="2"/>
        <v>5259.5999999999995</v>
      </c>
      <c r="I32" s="76"/>
      <c r="J32" s="54"/>
      <c r="K32" s="54"/>
    </row>
    <row r="33" spans="1:11" s="29" customFormat="1" ht="18.75" customHeight="1">
      <c r="A33" s="49" t="s">
        <v>165</v>
      </c>
      <c r="B33" s="51" t="s">
        <v>154</v>
      </c>
      <c r="C33" s="27"/>
      <c r="D33" s="31">
        <v>18</v>
      </c>
      <c r="E33" s="30">
        <v>1</v>
      </c>
      <c r="F33" s="50" t="s">
        <v>42</v>
      </c>
      <c r="G33" s="46">
        <v>282.45999999999998</v>
      </c>
      <c r="H33" s="6">
        <f t="shared" si="2"/>
        <v>5084.28</v>
      </c>
      <c r="I33" s="76"/>
      <c r="J33" s="54"/>
      <c r="K33" s="54"/>
    </row>
    <row r="34" spans="1:11" s="29" customFormat="1" ht="18.75" customHeight="1">
      <c r="A34" s="49" t="s">
        <v>166</v>
      </c>
      <c r="B34" s="51" t="s">
        <v>155</v>
      </c>
      <c r="C34" s="27"/>
      <c r="D34" s="31">
        <v>18</v>
      </c>
      <c r="E34" s="30">
        <v>1</v>
      </c>
      <c r="F34" s="50" t="s">
        <v>42</v>
      </c>
      <c r="G34" s="46">
        <v>243.5</v>
      </c>
      <c r="H34" s="6">
        <f t="shared" si="2"/>
        <v>4383</v>
      </c>
      <c r="I34" s="76"/>
      <c r="J34" s="54"/>
      <c r="K34" s="54"/>
    </row>
    <row r="35" spans="1:11" s="29" customFormat="1" ht="18.75" customHeight="1">
      <c r="A35" s="49" t="s">
        <v>167</v>
      </c>
      <c r="B35" s="51" t="s">
        <v>156</v>
      </c>
      <c r="C35" s="27"/>
      <c r="D35" s="31">
        <v>18</v>
      </c>
      <c r="E35" s="30">
        <v>1</v>
      </c>
      <c r="F35" s="50" t="s">
        <v>42</v>
      </c>
      <c r="G35" s="46">
        <v>267.85000000000002</v>
      </c>
      <c r="H35" s="6">
        <f t="shared" si="2"/>
        <v>4821.3</v>
      </c>
      <c r="I35" s="76"/>
      <c r="J35" s="54"/>
      <c r="K35" s="54"/>
    </row>
    <row r="36" spans="1:11" s="29" customFormat="1" ht="18.75" customHeight="1">
      <c r="A36" s="49" t="s">
        <v>168</v>
      </c>
      <c r="B36" s="51" t="s">
        <v>157</v>
      </c>
      <c r="C36" s="27" t="s">
        <v>158</v>
      </c>
      <c r="D36" s="31">
        <v>18</v>
      </c>
      <c r="E36" s="30">
        <v>1</v>
      </c>
      <c r="F36" s="50" t="s">
        <v>42</v>
      </c>
      <c r="G36" s="46">
        <v>91.333332999999996</v>
      </c>
      <c r="H36" s="6">
        <f t="shared" si="2"/>
        <v>1643.999994</v>
      </c>
      <c r="I36" s="76"/>
      <c r="J36" s="54"/>
      <c r="K36" s="54"/>
    </row>
    <row r="37" spans="1:11" ht="20.25" customHeight="1">
      <c r="A37" s="77" t="s">
        <v>76</v>
      </c>
      <c r="B37" s="86"/>
      <c r="C37" s="86"/>
      <c r="D37" s="86"/>
      <c r="E37" s="86"/>
      <c r="F37" s="86"/>
      <c r="G37" s="86"/>
      <c r="H37" s="23">
        <f>SUM(H27:H36)</f>
        <v>40894.379994000003</v>
      </c>
      <c r="I37" s="5"/>
    </row>
    <row r="38" spans="1:11" ht="30" customHeight="1">
      <c r="A38" s="11" t="s">
        <v>14</v>
      </c>
      <c r="B38" s="11" t="s">
        <v>13</v>
      </c>
      <c r="C38" s="11" t="s">
        <v>12</v>
      </c>
      <c r="D38" s="12" t="s">
        <v>11</v>
      </c>
      <c r="E38" s="12" t="s">
        <v>10</v>
      </c>
      <c r="F38" s="12" t="s">
        <v>9</v>
      </c>
      <c r="G38" s="12" t="s">
        <v>8</v>
      </c>
      <c r="H38" s="12" t="s">
        <v>7</v>
      </c>
      <c r="I38" s="11" t="s">
        <v>6</v>
      </c>
    </row>
    <row r="39" spans="1:11" ht="20.25" customHeight="1">
      <c r="A39" s="10" t="s">
        <v>75</v>
      </c>
      <c r="B39" s="77" t="s">
        <v>74</v>
      </c>
      <c r="C39" s="77"/>
      <c r="D39" s="77"/>
      <c r="E39" s="77"/>
      <c r="F39" s="77"/>
      <c r="G39" s="77"/>
      <c r="H39" s="77"/>
      <c r="I39" s="5"/>
    </row>
    <row r="40" spans="1:11" s="29" customFormat="1" ht="20.25" customHeight="1">
      <c r="A40" s="79" t="s">
        <v>73</v>
      </c>
      <c r="B40" s="87" t="s">
        <v>172</v>
      </c>
      <c r="C40" s="27" t="s">
        <v>169</v>
      </c>
      <c r="D40" s="18">
        <v>1</v>
      </c>
      <c r="E40" s="18">
        <v>1</v>
      </c>
      <c r="F40" s="50" t="s">
        <v>72</v>
      </c>
      <c r="G40" s="24">
        <v>2727</v>
      </c>
      <c r="H40" s="6">
        <f t="shared" ref="H40:H45" si="3">D40*E40*G40</f>
        <v>2727</v>
      </c>
      <c r="I40" s="28"/>
    </row>
    <row r="41" spans="1:11" s="29" customFormat="1" ht="20.25" customHeight="1">
      <c r="A41" s="79"/>
      <c r="B41" s="87"/>
      <c r="C41" s="27" t="s">
        <v>171</v>
      </c>
      <c r="D41" s="18">
        <v>1</v>
      </c>
      <c r="E41" s="18">
        <v>1</v>
      </c>
      <c r="F41" s="50" t="s">
        <v>72</v>
      </c>
      <c r="G41" s="24">
        <v>1266</v>
      </c>
      <c r="H41" s="6">
        <f t="shared" si="3"/>
        <v>1266</v>
      </c>
      <c r="I41" s="28"/>
    </row>
    <row r="42" spans="1:11" s="29" customFormat="1" ht="20.25" customHeight="1">
      <c r="A42" s="49" t="s">
        <v>179</v>
      </c>
      <c r="B42" s="5" t="s">
        <v>173</v>
      </c>
      <c r="C42" s="27" t="s">
        <v>174</v>
      </c>
      <c r="D42" s="18">
        <v>1</v>
      </c>
      <c r="E42" s="18">
        <v>1</v>
      </c>
      <c r="F42" s="50" t="s">
        <v>72</v>
      </c>
      <c r="G42" s="24">
        <v>1266</v>
      </c>
      <c r="H42" s="6">
        <f t="shared" si="3"/>
        <v>1266</v>
      </c>
      <c r="I42" s="28"/>
    </row>
    <row r="43" spans="1:11" s="29" customFormat="1" ht="20.25" customHeight="1">
      <c r="A43" s="49" t="s">
        <v>180</v>
      </c>
      <c r="B43" s="5" t="s">
        <v>320</v>
      </c>
      <c r="C43" s="27" t="s">
        <v>175</v>
      </c>
      <c r="D43" s="18">
        <v>1</v>
      </c>
      <c r="E43" s="18">
        <v>7</v>
      </c>
      <c r="F43" s="50" t="s">
        <v>72</v>
      </c>
      <c r="G43" s="24">
        <v>4600</v>
      </c>
      <c r="H43" s="6">
        <f t="shared" si="3"/>
        <v>32200</v>
      </c>
      <c r="I43" s="28" t="s">
        <v>176</v>
      </c>
    </row>
    <row r="44" spans="1:11" s="29" customFormat="1" ht="20.25" customHeight="1">
      <c r="A44" s="49" t="s">
        <v>181</v>
      </c>
      <c r="B44" s="5" t="s">
        <v>177</v>
      </c>
      <c r="C44" s="27" t="s">
        <v>178</v>
      </c>
      <c r="D44" s="18">
        <v>1</v>
      </c>
      <c r="E44" s="18">
        <v>1</v>
      </c>
      <c r="F44" s="50" t="s">
        <v>72</v>
      </c>
      <c r="G44" s="24">
        <v>730</v>
      </c>
      <c r="H44" s="6">
        <f t="shared" si="3"/>
        <v>730</v>
      </c>
      <c r="I44" s="28"/>
    </row>
    <row r="45" spans="1:11" s="29" customFormat="1" ht="20.25" customHeight="1">
      <c r="A45" s="49" t="s">
        <v>183</v>
      </c>
      <c r="B45" s="5" t="s">
        <v>184</v>
      </c>
      <c r="C45" s="27"/>
      <c r="D45" s="18">
        <v>1</v>
      </c>
      <c r="E45" s="18">
        <v>1</v>
      </c>
      <c r="F45" s="50" t="s">
        <v>185</v>
      </c>
      <c r="G45" s="24">
        <v>350</v>
      </c>
      <c r="H45" s="6">
        <f t="shared" si="3"/>
        <v>350</v>
      </c>
      <c r="I45" s="28"/>
    </row>
    <row r="46" spans="1:11" ht="20.25" customHeight="1">
      <c r="A46" s="77" t="s">
        <v>71</v>
      </c>
      <c r="B46" s="86"/>
      <c r="C46" s="86"/>
      <c r="D46" s="86"/>
      <c r="E46" s="86"/>
      <c r="F46" s="86"/>
      <c r="G46" s="86"/>
      <c r="H46" s="23">
        <f>SUM(H40:H45)</f>
        <v>38539</v>
      </c>
      <c r="I46" s="5"/>
    </row>
    <row r="47" spans="1:11" ht="30" customHeight="1">
      <c r="A47" s="11" t="s">
        <v>14</v>
      </c>
      <c r="B47" s="11" t="s">
        <v>13</v>
      </c>
      <c r="C47" s="11" t="s">
        <v>12</v>
      </c>
      <c r="D47" s="12" t="s">
        <v>11</v>
      </c>
      <c r="E47" s="12" t="s">
        <v>10</v>
      </c>
      <c r="F47" s="12" t="s">
        <v>9</v>
      </c>
      <c r="G47" s="12" t="s">
        <v>8</v>
      </c>
      <c r="H47" s="12" t="s">
        <v>7</v>
      </c>
      <c r="I47" s="11" t="s">
        <v>6</v>
      </c>
    </row>
    <row r="48" spans="1:11" ht="20.25" customHeight="1">
      <c r="A48" s="10" t="s">
        <v>70</v>
      </c>
      <c r="B48" s="77" t="s">
        <v>69</v>
      </c>
      <c r="C48" s="77"/>
      <c r="D48" s="77"/>
      <c r="E48" s="77"/>
      <c r="F48" s="77"/>
      <c r="G48" s="77"/>
      <c r="H48" s="77"/>
      <c r="I48" s="5"/>
    </row>
    <row r="49" spans="1:9" ht="20.25" customHeight="1">
      <c r="A49" s="9" t="s">
        <v>68</v>
      </c>
      <c r="B49" s="27" t="s">
        <v>67</v>
      </c>
      <c r="C49" s="27" t="s">
        <v>66</v>
      </c>
      <c r="D49" s="85">
        <v>18</v>
      </c>
      <c r="E49" s="85"/>
      <c r="F49" s="8" t="s">
        <v>187</v>
      </c>
      <c r="G49" s="24">
        <v>100</v>
      </c>
      <c r="H49" s="6">
        <f>D49*G49</f>
        <v>1800</v>
      </c>
      <c r="I49" s="5"/>
    </row>
    <row r="50" spans="1:9" ht="20.25" customHeight="1">
      <c r="A50" s="9" t="s">
        <v>65</v>
      </c>
      <c r="B50" s="27" t="s">
        <v>55</v>
      </c>
      <c r="C50" s="27" t="s">
        <v>64</v>
      </c>
      <c r="D50" s="25">
        <v>24</v>
      </c>
      <c r="E50" s="25">
        <v>1</v>
      </c>
      <c r="F50" s="8" t="s">
        <v>63</v>
      </c>
      <c r="G50" s="24">
        <v>950</v>
      </c>
      <c r="H50" s="6">
        <f t="shared" ref="H50" si="4">D50*G50*E50</f>
        <v>22800</v>
      </c>
      <c r="I50" s="5" t="s">
        <v>318</v>
      </c>
    </row>
    <row r="51" spans="1:9" ht="20.25" customHeight="1">
      <c r="A51" s="9" t="s">
        <v>62</v>
      </c>
      <c r="B51" s="27" t="s">
        <v>55</v>
      </c>
      <c r="C51" s="27" t="s">
        <v>61</v>
      </c>
      <c r="D51" s="25">
        <v>10</v>
      </c>
      <c r="E51" s="25">
        <v>8</v>
      </c>
      <c r="F51" s="8" t="s">
        <v>182</v>
      </c>
      <c r="G51" s="24">
        <v>30</v>
      </c>
      <c r="H51" s="6">
        <f>D51*G51*E51</f>
        <v>2400</v>
      </c>
      <c r="I51" s="5"/>
    </row>
    <row r="52" spans="1:9" ht="20.25" customHeight="1">
      <c r="A52" s="9" t="s">
        <v>60</v>
      </c>
      <c r="B52" s="27" t="s">
        <v>55</v>
      </c>
      <c r="C52" s="27" t="s">
        <v>59</v>
      </c>
      <c r="D52" s="25">
        <v>36</v>
      </c>
      <c r="E52" s="25">
        <v>6</v>
      </c>
      <c r="F52" s="8" t="s">
        <v>58</v>
      </c>
      <c r="G52" s="24">
        <v>10</v>
      </c>
      <c r="H52" s="6">
        <f>D52*G52*E52</f>
        <v>2160</v>
      </c>
      <c r="I52" s="5" t="s">
        <v>57</v>
      </c>
    </row>
    <row r="53" spans="1:9" ht="54" customHeight="1">
      <c r="A53" s="9" t="s">
        <v>56</v>
      </c>
      <c r="B53" s="27" t="s">
        <v>55</v>
      </c>
      <c r="C53" s="27" t="s">
        <v>54</v>
      </c>
      <c r="D53" s="25">
        <v>18</v>
      </c>
      <c r="E53" s="25">
        <v>1</v>
      </c>
      <c r="F53" s="8" t="s">
        <v>53</v>
      </c>
      <c r="G53" s="24">
        <v>2230</v>
      </c>
      <c r="H53" s="6">
        <f>D53*G53*E53</f>
        <v>40140</v>
      </c>
      <c r="I53" s="57" t="s">
        <v>335</v>
      </c>
    </row>
    <row r="54" spans="1:9" s="54" customFormat="1" ht="20.25" customHeight="1">
      <c r="A54" s="49" t="s">
        <v>190</v>
      </c>
      <c r="B54" s="27" t="s">
        <v>55</v>
      </c>
      <c r="C54" s="27" t="s">
        <v>186</v>
      </c>
      <c r="D54" s="52">
        <v>18</v>
      </c>
      <c r="E54" s="52">
        <v>1</v>
      </c>
      <c r="F54" s="50" t="s">
        <v>187</v>
      </c>
      <c r="G54" s="24">
        <v>974</v>
      </c>
      <c r="H54" s="6">
        <f>D54*G54*E54</f>
        <v>17532</v>
      </c>
      <c r="I54" s="5"/>
    </row>
    <row r="55" spans="1:9" s="54" customFormat="1" ht="20.25" customHeight="1">
      <c r="A55" s="49" t="s">
        <v>191</v>
      </c>
      <c r="B55" s="27"/>
      <c r="C55" s="27" t="s">
        <v>188</v>
      </c>
      <c r="D55" s="56">
        <v>0.1</v>
      </c>
      <c r="E55" s="52">
        <v>1</v>
      </c>
      <c r="F55" s="50" t="s">
        <v>189</v>
      </c>
      <c r="G55" s="24">
        <v>17532</v>
      </c>
      <c r="H55" s="6">
        <f>D55*G55*E55</f>
        <v>1753.2</v>
      </c>
      <c r="I55" s="5"/>
    </row>
    <row r="56" spans="1:9" ht="20.25" customHeight="1">
      <c r="A56" s="77" t="s">
        <v>52</v>
      </c>
      <c r="B56" s="77"/>
      <c r="C56" s="77"/>
      <c r="D56" s="77"/>
      <c r="E56" s="77"/>
      <c r="F56" s="77"/>
      <c r="G56" s="77"/>
      <c r="H56" s="23">
        <f>SUM(H49:H55)</f>
        <v>88585.2</v>
      </c>
      <c r="I56" s="5"/>
    </row>
    <row r="57" spans="1:9" ht="30" customHeight="1">
      <c r="A57" s="11" t="s">
        <v>14</v>
      </c>
      <c r="B57" s="11" t="s">
        <v>13</v>
      </c>
      <c r="C57" s="11" t="s">
        <v>12</v>
      </c>
      <c r="D57" s="12" t="s">
        <v>11</v>
      </c>
      <c r="E57" s="12" t="s">
        <v>10</v>
      </c>
      <c r="F57" s="12" t="s">
        <v>9</v>
      </c>
      <c r="G57" s="12" t="s">
        <v>8</v>
      </c>
      <c r="H57" s="12" t="s">
        <v>7</v>
      </c>
      <c r="I57" s="11" t="s">
        <v>6</v>
      </c>
    </row>
    <row r="58" spans="1:9" ht="20.25" customHeight="1">
      <c r="A58" s="10" t="s">
        <v>51</v>
      </c>
      <c r="B58" s="86" t="s">
        <v>50</v>
      </c>
      <c r="C58" s="86"/>
      <c r="D58" s="86"/>
      <c r="E58" s="86"/>
      <c r="F58" s="86"/>
      <c r="G58" s="86"/>
      <c r="H58" s="86"/>
      <c r="I58" s="86"/>
    </row>
    <row r="59" spans="1:9" ht="20.25" customHeight="1">
      <c r="A59" s="9" t="s">
        <v>49</v>
      </c>
      <c r="B59" s="21" t="s">
        <v>48</v>
      </c>
      <c r="C59" s="25"/>
      <c r="D59" s="25">
        <v>1</v>
      </c>
      <c r="E59" s="25">
        <v>8</v>
      </c>
      <c r="F59" s="8" t="s">
        <v>25</v>
      </c>
      <c r="G59" s="24">
        <v>1461</v>
      </c>
      <c r="H59" s="6">
        <f>D59*E59*G59</f>
        <v>11688</v>
      </c>
      <c r="I59" s="5" t="s">
        <v>192</v>
      </c>
    </row>
    <row r="60" spans="1:9" s="54" customFormat="1" ht="20.25" customHeight="1">
      <c r="A60" s="49" t="s">
        <v>47</v>
      </c>
      <c r="B60" s="51" t="s">
        <v>193</v>
      </c>
      <c r="C60" s="27" t="s">
        <v>194</v>
      </c>
      <c r="D60" s="52">
        <v>3</v>
      </c>
      <c r="E60" s="52">
        <v>1</v>
      </c>
      <c r="F60" s="50" t="s">
        <v>195</v>
      </c>
      <c r="G60" s="24">
        <v>487</v>
      </c>
      <c r="H60" s="6">
        <f>D60*E60*G60</f>
        <v>1461</v>
      </c>
      <c r="I60" s="5"/>
    </row>
    <row r="61" spans="1:9" ht="20.25" customHeight="1">
      <c r="A61" s="49" t="s">
        <v>44</v>
      </c>
      <c r="B61" s="21" t="s">
        <v>46</v>
      </c>
      <c r="C61" s="25"/>
      <c r="D61" s="25">
        <v>2</v>
      </c>
      <c r="E61" s="25">
        <v>10</v>
      </c>
      <c r="F61" s="8" t="s">
        <v>45</v>
      </c>
      <c r="G61" s="24">
        <v>75</v>
      </c>
      <c r="H61" s="6">
        <f>D61*E61*G61</f>
        <v>1500</v>
      </c>
      <c r="I61" s="5"/>
    </row>
    <row r="62" spans="1:9" ht="20.25" customHeight="1">
      <c r="A62" s="49" t="s">
        <v>196</v>
      </c>
      <c r="B62" s="26" t="s">
        <v>43</v>
      </c>
      <c r="C62" s="25"/>
      <c r="D62" s="25">
        <v>18</v>
      </c>
      <c r="E62" s="25">
        <v>7</v>
      </c>
      <c r="F62" s="8" t="s">
        <v>42</v>
      </c>
      <c r="G62" s="24">
        <v>35</v>
      </c>
      <c r="H62" s="6">
        <f>D62*E62*G62</f>
        <v>4410</v>
      </c>
      <c r="I62" s="5"/>
    </row>
    <row r="63" spans="1:9" ht="20.25" customHeight="1">
      <c r="A63" s="86" t="s">
        <v>41</v>
      </c>
      <c r="B63" s="86"/>
      <c r="C63" s="86"/>
      <c r="D63" s="86"/>
      <c r="E63" s="86"/>
      <c r="F63" s="86"/>
      <c r="G63" s="86"/>
      <c r="H63" s="23">
        <f>SUM(H59:H62)</f>
        <v>19059</v>
      </c>
      <c r="I63" s="5"/>
    </row>
    <row r="64" spans="1:9" ht="20.25" customHeight="1">
      <c r="A64" s="15" t="s">
        <v>40</v>
      </c>
      <c r="B64" s="15"/>
      <c r="C64" s="15"/>
      <c r="D64" s="15"/>
      <c r="E64" s="15"/>
      <c r="F64" s="15"/>
      <c r="G64" s="15"/>
      <c r="H64" s="14">
        <f>SUM(H24,H37,H46,H56,H63)</f>
        <v>275587.57999400003</v>
      </c>
      <c r="I64" s="13"/>
    </row>
    <row r="65" spans="1:9" ht="30" customHeight="1">
      <c r="A65" s="11" t="s">
        <v>14</v>
      </c>
      <c r="B65" s="11" t="s">
        <v>13</v>
      </c>
      <c r="C65" s="11" t="s">
        <v>12</v>
      </c>
      <c r="D65" s="12" t="s">
        <v>11</v>
      </c>
      <c r="E65" s="12" t="s">
        <v>10</v>
      </c>
      <c r="F65" s="12" t="s">
        <v>9</v>
      </c>
      <c r="G65" s="12" t="s">
        <v>8</v>
      </c>
      <c r="H65" s="12" t="s">
        <v>7</v>
      </c>
      <c r="I65" s="11" t="s">
        <v>6</v>
      </c>
    </row>
    <row r="66" spans="1:9" ht="20.25" customHeight="1">
      <c r="A66" s="10" t="s">
        <v>39</v>
      </c>
      <c r="B66" s="77" t="s">
        <v>38</v>
      </c>
      <c r="C66" s="77"/>
      <c r="D66" s="77"/>
      <c r="E66" s="77"/>
      <c r="F66" s="77"/>
      <c r="G66" s="77"/>
      <c r="H66" s="77"/>
      <c r="I66" s="77"/>
    </row>
    <row r="67" spans="1:9" ht="20.25" customHeight="1">
      <c r="A67" s="9" t="s">
        <v>37</v>
      </c>
      <c r="B67" s="5" t="s">
        <v>36</v>
      </c>
      <c r="C67" s="5"/>
      <c r="D67" s="78">
        <f>H64</f>
        <v>275587.57999400003</v>
      </c>
      <c r="E67" s="79"/>
      <c r="F67" s="8" t="s">
        <v>2</v>
      </c>
      <c r="G67" s="7">
        <v>0.1</v>
      </c>
      <c r="H67" s="6">
        <f>D67*G67</f>
        <v>27558.757999400004</v>
      </c>
      <c r="I67" s="5"/>
    </row>
    <row r="68" spans="1:9" ht="20.25" customHeight="1">
      <c r="A68" s="82" t="s">
        <v>35</v>
      </c>
      <c r="B68" s="83"/>
      <c r="C68" s="83"/>
      <c r="D68" s="83"/>
      <c r="E68" s="83"/>
      <c r="F68" s="83"/>
      <c r="G68" s="83"/>
      <c r="H68" s="14">
        <f>SUM(H67:H67)</f>
        <v>27558.757999400004</v>
      </c>
      <c r="I68" s="13"/>
    </row>
    <row r="69" spans="1:9" ht="30" customHeight="1">
      <c r="A69" s="11" t="s">
        <v>14</v>
      </c>
      <c r="B69" s="11" t="s">
        <v>13</v>
      </c>
      <c r="C69" s="11" t="s">
        <v>12</v>
      </c>
      <c r="D69" s="12" t="s">
        <v>11</v>
      </c>
      <c r="E69" s="12" t="s">
        <v>10</v>
      </c>
      <c r="F69" s="12" t="s">
        <v>9</v>
      </c>
      <c r="G69" s="12" t="s">
        <v>8</v>
      </c>
      <c r="H69" s="12" t="s">
        <v>7</v>
      </c>
      <c r="I69" s="11" t="s">
        <v>6</v>
      </c>
    </row>
    <row r="70" spans="1:9" ht="20.25" customHeight="1">
      <c r="A70" s="10" t="s">
        <v>34</v>
      </c>
      <c r="B70" s="77" t="s">
        <v>33</v>
      </c>
      <c r="C70" s="77"/>
      <c r="D70" s="77"/>
      <c r="E70" s="77"/>
      <c r="F70" s="77"/>
      <c r="G70" s="77"/>
      <c r="H70" s="77"/>
      <c r="I70" s="77"/>
    </row>
    <row r="71" spans="1:9" ht="18" customHeight="1">
      <c r="A71" s="9" t="s">
        <v>32</v>
      </c>
      <c r="B71" s="84" t="s">
        <v>31</v>
      </c>
      <c r="C71" s="5" t="s">
        <v>30</v>
      </c>
      <c r="D71" s="18">
        <v>1</v>
      </c>
      <c r="E71" s="18">
        <v>1</v>
      </c>
      <c r="F71" s="8" t="s">
        <v>29</v>
      </c>
      <c r="G71" s="46">
        <v>9326</v>
      </c>
      <c r="H71" s="6">
        <f>D71*E71*G71</f>
        <v>9326</v>
      </c>
      <c r="I71" s="20"/>
    </row>
    <row r="72" spans="1:9" s="54" customFormat="1" ht="18" customHeight="1">
      <c r="A72" s="49" t="s">
        <v>28</v>
      </c>
      <c r="B72" s="84"/>
      <c r="C72" s="5" t="s">
        <v>259</v>
      </c>
      <c r="D72" s="18">
        <v>1</v>
      </c>
      <c r="E72" s="18">
        <v>4</v>
      </c>
      <c r="F72" s="50" t="s">
        <v>27</v>
      </c>
      <c r="G72" s="7">
        <v>1150</v>
      </c>
      <c r="H72" s="6">
        <f>D72*E72*G72</f>
        <v>4600</v>
      </c>
      <c r="I72" s="63"/>
    </row>
    <row r="73" spans="1:9" s="54" customFormat="1" ht="18" customHeight="1">
      <c r="A73" s="49" t="s">
        <v>26</v>
      </c>
      <c r="B73" s="84"/>
      <c r="C73" s="5" t="s">
        <v>260</v>
      </c>
      <c r="D73" s="18">
        <v>1</v>
      </c>
      <c r="E73" s="18">
        <v>2</v>
      </c>
      <c r="F73" s="50" t="s">
        <v>27</v>
      </c>
      <c r="G73" s="7">
        <v>1050</v>
      </c>
      <c r="H73" s="6">
        <f>D73*E73*G73</f>
        <v>2100</v>
      </c>
      <c r="I73" s="20"/>
    </row>
    <row r="74" spans="1:9" ht="18" customHeight="1">
      <c r="A74" s="49" t="s">
        <v>256</v>
      </c>
      <c r="B74" s="84"/>
      <c r="C74" s="5" t="s">
        <v>258</v>
      </c>
      <c r="D74" s="18">
        <v>1</v>
      </c>
      <c r="E74" s="18">
        <v>9</v>
      </c>
      <c r="F74" s="8" t="s">
        <v>25</v>
      </c>
      <c r="G74" s="7">
        <v>600</v>
      </c>
      <c r="H74" s="6">
        <f>D74*E74*G74</f>
        <v>5400</v>
      </c>
      <c r="I74" s="22"/>
    </row>
    <row r="75" spans="1:9" s="54" customFormat="1" ht="18" customHeight="1">
      <c r="A75" s="49" t="s">
        <v>257</v>
      </c>
      <c r="B75" s="84"/>
      <c r="C75" s="5" t="s">
        <v>255</v>
      </c>
      <c r="D75" s="18">
        <v>1</v>
      </c>
      <c r="E75" s="18">
        <v>1</v>
      </c>
      <c r="F75" s="50" t="s">
        <v>25</v>
      </c>
      <c r="G75" s="7">
        <v>600</v>
      </c>
      <c r="H75" s="6">
        <f>D75*E75*G75</f>
        <v>600</v>
      </c>
      <c r="I75" s="22"/>
    </row>
    <row r="76" spans="1:9" ht="20.25" customHeight="1">
      <c r="A76" s="82" t="s">
        <v>24</v>
      </c>
      <c r="B76" s="83"/>
      <c r="C76" s="83"/>
      <c r="D76" s="83"/>
      <c r="E76" s="83"/>
      <c r="F76" s="83"/>
      <c r="G76" s="83"/>
      <c r="H76" s="14">
        <f>SUM(H71:H75)</f>
        <v>22026</v>
      </c>
      <c r="I76" s="13"/>
    </row>
    <row r="77" spans="1:9" ht="30" customHeight="1">
      <c r="A77" s="11" t="s">
        <v>14</v>
      </c>
      <c r="B77" s="11" t="s">
        <v>13</v>
      </c>
      <c r="C77" s="11" t="s">
        <v>12</v>
      </c>
      <c r="D77" s="12" t="s">
        <v>11</v>
      </c>
      <c r="E77" s="12" t="s">
        <v>10</v>
      </c>
      <c r="F77" s="12" t="s">
        <v>9</v>
      </c>
      <c r="G77" s="12" t="s">
        <v>8</v>
      </c>
      <c r="H77" s="12" t="s">
        <v>7</v>
      </c>
      <c r="I77" s="11" t="s">
        <v>6</v>
      </c>
    </row>
    <row r="78" spans="1:9" ht="20.25" customHeight="1">
      <c r="A78" s="10" t="s">
        <v>23</v>
      </c>
      <c r="B78" s="77" t="s">
        <v>22</v>
      </c>
      <c r="C78" s="77"/>
      <c r="D78" s="77"/>
      <c r="E78" s="77"/>
      <c r="F78" s="77"/>
      <c r="G78" s="77"/>
      <c r="H78" s="77"/>
      <c r="I78" s="77"/>
    </row>
    <row r="79" spans="1:9" ht="21.75" customHeight="1">
      <c r="A79" s="9" t="s">
        <v>21</v>
      </c>
      <c r="B79" s="21" t="s">
        <v>20</v>
      </c>
      <c r="C79" s="21" t="s">
        <v>254</v>
      </c>
      <c r="D79" s="18">
        <v>5</v>
      </c>
      <c r="E79" s="18">
        <v>1</v>
      </c>
      <c r="F79" s="8" t="s">
        <v>16</v>
      </c>
      <c r="G79" s="17">
        <v>2686</v>
      </c>
      <c r="H79" s="6">
        <f>D79*E79*G79</f>
        <v>13430</v>
      </c>
      <c r="I79" s="20"/>
    </row>
    <row r="80" spans="1:9" ht="53.25" customHeight="1">
      <c r="A80" s="9" t="s">
        <v>19</v>
      </c>
      <c r="B80" s="84" t="s">
        <v>18</v>
      </c>
      <c r="C80" s="19" t="s">
        <v>137</v>
      </c>
      <c r="D80" s="18">
        <v>11</v>
      </c>
      <c r="E80" s="18">
        <v>1</v>
      </c>
      <c r="F80" s="8" t="s">
        <v>16</v>
      </c>
      <c r="G80" s="46">
        <v>9407.3636363599999</v>
      </c>
      <c r="H80" s="16">
        <f>D80*E80*G80</f>
        <v>103480.99999996</v>
      </c>
      <c r="I80" s="5"/>
    </row>
    <row r="81" spans="1:9" ht="53.25" customHeight="1">
      <c r="A81" s="9" t="s">
        <v>17</v>
      </c>
      <c r="B81" s="84"/>
      <c r="C81" s="19" t="s">
        <v>253</v>
      </c>
      <c r="D81" s="18">
        <v>5</v>
      </c>
      <c r="E81" s="18">
        <v>1</v>
      </c>
      <c r="F81" s="8" t="s">
        <v>16</v>
      </c>
      <c r="G81" s="46">
        <v>9497.7999999999993</v>
      </c>
      <c r="H81" s="16">
        <f>D81*E81*G81</f>
        <v>47489</v>
      </c>
      <c r="I81" s="5"/>
    </row>
    <row r="82" spans="1:9" s="47" customFormat="1" ht="53.25" customHeight="1">
      <c r="A82" s="9" t="s">
        <v>135</v>
      </c>
      <c r="B82" s="84"/>
      <c r="C82" s="19" t="s">
        <v>136</v>
      </c>
      <c r="D82" s="18">
        <v>2</v>
      </c>
      <c r="E82" s="18">
        <v>1</v>
      </c>
      <c r="F82" s="8" t="s">
        <v>16</v>
      </c>
      <c r="G82" s="46">
        <v>9026</v>
      </c>
      <c r="H82" s="16">
        <f>D82*E82*G82</f>
        <v>18052</v>
      </c>
      <c r="I82" s="5"/>
    </row>
    <row r="83" spans="1:9" ht="20.25" customHeight="1">
      <c r="A83" s="82" t="s">
        <v>15</v>
      </c>
      <c r="B83" s="83"/>
      <c r="C83" s="83"/>
      <c r="D83" s="83"/>
      <c r="E83" s="83"/>
      <c r="F83" s="83"/>
      <c r="G83" s="83"/>
      <c r="H83" s="14">
        <f>SUM(H79:H82)</f>
        <v>182451.99999996001</v>
      </c>
      <c r="I83" s="13"/>
    </row>
    <row r="84" spans="1:9" ht="30" customHeight="1">
      <c r="A84" s="11" t="s">
        <v>14</v>
      </c>
      <c r="B84" s="11" t="s">
        <v>13</v>
      </c>
      <c r="C84" s="11" t="s">
        <v>12</v>
      </c>
      <c r="D84" s="12" t="s">
        <v>11</v>
      </c>
      <c r="E84" s="12" t="s">
        <v>10</v>
      </c>
      <c r="F84" s="12" t="s">
        <v>9</v>
      </c>
      <c r="G84" s="12" t="s">
        <v>8</v>
      </c>
      <c r="H84" s="12" t="s">
        <v>7</v>
      </c>
      <c r="I84" s="11" t="s">
        <v>6</v>
      </c>
    </row>
    <row r="85" spans="1:9" ht="20.25" customHeight="1">
      <c r="A85" s="10" t="s">
        <v>5</v>
      </c>
      <c r="B85" s="77">
        <v>1</v>
      </c>
      <c r="C85" s="77"/>
      <c r="D85" s="77"/>
      <c r="E85" s="77"/>
      <c r="F85" s="77"/>
      <c r="G85" s="77"/>
      <c r="H85" s="77"/>
      <c r="I85" s="77"/>
    </row>
    <row r="86" spans="1:9" ht="20.25" customHeight="1">
      <c r="A86" s="9" t="s">
        <v>4</v>
      </c>
      <c r="B86" s="5" t="s">
        <v>3</v>
      </c>
      <c r="C86" s="5"/>
      <c r="D86" s="78">
        <f>H83+H76+H68+H64</f>
        <v>507624.33799336001</v>
      </c>
      <c r="E86" s="79"/>
      <c r="F86" s="8" t="s">
        <v>2</v>
      </c>
      <c r="G86" s="7">
        <v>0.06</v>
      </c>
      <c r="H86" s="6">
        <f>D86*G86</f>
        <v>30457.460279601601</v>
      </c>
      <c r="I86" s="5"/>
    </row>
    <row r="87" spans="1:9" ht="20.25" customHeight="1">
      <c r="A87" s="4" t="s">
        <v>1</v>
      </c>
      <c r="B87" s="4"/>
      <c r="C87" s="4"/>
      <c r="D87" s="4"/>
      <c r="E87" s="4"/>
      <c r="F87" s="4"/>
      <c r="G87" s="4"/>
      <c r="H87" s="3">
        <f>H64+H68+H76+H83+H86</f>
        <v>538081.79827296163</v>
      </c>
      <c r="I87" s="2"/>
    </row>
    <row r="88" spans="1:9" ht="20.25" customHeight="1">
      <c r="A88" s="80" t="s">
        <v>0</v>
      </c>
      <c r="B88" s="81"/>
      <c r="C88" s="81"/>
      <c r="D88" s="81"/>
      <c r="E88" s="81"/>
      <c r="F88" s="81"/>
      <c r="G88" s="81"/>
      <c r="H88" s="81"/>
      <c r="I88" s="81"/>
    </row>
    <row r="92" spans="1:9" ht="20.25" customHeight="1">
      <c r="G92" s="48"/>
    </row>
    <row r="93" spans="1:9" ht="20.25" customHeight="1">
      <c r="G93" s="48"/>
    </row>
  </sheetData>
  <mergeCells count="41">
    <mergeCell ref="A1:I1"/>
    <mergeCell ref="D2:E2"/>
    <mergeCell ref="H2:I2"/>
    <mergeCell ref="D3:E3"/>
    <mergeCell ref="H3:I3"/>
    <mergeCell ref="D4:E4"/>
    <mergeCell ref="H4:I4"/>
    <mergeCell ref="A5:I5"/>
    <mergeCell ref="B6:I6"/>
    <mergeCell ref="A8:F8"/>
    <mergeCell ref="G8:I8"/>
    <mergeCell ref="B10:H10"/>
    <mergeCell ref="B16:B17"/>
    <mergeCell ref="A18:A23"/>
    <mergeCell ref="A11:A12"/>
    <mergeCell ref="A13:A17"/>
    <mergeCell ref="B13:B15"/>
    <mergeCell ref="A24:G24"/>
    <mergeCell ref="B26:H26"/>
    <mergeCell ref="A37:G37"/>
    <mergeCell ref="B39:H39"/>
    <mergeCell ref="A46:G46"/>
    <mergeCell ref="B40:B41"/>
    <mergeCell ref="A40:A41"/>
    <mergeCell ref="B48:H48"/>
    <mergeCell ref="D49:E49"/>
    <mergeCell ref="A56:G56"/>
    <mergeCell ref="B58:I58"/>
    <mergeCell ref="A63:G63"/>
    <mergeCell ref="B66:I66"/>
    <mergeCell ref="D67:E67"/>
    <mergeCell ref="A68:G68"/>
    <mergeCell ref="B70:I70"/>
    <mergeCell ref="B71:B75"/>
    <mergeCell ref="B85:I85"/>
    <mergeCell ref="D86:E86"/>
    <mergeCell ref="A88:I88"/>
    <mergeCell ref="A76:G76"/>
    <mergeCell ref="B78:I78"/>
    <mergeCell ref="B80:B82"/>
    <mergeCell ref="A83:G83"/>
  </mergeCells>
  <phoneticPr fontId="10" type="noConversion"/>
  <dataValidations count="1">
    <dataValidation type="list" allowBlank="1" showInputMessage="1" showErrorMessage="1" sqref="B3">
      <formula1>"国内会议,国际会议"</formula1>
    </dataValidation>
  </dataValidations>
  <hyperlinks>
    <hyperlink ref="H3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pane xSplit="1" ySplit="1" topLeftCell="B36" activePane="bottomRight" state="frozen"/>
      <selection pane="topRight" activeCell="C1" sqref="C1"/>
      <selection pane="bottomLeft" activeCell="A2" sqref="A2"/>
      <selection pane="bottomRight" activeCell="G44" sqref="G44"/>
    </sheetView>
  </sheetViews>
  <sheetFormatPr defaultRowHeight="14.25"/>
  <cols>
    <col min="1" max="1" width="16.375" bestFit="1" customWidth="1"/>
    <col min="2" max="2" width="17" customWidth="1"/>
    <col min="3" max="3" width="19.125" bestFit="1" customWidth="1"/>
    <col min="4" max="4" width="22.25" bestFit="1" customWidth="1"/>
    <col min="8" max="8" width="21.375" bestFit="1" customWidth="1"/>
  </cols>
  <sheetData>
    <row r="1" spans="1:8" ht="20.100000000000001" customHeight="1">
      <c r="A1" s="62" t="s">
        <v>197</v>
      </c>
      <c r="B1" s="62" t="s">
        <v>198</v>
      </c>
      <c r="C1" s="62" t="s">
        <v>199</v>
      </c>
      <c r="D1" s="62" t="s">
        <v>212</v>
      </c>
      <c r="E1" s="62" t="s">
        <v>200</v>
      </c>
      <c r="F1" s="62" t="s">
        <v>201</v>
      </c>
      <c r="G1" s="62" t="s">
        <v>202</v>
      </c>
      <c r="H1" s="62" t="s">
        <v>203</v>
      </c>
    </row>
    <row r="2" spans="1:8" ht="20.100000000000001" customHeight="1">
      <c r="A2" s="58" t="s">
        <v>204</v>
      </c>
      <c r="B2" s="58" t="s">
        <v>211</v>
      </c>
      <c r="C2" s="58" t="s">
        <v>210</v>
      </c>
      <c r="D2" s="58" t="s">
        <v>213</v>
      </c>
      <c r="E2" s="60" t="s">
        <v>214</v>
      </c>
      <c r="F2" s="58">
        <v>6179</v>
      </c>
      <c r="G2" s="58">
        <v>0</v>
      </c>
      <c r="H2" s="102"/>
    </row>
    <row r="3" spans="1:8" ht="20.100000000000001" customHeight="1">
      <c r="A3" s="58" t="s">
        <v>205</v>
      </c>
      <c r="B3" s="58" t="s">
        <v>211</v>
      </c>
      <c r="C3" s="58" t="s">
        <v>210</v>
      </c>
      <c r="D3" s="58" t="s">
        <v>213</v>
      </c>
      <c r="E3" s="60" t="s">
        <v>214</v>
      </c>
      <c r="F3" s="58">
        <v>6179</v>
      </c>
      <c r="G3" s="58">
        <v>0</v>
      </c>
      <c r="H3" s="102"/>
    </row>
    <row r="4" spans="1:8" ht="20.100000000000001" customHeight="1">
      <c r="A4" s="58" t="s">
        <v>206</v>
      </c>
      <c r="B4" s="58" t="s">
        <v>211</v>
      </c>
      <c r="C4" s="58" t="s">
        <v>210</v>
      </c>
      <c r="D4" s="58" t="s">
        <v>213</v>
      </c>
      <c r="E4" s="60" t="s">
        <v>214</v>
      </c>
      <c r="F4" s="58">
        <v>6179</v>
      </c>
      <c r="G4" s="58">
        <v>0</v>
      </c>
      <c r="H4" s="102"/>
    </row>
    <row r="5" spans="1:8" ht="20.100000000000001" customHeight="1">
      <c r="A5" s="58" t="s">
        <v>207</v>
      </c>
      <c r="B5" s="58" t="s">
        <v>211</v>
      </c>
      <c r="C5" s="58" t="s">
        <v>210</v>
      </c>
      <c r="D5" s="58" t="s">
        <v>213</v>
      </c>
      <c r="E5" s="60" t="s">
        <v>214</v>
      </c>
      <c r="F5" s="58">
        <v>6179</v>
      </c>
      <c r="G5" s="58">
        <v>0</v>
      </c>
      <c r="H5" s="102"/>
    </row>
    <row r="6" spans="1:8" ht="20.100000000000001" customHeight="1">
      <c r="A6" s="58" t="s">
        <v>209</v>
      </c>
      <c r="B6" s="58" t="s">
        <v>211</v>
      </c>
      <c r="C6" s="58" t="s">
        <v>326</v>
      </c>
      <c r="D6" s="58" t="s">
        <v>213</v>
      </c>
      <c r="E6" s="60" t="s">
        <v>214</v>
      </c>
      <c r="F6" s="58">
        <v>6783</v>
      </c>
      <c r="G6" s="58">
        <v>0</v>
      </c>
      <c r="H6" s="102"/>
    </row>
    <row r="7" spans="1:8" ht="20.100000000000001" customHeight="1">
      <c r="A7" s="58" t="s">
        <v>215</v>
      </c>
      <c r="B7" s="58" t="s">
        <v>226</v>
      </c>
      <c r="C7" s="58" t="s">
        <v>227</v>
      </c>
      <c r="D7" s="60" t="s">
        <v>231</v>
      </c>
      <c r="E7" s="60" t="s">
        <v>214</v>
      </c>
      <c r="F7" s="58">
        <v>6415</v>
      </c>
      <c r="G7" s="58">
        <v>0</v>
      </c>
      <c r="H7" s="102"/>
    </row>
    <row r="8" spans="1:8" ht="20.100000000000001" customHeight="1">
      <c r="A8" s="58" t="s">
        <v>217</v>
      </c>
      <c r="B8" s="58" t="s">
        <v>226</v>
      </c>
      <c r="C8" s="58" t="s">
        <v>227</v>
      </c>
      <c r="D8" s="60" t="s">
        <v>231</v>
      </c>
      <c r="E8" s="60" t="s">
        <v>214</v>
      </c>
      <c r="F8" s="58">
        <v>6280</v>
      </c>
      <c r="G8" s="58">
        <v>0</v>
      </c>
      <c r="H8" s="102"/>
    </row>
    <row r="9" spans="1:8" ht="20.100000000000001" customHeight="1">
      <c r="A9" s="58" t="s">
        <v>218</v>
      </c>
      <c r="B9" s="58" t="s">
        <v>226</v>
      </c>
      <c r="C9" s="58" t="s">
        <v>227</v>
      </c>
      <c r="D9" s="60" t="s">
        <v>231</v>
      </c>
      <c r="E9" s="60" t="s">
        <v>214</v>
      </c>
      <c r="F9" s="58">
        <v>6280</v>
      </c>
      <c r="G9" s="58">
        <v>0</v>
      </c>
      <c r="H9" s="102"/>
    </row>
    <row r="10" spans="1:8" ht="20.100000000000001" customHeight="1">
      <c r="A10" s="58" t="s">
        <v>219</v>
      </c>
      <c r="B10" s="58" t="s">
        <v>226</v>
      </c>
      <c r="C10" s="58" t="s">
        <v>227</v>
      </c>
      <c r="D10" s="60" t="s">
        <v>231</v>
      </c>
      <c r="E10" s="60" t="s">
        <v>214</v>
      </c>
      <c r="F10" s="58">
        <v>6280</v>
      </c>
      <c r="G10" s="58">
        <v>0</v>
      </c>
      <c r="H10" s="102"/>
    </row>
    <row r="11" spans="1:8" ht="20.100000000000001" customHeight="1">
      <c r="A11" s="58" t="s">
        <v>220</v>
      </c>
      <c r="B11" s="58" t="s">
        <v>226</v>
      </c>
      <c r="C11" s="58" t="s">
        <v>227</v>
      </c>
      <c r="D11" s="60" t="s">
        <v>231</v>
      </c>
      <c r="E11" s="60" t="s">
        <v>214</v>
      </c>
      <c r="F11" s="58">
        <v>6280</v>
      </c>
      <c r="G11" s="58">
        <v>0</v>
      </c>
      <c r="H11" s="102"/>
    </row>
    <row r="12" spans="1:8" ht="20.100000000000001" customHeight="1">
      <c r="A12" s="58" t="s">
        <v>221</v>
      </c>
      <c r="B12" s="58" t="s">
        <v>226</v>
      </c>
      <c r="C12" s="58" t="s">
        <v>227</v>
      </c>
      <c r="D12" s="60" t="s">
        <v>231</v>
      </c>
      <c r="E12" s="60" t="s">
        <v>214</v>
      </c>
      <c r="F12" s="58">
        <v>6280</v>
      </c>
      <c r="G12" s="58">
        <v>0</v>
      </c>
      <c r="H12" s="102"/>
    </row>
    <row r="13" spans="1:8" ht="20.100000000000001" customHeight="1">
      <c r="A13" s="58" t="s">
        <v>325</v>
      </c>
      <c r="B13" s="58" t="s">
        <v>226</v>
      </c>
      <c r="C13" s="58" t="s">
        <v>227</v>
      </c>
      <c r="D13" s="60" t="s">
        <v>231</v>
      </c>
      <c r="E13" s="60" t="s">
        <v>214</v>
      </c>
      <c r="F13" s="58">
        <v>6280</v>
      </c>
      <c r="G13" s="58">
        <v>0</v>
      </c>
      <c r="H13" s="102"/>
    </row>
    <row r="14" spans="1:8" ht="20.100000000000001" customHeight="1">
      <c r="A14" s="58" t="s">
        <v>222</v>
      </c>
      <c r="B14" s="58" t="s">
        <v>226</v>
      </c>
      <c r="C14" s="58" t="s">
        <v>227</v>
      </c>
      <c r="D14" s="60" t="s">
        <v>231</v>
      </c>
      <c r="E14" s="60" t="s">
        <v>214</v>
      </c>
      <c r="F14" s="58">
        <v>6280</v>
      </c>
      <c r="G14" s="58">
        <v>0</v>
      </c>
      <c r="H14" s="102"/>
    </row>
    <row r="15" spans="1:8" ht="20.100000000000001" customHeight="1">
      <c r="A15" s="58" t="s">
        <v>223</v>
      </c>
      <c r="B15" s="58" t="s">
        <v>226</v>
      </c>
      <c r="C15" s="58" t="s">
        <v>227</v>
      </c>
      <c r="D15" s="60" t="s">
        <v>231</v>
      </c>
      <c r="E15" s="60" t="s">
        <v>214</v>
      </c>
      <c r="F15" s="58">
        <v>6280</v>
      </c>
      <c r="G15" s="58">
        <v>0</v>
      </c>
      <c r="H15" s="102"/>
    </row>
    <row r="16" spans="1:8" ht="20.100000000000001" customHeight="1">
      <c r="A16" s="58" t="s">
        <v>224</v>
      </c>
      <c r="B16" s="58" t="s">
        <v>226</v>
      </c>
      <c r="C16" s="58" t="s">
        <v>227</v>
      </c>
      <c r="D16" s="60" t="s">
        <v>231</v>
      </c>
      <c r="E16" s="60" t="s">
        <v>214</v>
      </c>
      <c r="F16" s="58">
        <v>6280</v>
      </c>
      <c r="G16" s="58">
        <v>0</v>
      </c>
      <c r="H16" s="102"/>
    </row>
    <row r="17" spans="1:8" ht="20.100000000000001" customHeight="1">
      <c r="A17" s="58" t="s">
        <v>225</v>
      </c>
      <c r="B17" s="58" t="s">
        <v>226</v>
      </c>
      <c r="C17" s="58" t="s">
        <v>227</v>
      </c>
      <c r="D17" s="60" t="s">
        <v>231</v>
      </c>
      <c r="E17" s="60" t="s">
        <v>214</v>
      </c>
      <c r="F17" s="58">
        <v>6280</v>
      </c>
      <c r="G17" s="58">
        <v>0</v>
      </c>
      <c r="H17" s="102"/>
    </row>
    <row r="18" spans="1:8" ht="20.100000000000001" customHeight="1">
      <c r="A18" s="58" t="s">
        <v>327</v>
      </c>
      <c r="B18" s="58" t="s">
        <v>226</v>
      </c>
      <c r="C18" s="58" t="s">
        <v>228</v>
      </c>
      <c r="D18" s="58" t="s">
        <v>230</v>
      </c>
      <c r="E18" s="60" t="s">
        <v>214</v>
      </c>
      <c r="F18" s="58">
        <v>5980</v>
      </c>
      <c r="G18" s="58">
        <v>0</v>
      </c>
      <c r="H18" s="102"/>
    </row>
    <row r="19" spans="1:8" ht="20.100000000000001" customHeight="1">
      <c r="A19" s="58" t="s">
        <v>216</v>
      </c>
      <c r="B19" s="58" t="s">
        <v>226</v>
      </c>
      <c r="C19" s="58" t="s">
        <v>229</v>
      </c>
      <c r="D19" s="58" t="s">
        <v>230</v>
      </c>
      <c r="E19" s="60" t="s">
        <v>214</v>
      </c>
      <c r="F19" s="58">
        <v>5980</v>
      </c>
      <c r="G19" s="58">
        <v>0</v>
      </c>
      <c r="H19" s="102"/>
    </row>
    <row r="20" spans="1:8" ht="20.100000000000001" customHeight="1">
      <c r="A20" s="58" t="s">
        <v>325</v>
      </c>
      <c r="B20" s="58" t="s">
        <v>233</v>
      </c>
      <c r="C20" s="58" t="s">
        <v>232</v>
      </c>
      <c r="D20" s="60" t="s">
        <v>234</v>
      </c>
      <c r="E20" s="60" t="s">
        <v>214</v>
      </c>
      <c r="F20" s="58">
        <v>3046</v>
      </c>
      <c r="G20" s="58">
        <v>0</v>
      </c>
      <c r="H20" s="102"/>
    </row>
    <row r="21" spans="1:8" ht="20.100000000000001" customHeight="1">
      <c r="A21" s="58" t="s">
        <v>204</v>
      </c>
      <c r="B21" s="58" t="s">
        <v>233</v>
      </c>
      <c r="C21" s="58" t="s">
        <v>232</v>
      </c>
      <c r="D21" s="60" t="s">
        <v>234</v>
      </c>
      <c r="E21" s="60" t="s">
        <v>214</v>
      </c>
      <c r="F21" s="58">
        <v>3046</v>
      </c>
      <c r="G21" s="58">
        <v>0</v>
      </c>
      <c r="H21" s="102"/>
    </row>
    <row r="22" spans="1:8" ht="20.100000000000001" customHeight="1">
      <c r="A22" s="58" t="s">
        <v>205</v>
      </c>
      <c r="B22" s="58" t="s">
        <v>233</v>
      </c>
      <c r="C22" s="58" t="s">
        <v>232</v>
      </c>
      <c r="D22" s="60" t="s">
        <v>234</v>
      </c>
      <c r="E22" s="60" t="s">
        <v>214</v>
      </c>
      <c r="F22" s="58">
        <v>3046</v>
      </c>
      <c r="G22" s="58">
        <v>0</v>
      </c>
      <c r="H22" s="102"/>
    </row>
    <row r="23" spans="1:8" ht="20.100000000000001" customHeight="1">
      <c r="A23" s="58" t="s">
        <v>206</v>
      </c>
      <c r="B23" s="58" t="s">
        <v>233</v>
      </c>
      <c r="C23" s="58" t="s">
        <v>232</v>
      </c>
      <c r="D23" s="60" t="s">
        <v>234</v>
      </c>
      <c r="E23" s="60" t="s">
        <v>214</v>
      </c>
      <c r="F23" s="58">
        <v>3046</v>
      </c>
      <c r="G23" s="58">
        <v>0</v>
      </c>
      <c r="H23" s="102"/>
    </row>
    <row r="24" spans="1:8" ht="20.100000000000001" customHeight="1">
      <c r="A24" s="58" t="s">
        <v>207</v>
      </c>
      <c r="B24" s="58" t="s">
        <v>233</v>
      </c>
      <c r="C24" s="58" t="s">
        <v>232</v>
      </c>
      <c r="D24" s="60" t="s">
        <v>234</v>
      </c>
      <c r="E24" s="60" t="s">
        <v>214</v>
      </c>
      <c r="F24" s="58">
        <v>3046</v>
      </c>
      <c r="G24" s="58">
        <v>0</v>
      </c>
      <c r="H24" s="102"/>
    </row>
    <row r="25" spans="1:8" ht="20.100000000000001" customHeight="1">
      <c r="A25" s="58" t="s">
        <v>223</v>
      </c>
      <c r="B25" s="58" t="s">
        <v>233</v>
      </c>
      <c r="C25" s="58" t="s">
        <v>232</v>
      </c>
      <c r="D25" s="60" t="s">
        <v>234</v>
      </c>
      <c r="E25" s="60" t="s">
        <v>214</v>
      </c>
      <c r="F25" s="58">
        <v>3046</v>
      </c>
      <c r="G25" s="58">
        <v>0</v>
      </c>
      <c r="H25" s="102"/>
    </row>
    <row r="26" spans="1:8" ht="20.100000000000001" customHeight="1">
      <c r="A26" s="58" t="s">
        <v>217</v>
      </c>
      <c r="B26" s="58" t="s">
        <v>233</v>
      </c>
      <c r="C26" s="58" t="s">
        <v>232</v>
      </c>
      <c r="D26" s="60" t="s">
        <v>234</v>
      </c>
      <c r="E26" s="60" t="s">
        <v>214</v>
      </c>
      <c r="F26" s="58">
        <v>3046</v>
      </c>
      <c r="G26" s="58">
        <v>0</v>
      </c>
      <c r="H26" s="102"/>
    </row>
    <row r="27" spans="1:8" ht="20.100000000000001" customHeight="1">
      <c r="A27" s="58" t="s">
        <v>327</v>
      </c>
      <c r="B27" s="58" t="s">
        <v>233</v>
      </c>
      <c r="C27" s="58" t="s">
        <v>232</v>
      </c>
      <c r="D27" s="60" t="s">
        <v>234</v>
      </c>
      <c r="E27" s="60" t="s">
        <v>214</v>
      </c>
      <c r="F27" s="58">
        <v>3046</v>
      </c>
      <c r="G27" s="58">
        <v>0</v>
      </c>
      <c r="H27" s="102"/>
    </row>
    <row r="28" spans="1:8" ht="20.100000000000001" customHeight="1">
      <c r="A28" s="58" t="s">
        <v>218</v>
      </c>
      <c r="B28" s="58" t="s">
        <v>233</v>
      </c>
      <c r="C28" s="58" t="s">
        <v>232</v>
      </c>
      <c r="D28" s="60" t="s">
        <v>234</v>
      </c>
      <c r="E28" s="60" t="s">
        <v>214</v>
      </c>
      <c r="F28" s="58">
        <v>3046</v>
      </c>
      <c r="G28" s="58">
        <v>0</v>
      </c>
      <c r="H28" s="102"/>
    </row>
    <row r="29" spans="1:8" ht="20.100000000000001" customHeight="1">
      <c r="A29" s="58" t="s">
        <v>328</v>
      </c>
      <c r="B29" s="58" t="s">
        <v>233</v>
      </c>
      <c r="C29" s="58" t="s">
        <v>232</v>
      </c>
      <c r="D29" s="60" t="s">
        <v>234</v>
      </c>
      <c r="E29" s="60" t="s">
        <v>214</v>
      </c>
      <c r="F29" s="58">
        <v>3046</v>
      </c>
      <c r="G29" s="58">
        <v>0</v>
      </c>
      <c r="H29" s="102"/>
    </row>
    <row r="30" spans="1:8" ht="20.100000000000001" customHeight="1">
      <c r="A30" s="58" t="s">
        <v>216</v>
      </c>
      <c r="B30" s="58" t="s">
        <v>233</v>
      </c>
      <c r="C30" s="58" t="s">
        <v>232</v>
      </c>
      <c r="D30" s="60" t="s">
        <v>234</v>
      </c>
      <c r="E30" s="60" t="s">
        <v>214</v>
      </c>
      <c r="F30" s="58">
        <v>3046</v>
      </c>
      <c r="G30" s="58">
        <v>0</v>
      </c>
      <c r="H30" s="102"/>
    </row>
    <row r="31" spans="1:8" ht="20.100000000000001" customHeight="1">
      <c r="A31" s="58" t="s">
        <v>225</v>
      </c>
      <c r="B31" s="58" t="s">
        <v>233</v>
      </c>
      <c r="C31" s="58" t="s">
        <v>232</v>
      </c>
      <c r="D31" s="60" t="s">
        <v>234</v>
      </c>
      <c r="E31" s="60" t="s">
        <v>214</v>
      </c>
      <c r="F31" s="58">
        <v>3046</v>
      </c>
      <c r="G31" s="58">
        <v>0</v>
      </c>
      <c r="H31" s="102"/>
    </row>
    <row r="32" spans="1:8" ht="20.100000000000001" customHeight="1">
      <c r="A32" s="58" t="s">
        <v>329</v>
      </c>
      <c r="B32" s="58" t="s">
        <v>233</v>
      </c>
      <c r="C32" s="58" t="s">
        <v>232</v>
      </c>
      <c r="D32" s="60" t="s">
        <v>234</v>
      </c>
      <c r="E32" s="60" t="s">
        <v>214</v>
      </c>
      <c r="F32" s="58">
        <v>3046</v>
      </c>
      <c r="G32" s="58">
        <v>0</v>
      </c>
      <c r="H32" s="102"/>
    </row>
    <row r="33" spans="1:8" ht="20.100000000000001" customHeight="1">
      <c r="A33" s="58" t="s">
        <v>330</v>
      </c>
      <c r="B33" s="58" t="s">
        <v>233</v>
      </c>
      <c r="C33" s="58" t="s">
        <v>232</v>
      </c>
      <c r="D33" s="60" t="s">
        <v>234</v>
      </c>
      <c r="E33" s="60" t="s">
        <v>214</v>
      </c>
      <c r="F33" s="58">
        <v>3046</v>
      </c>
      <c r="G33" s="58">
        <v>0</v>
      </c>
      <c r="H33" s="102"/>
    </row>
    <row r="34" spans="1:8" ht="20.100000000000001" customHeight="1">
      <c r="A34" s="58" t="s">
        <v>331</v>
      </c>
      <c r="B34" s="58" t="s">
        <v>233</v>
      </c>
      <c r="C34" s="58" t="s">
        <v>232</v>
      </c>
      <c r="D34" s="60" t="s">
        <v>234</v>
      </c>
      <c r="E34" s="60" t="s">
        <v>214</v>
      </c>
      <c r="F34" s="58">
        <v>3046</v>
      </c>
      <c r="G34" s="58">
        <v>0</v>
      </c>
      <c r="H34" s="102"/>
    </row>
    <row r="35" spans="1:8" ht="20.100000000000001" customHeight="1">
      <c r="A35" s="58" t="s">
        <v>332</v>
      </c>
      <c r="B35" s="58" t="s">
        <v>233</v>
      </c>
      <c r="C35" s="58" t="s">
        <v>232</v>
      </c>
      <c r="D35" s="60" t="s">
        <v>234</v>
      </c>
      <c r="E35" s="60" t="s">
        <v>214</v>
      </c>
      <c r="F35" s="58">
        <v>3046</v>
      </c>
      <c r="G35" s="58">
        <v>0</v>
      </c>
      <c r="H35" s="102"/>
    </row>
    <row r="36" spans="1:8" ht="20.100000000000001" customHeight="1">
      <c r="A36" s="58" t="s">
        <v>215</v>
      </c>
      <c r="B36" s="58" t="s">
        <v>233</v>
      </c>
      <c r="C36" s="58" t="s">
        <v>232</v>
      </c>
      <c r="D36" s="60" t="s">
        <v>234</v>
      </c>
      <c r="E36" s="60" t="s">
        <v>214</v>
      </c>
      <c r="F36" s="58">
        <v>3806</v>
      </c>
      <c r="G36" s="58">
        <v>0</v>
      </c>
      <c r="H36" s="102"/>
    </row>
    <row r="37" spans="1:8" ht="20.100000000000001" customHeight="1">
      <c r="A37" s="58" t="s">
        <v>208</v>
      </c>
      <c r="B37" s="58" t="s">
        <v>233</v>
      </c>
      <c r="C37" s="58" t="s">
        <v>232</v>
      </c>
      <c r="D37" s="60" t="s">
        <v>234</v>
      </c>
      <c r="E37" s="60" t="s">
        <v>214</v>
      </c>
      <c r="F37" s="58">
        <v>3806</v>
      </c>
      <c r="G37" s="58">
        <v>0</v>
      </c>
      <c r="H37" s="102"/>
    </row>
    <row r="38" spans="1:8" ht="20.100000000000001" customHeight="1">
      <c r="A38" s="58" t="s">
        <v>235</v>
      </c>
      <c r="B38" s="61">
        <v>43602</v>
      </c>
      <c r="C38" s="58" t="s">
        <v>240</v>
      </c>
      <c r="D38" s="58" t="s">
        <v>242</v>
      </c>
      <c r="E38" s="60" t="s">
        <v>214</v>
      </c>
      <c r="F38" s="58">
        <v>1230</v>
      </c>
      <c r="G38" s="58">
        <v>30</v>
      </c>
      <c r="H38" s="102"/>
    </row>
    <row r="39" spans="1:8" ht="20.100000000000001" customHeight="1">
      <c r="A39" s="58" t="s">
        <v>235</v>
      </c>
      <c r="B39" s="61">
        <v>43610</v>
      </c>
      <c r="C39" s="58" t="s">
        <v>241</v>
      </c>
      <c r="D39" s="58" t="s">
        <v>243</v>
      </c>
      <c r="E39" s="60" t="s">
        <v>214</v>
      </c>
      <c r="F39" s="58">
        <v>1040</v>
      </c>
      <c r="G39" s="58">
        <v>30</v>
      </c>
      <c r="H39" s="102"/>
    </row>
    <row r="40" spans="1:8" ht="20.100000000000001" customHeight="1">
      <c r="A40" s="58" t="s">
        <v>236</v>
      </c>
      <c r="B40" s="61">
        <v>43602</v>
      </c>
      <c r="C40" s="58" t="s">
        <v>323</v>
      </c>
      <c r="D40" s="60" t="s">
        <v>322</v>
      </c>
      <c r="E40" s="60" t="s">
        <v>214</v>
      </c>
      <c r="F40" s="58">
        <v>2200</v>
      </c>
      <c r="G40" s="58">
        <v>50</v>
      </c>
      <c r="H40" s="102"/>
    </row>
    <row r="41" spans="1:8" ht="20.100000000000001" customHeight="1">
      <c r="A41" s="58" t="s">
        <v>236</v>
      </c>
      <c r="B41" s="61">
        <v>43610</v>
      </c>
      <c r="C41" s="58" t="s">
        <v>321</v>
      </c>
      <c r="D41" s="58" t="s">
        <v>244</v>
      </c>
      <c r="E41" s="60" t="s">
        <v>214</v>
      </c>
      <c r="F41" s="58">
        <v>1210</v>
      </c>
      <c r="G41" s="58">
        <v>30</v>
      </c>
      <c r="H41" s="102"/>
    </row>
    <row r="42" spans="1:8" ht="20.100000000000001" customHeight="1">
      <c r="A42" s="58" t="s">
        <v>237</v>
      </c>
      <c r="B42" s="61">
        <v>43602</v>
      </c>
      <c r="C42" s="58" t="s">
        <v>247</v>
      </c>
      <c r="D42" s="60" t="s">
        <v>248</v>
      </c>
      <c r="E42" s="60" t="s">
        <v>214</v>
      </c>
      <c r="F42" s="58">
        <v>2080</v>
      </c>
      <c r="G42" s="58">
        <v>50</v>
      </c>
      <c r="H42" s="102"/>
    </row>
    <row r="43" spans="1:8" ht="20.100000000000001" customHeight="1">
      <c r="A43" s="58" t="s">
        <v>237</v>
      </c>
      <c r="B43" s="61">
        <v>43610</v>
      </c>
      <c r="C43" s="58" t="s">
        <v>245</v>
      </c>
      <c r="D43" s="60" t="s">
        <v>246</v>
      </c>
      <c r="E43" s="60" t="s">
        <v>214</v>
      </c>
      <c r="F43" s="58">
        <v>1250</v>
      </c>
      <c r="G43" s="58">
        <v>30</v>
      </c>
      <c r="H43" s="102"/>
    </row>
    <row r="44" spans="1:8" ht="20.100000000000001" customHeight="1">
      <c r="A44" s="58" t="s">
        <v>238</v>
      </c>
      <c r="B44" s="61">
        <v>43610</v>
      </c>
      <c r="C44" s="58" t="s">
        <v>250</v>
      </c>
      <c r="D44" s="58" t="s">
        <v>249</v>
      </c>
      <c r="E44" s="60" t="s">
        <v>214</v>
      </c>
      <c r="F44" s="58">
        <v>1990</v>
      </c>
      <c r="G44" s="58">
        <v>50</v>
      </c>
      <c r="H44" s="102"/>
    </row>
    <row r="45" spans="1:8" ht="20.100000000000001" customHeight="1">
      <c r="A45" s="58" t="s">
        <v>239</v>
      </c>
      <c r="B45" s="61">
        <v>43602</v>
      </c>
      <c r="C45" s="58" t="s">
        <v>250</v>
      </c>
      <c r="D45" s="58" t="s">
        <v>249</v>
      </c>
      <c r="E45" s="60" t="s">
        <v>214</v>
      </c>
      <c r="F45" s="58">
        <v>1990</v>
      </c>
      <c r="G45" s="58">
        <v>50</v>
      </c>
      <c r="H45" s="102"/>
    </row>
    <row r="46" spans="1:8" ht="20.100000000000001" customHeight="1">
      <c r="A46" s="58" t="s">
        <v>238</v>
      </c>
      <c r="B46" s="61" t="s">
        <v>333</v>
      </c>
      <c r="C46" s="58" t="s">
        <v>334</v>
      </c>
      <c r="D46" s="60" t="s">
        <v>261</v>
      </c>
      <c r="E46" s="60" t="s">
        <v>324</v>
      </c>
      <c r="F46" s="58">
        <v>0</v>
      </c>
      <c r="G46" s="58">
        <v>60</v>
      </c>
      <c r="H46" s="64" t="s">
        <v>252</v>
      </c>
    </row>
    <row r="47" spans="1:8" ht="20.100000000000001" customHeight="1">
      <c r="A47" s="58" t="s">
        <v>239</v>
      </c>
      <c r="B47" s="61" t="s">
        <v>333</v>
      </c>
      <c r="C47" s="58" t="s">
        <v>334</v>
      </c>
      <c r="D47" s="60" t="s">
        <v>261</v>
      </c>
      <c r="E47" s="60" t="s">
        <v>214</v>
      </c>
      <c r="F47" s="58">
        <v>0</v>
      </c>
      <c r="G47" s="58">
        <v>60</v>
      </c>
      <c r="H47" s="64" t="s">
        <v>251</v>
      </c>
    </row>
    <row r="48" spans="1:8" ht="20.100000000000001" customHeight="1">
      <c r="A48" s="58"/>
      <c r="B48" s="61"/>
      <c r="C48" s="58"/>
      <c r="D48" s="58"/>
      <c r="E48" s="65" t="s">
        <v>262</v>
      </c>
      <c r="F48" s="99">
        <f>SUM(F2:G47)</f>
        <v>182452</v>
      </c>
      <c r="G48" s="100"/>
      <c r="H48" s="59"/>
    </row>
  </sheetData>
  <mergeCells count="1">
    <mergeCell ref="F48:G48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A37" workbookViewId="0">
      <selection sqref="A1:H1"/>
    </sheetView>
  </sheetViews>
  <sheetFormatPr defaultRowHeight="14.25"/>
  <cols>
    <col min="7" max="7" width="15.125" customWidth="1"/>
    <col min="8" max="8" width="25.625" customWidth="1"/>
  </cols>
  <sheetData>
    <row r="1" spans="1:8" s="68" customFormat="1" ht="20.100000000000001" customHeight="1">
      <c r="A1" s="67" t="s">
        <v>197</v>
      </c>
      <c r="B1" s="67" t="s">
        <v>265</v>
      </c>
      <c r="C1" s="67" t="s">
        <v>263</v>
      </c>
      <c r="D1" s="67" t="s">
        <v>266</v>
      </c>
      <c r="E1" s="67" t="s">
        <v>267</v>
      </c>
      <c r="F1" s="67" t="s">
        <v>264</v>
      </c>
      <c r="G1" s="67" t="s">
        <v>275</v>
      </c>
      <c r="H1" s="67" t="s">
        <v>203</v>
      </c>
    </row>
    <row r="2" spans="1:8" s="68" customFormat="1" ht="20.100000000000001" customHeight="1">
      <c r="A2" s="70" t="s">
        <v>268</v>
      </c>
      <c r="B2" s="70" t="s">
        <v>271</v>
      </c>
      <c r="C2" s="71">
        <v>43602</v>
      </c>
      <c r="D2" s="71">
        <v>43603</v>
      </c>
      <c r="E2" s="70" t="s">
        <v>273</v>
      </c>
      <c r="F2" s="70">
        <v>734</v>
      </c>
      <c r="G2" s="70" t="s">
        <v>276</v>
      </c>
      <c r="H2" s="70" t="s">
        <v>278</v>
      </c>
    </row>
    <row r="3" spans="1:8" s="68" customFormat="1" ht="20.100000000000001" customHeight="1">
      <c r="A3" s="70" t="s">
        <v>269</v>
      </c>
      <c r="B3" s="70" t="s">
        <v>272</v>
      </c>
      <c r="C3" s="71">
        <v>43602</v>
      </c>
      <c r="D3" s="71">
        <v>43603</v>
      </c>
      <c r="E3" s="70" t="s">
        <v>274</v>
      </c>
      <c r="F3" s="70">
        <v>448</v>
      </c>
      <c r="G3" s="70" t="s">
        <v>277</v>
      </c>
      <c r="H3" s="70" t="s">
        <v>278</v>
      </c>
    </row>
    <row r="4" spans="1:8" s="68" customFormat="1" ht="20.100000000000001" customHeight="1">
      <c r="A4" s="70" t="s">
        <v>270</v>
      </c>
      <c r="B4" s="70" t="s">
        <v>271</v>
      </c>
      <c r="C4" s="71">
        <v>43602</v>
      </c>
      <c r="D4" s="71">
        <v>43603</v>
      </c>
      <c r="E4" s="70" t="s">
        <v>273</v>
      </c>
      <c r="F4" s="70">
        <v>448</v>
      </c>
      <c r="G4" s="70" t="s">
        <v>277</v>
      </c>
      <c r="H4" s="70" t="s">
        <v>278</v>
      </c>
    </row>
    <row r="5" spans="1:8" s="68" customFormat="1" ht="20.100000000000001" customHeight="1">
      <c r="A5" s="69" t="s">
        <v>280</v>
      </c>
      <c r="B5" s="70" t="s">
        <v>271</v>
      </c>
      <c r="C5" s="71">
        <v>43603</v>
      </c>
      <c r="D5" s="71">
        <v>43607</v>
      </c>
      <c r="E5" s="70" t="s">
        <v>273</v>
      </c>
      <c r="F5" s="69">
        <v>4600</v>
      </c>
      <c r="G5" s="69" t="s">
        <v>305</v>
      </c>
      <c r="H5" s="70"/>
    </row>
    <row r="6" spans="1:8" s="68" customFormat="1" ht="20.100000000000001" customHeight="1">
      <c r="A6" s="69" t="s">
        <v>281</v>
      </c>
      <c r="B6" s="70" t="s">
        <v>271</v>
      </c>
      <c r="C6" s="71">
        <v>43603</v>
      </c>
      <c r="D6" s="71">
        <v>43607</v>
      </c>
      <c r="E6" s="70" t="s">
        <v>273</v>
      </c>
      <c r="F6" s="69">
        <v>4600</v>
      </c>
      <c r="G6" s="69" t="s">
        <v>305</v>
      </c>
      <c r="H6" s="70"/>
    </row>
    <row r="7" spans="1:8" s="68" customFormat="1" ht="20.100000000000001" customHeight="1">
      <c r="A7" s="69" t="s">
        <v>282</v>
      </c>
      <c r="B7" s="70" t="s">
        <v>272</v>
      </c>
      <c r="C7" s="71">
        <v>43603</v>
      </c>
      <c r="D7" s="71">
        <v>43607</v>
      </c>
      <c r="E7" s="70" t="s">
        <v>273</v>
      </c>
      <c r="F7" s="69">
        <v>4600</v>
      </c>
      <c r="G7" s="69" t="s">
        <v>305</v>
      </c>
      <c r="H7" s="70"/>
    </row>
    <row r="8" spans="1:8" s="68" customFormat="1" ht="20.100000000000001" customHeight="1">
      <c r="A8" s="69" t="s">
        <v>283</v>
      </c>
      <c r="B8" s="70" t="s">
        <v>284</v>
      </c>
      <c r="C8" s="71">
        <v>43603</v>
      </c>
      <c r="D8" s="71">
        <v>43607</v>
      </c>
      <c r="E8" s="70" t="s">
        <v>273</v>
      </c>
      <c r="F8" s="69">
        <v>4600</v>
      </c>
      <c r="G8" s="69" t="s">
        <v>305</v>
      </c>
      <c r="H8" s="70"/>
    </row>
    <row r="9" spans="1:8" s="68" customFormat="1" ht="20.100000000000001" customHeight="1">
      <c r="A9" s="69" t="s">
        <v>285</v>
      </c>
      <c r="B9" s="70" t="s">
        <v>272</v>
      </c>
      <c r="C9" s="71">
        <v>43603</v>
      </c>
      <c r="D9" s="71">
        <v>43607</v>
      </c>
      <c r="E9" s="101" t="s">
        <v>302</v>
      </c>
      <c r="F9" s="101">
        <v>4600</v>
      </c>
      <c r="G9" s="69" t="s">
        <v>305</v>
      </c>
      <c r="H9" s="70"/>
    </row>
    <row r="10" spans="1:8" s="68" customFormat="1" ht="20.100000000000001" customHeight="1">
      <c r="A10" s="69" t="s">
        <v>286</v>
      </c>
      <c r="B10" s="70" t="s">
        <v>287</v>
      </c>
      <c r="C10" s="71">
        <v>43603</v>
      </c>
      <c r="D10" s="71">
        <v>43607</v>
      </c>
      <c r="E10" s="101"/>
      <c r="F10" s="101"/>
      <c r="G10" s="69" t="s">
        <v>305</v>
      </c>
      <c r="H10" s="70"/>
    </row>
    <row r="11" spans="1:8" s="68" customFormat="1" ht="20.100000000000001" customHeight="1">
      <c r="A11" s="69" t="s">
        <v>288</v>
      </c>
      <c r="B11" s="70" t="s">
        <v>289</v>
      </c>
      <c r="C11" s="71">
        <v>43603</v>
      </c>
      <c r="D11" s="71">
        <v>43607</v>
      </c>
      <c r="E11" s="101" t="s">
        <v>302</v>
      </c>
      <c r="F11" s="101">
        <v>4600</v>
      </c>
      <c r="G11" s="69" t="s">
        <v>305</v>
      </c>
      <c r="H11" s="70"/>
    </row>
    <row r="12" spans="1:8" s="68" customFormat="1" ht="20.100000000000001" customHeight="1">
      <c r="A12" s="69" t="s">
        <v>290</v>
      </c>
      <c r="B12" s="70" t="s">
        <v>289</v>
      </c>
      <c r="C12" s="71">
        <v>43603</v>
      </c>
      <c r="D12" s="71">
        <v>43607</v>
      </c>
      <c r="E12" s="101"/>
      <c r="F12" s="101"/>
      <c r="G12" s="69" t="s">
        <v>305</v>
      </c>
      <c r="H12" s="70"/>
    </row>
    <row r="13" spans="1:8" s="68" customFormat="1" ht="20.100000000000001" customHeight="1">
      <c r="A13" s="69" t="s">
        <v>291</v>
      </c>
      <c r="B13" s="70" t="s">
        <v>292</v>
      </c>
      <c r="C13" s="71">
        <v>43603</v>
      </c>
      <c r="D13" s="71">
        <v>43607</v>
      </c>
      <c r="E13" s="101" t="s">
        <v>302</v>
      </c>
      <c r="F13" s="101">
        <v>4600</v>
      </c>
      <c r="G13" s="69" t="s">
        <v>305</v>
      </c>
      <c r="H13" s="70"/>
    </row>
    <row r="14" spans="1:8" s="68" customFormat="1" ht="20.100000000000001" customHeight="1">
      <c r="A14" s="69" t="s">
        <v>293</v>
      </c>
      <c r="B14" s="70" t="s">
        <v>272</v>
      </c>
      <c r="C14" s="71">
        <v>43603</v>
      </c>
      <c r="D14" s="71">
        <v>43607</v>
      </c>
      <c r="E14" s="101"/>
      <c r="F14" s="101"/>
      <c r="G14" s="69" t="s">
        <v>305</v>
      </c>
      <c r="H14" s="70"/>
    </row>
    <row r="15" spans="1:8" s="68" customFormat="1" ht="20.100000000000001" customHeight="1">
      <c r="A15" s="69" t="s">
        <v>294</v>
      </c>
      <c r="B15" s="70" t="s">
        <v>287</v>
      </c>
      <c r="C15" s="71">
        <v>43603</v>
      </c>
      <c r="D15" s="71">
        <v>43607</v>
      </c>
      <c r="E15" s="101" t="s">
        <v>302</v>
      </c>
      <c r="F15" s="101">
        <v>4600</v>
      </c>
      <c r="G15" s="69" t="s">
        <v>305</v>
      </c>
      <c r="H15" s="70"/>
    </row>
    <row r="16" spans="1:8" s="68" customFormat="1" ht="20.100000000000001" customHeight="1">
      <c r="A16" s="69" t="s">
        <v>295</v>
      </c>
      <c r="B16" s="70" t="s">
        <v>287</v>
      </c>
      <c r="C16" s="71">
        <v>43603</v>
      </c>
      <c r="D16" s="71">
        <v>43607</v>
      </c>
      <c r="E16" s="101"/>
      <c r="F16" s="101"/>
      <c r="G16" s="69" t="s">
        <v>305</v>
      </c>
      <c r="H16" s="70"/>
    </row>
    <row r="17" spans="1:8" s="68" customFormat="1" ht="20.100000000000001" customHeight="1">
      <c r="A17" s="69" t="s">
        <v>297</v>
      </c>
      <c r="B17" s="70" t="s">
        <v>284</v>
      </c>
      <c r="C17" s="71">
        <v>43603</v>
      </c>
      <c r="D17" s="71">
        <v>43607</v>
      </c>
      <c r="E17" s="101" t="s">
        <v>302</v>
      </c>
      <c r="F17" s="101">
        <v>4600</v>
      </c>
      <c r="G17" s="69" t="s">
        <v>305</v>
      </c>
      <c r="H17" s="70"/>
    </row>
    <row r="18" spans="1:8" s="68" customFormat="1" ht="20.100000000000001" customHeight="1">
      <c r="A18" s="69" t="s">
        <v>298</v>
      </c>
      <c r="B18" s="70" t="s">
        <v>284</v>
      </c>
      <c r="C18" s="71">
        <v>43603</v>
      </c>
      <c r="D18" s="71">
        <v>43607</v>
      </c>
      <c r="E18" s="101"/>
      <c r="F18" s="101"/>
      <c r="G18" s="69" t="s">
        <v>305</v>
      </c>
      <c r="H18" s="70"/>
    </row>
    <row r="19" spans="1:8" s="68" customFormat="1" ht="20.100000000000001" customHeight="1">
      <c r="A19" s="69" t="s">
        <v>299</v>
      </c>
      <c r="B19" s="70" t="s">
        <v>289</v>
      </c>
      <c r="C19" s="71">
        <v>43603</v>
      </c>
      <c r="D19" s="71">
        <v>43607</v>
      </c>
      <c r="E19" s="101" t="s">
        <v>302</v>
      </c>
      <c r="F19" s="101">
        <v>4600</v>
      </c>
      <c r="G19" s="69" t="s">
        <v>305</v>
      </c>
      <c r="H19" s="70"/>
    </row>
    <row r="20" spans="1:8" s="68" customFormat="1" ht="20.100000000000001" customHeight="1">
      <c r="A20" s="69" t="s">
        <v>300</v>
      </c>
      <c r="B20" s="70" t="s">
        <v>289</v>
      </c>
      <c r="C20" s="71">
        <v>43603</v>
      </c>
      <c r="D20" s="71">
        <v>43607</v>
      </c>
      <c r="E20" s="101"/>
      <c r="F20" s="101"/>
      <c r="G20" s="69" t="s">
        <v>305</v>
      </c>
      <c r="H20" s="70"/>
    </row>
    <row r="21" spans="1:8" s="68" customFormat="1" ht="20.100000000000001" customHeight="1">
      <c r="A21" s="69" t="s">
        <v>301</v>
      </c>
      <c r="B21" s="70" t="s">
        <v>289</v>
      </c>
      <c r="C21" s="71">
        <v>43603</v>
      </c>
      <c r="D21" s="71">
        <v>43607</v>
      </c>
      <c r="E21" s="70" t="s">
        <v>304</v>
      </c>
      <c r="F21" s="70">
        <v>7840</v>
      </c>
      <c r="G21" s="69" t="s">
        <v>305</v>
      </c>
      <c r="H21" s="70"/>
    </row>
    <row r="22" spans="1:8" s="68" customFormat="1" ht="20.100000000000001" customHeight="1">
      <c r="A22" s="69" t="s">
        <v>296</v>
      </c>
      <c r="B22" s="70" t="s">
        <v>287</v>
      </c>
      <c r="C22" s="71">
        <v>43603</v>
      </c>
      <c r="D22" s="71">
        <v>43607</v>
      </c>
      <c r="E22" s="70" t="s">
        <v>303</v>
      </c>
      <c r="F22" s="70">
        <v>7840</v>
      </c>
      <c r="G22" s="69" t="s">
        <v>305</v>
      </c>
      <c r="H22" s="70"/>
    </row>
    <row r="23" spans="1:8" s="68" customFormat="1" ht="20.100000000000001" customHeight="1">
      <c r="A23" s="69" t="s">
        <v>280</v>
      </c>
      <c r="B23" s="70" t="s">
        <v>271</v>
      </c>
      <c r="C23" s="71">
        <v>43603</v>
      </c>
      <c r="D23" s="71">
        <v>43607</v>
      </c>
      <c r="E23" s="70" t="s">
        <v>273</v>
      </c>
      <c r="F23" s="70">
        <v>2100</v>
      </c>
      <c r="G23" s="69" t="s">
        <v>306</v>
      </c>
      <c r="H23" s="70"/>
    </row>
    <row r="24" spans="1:8" s="68" customFormat="1" ht="20.100000000000001" customHeight="1">
      <c r="A24" s="69" t="s">
        <v>281</v>
      </c>
      <c r="B24" s="70" t="s">
        <v>271</v>
      </c>
      <c r="C24" s="71">
        <v>43603</v>
      </c>
      <c r="D24" s="71">
        <v>43607</v>
      </c>
      <c r="E24" s="70" t="s">
        <v>273</v>
      </c>
      <c r="F24" s="70">
        <v>2100</v>
      </c>
      <c r="G24" s="69" t="s">
        <v>306</v>
      </c>
      <c r="H24" s="70"/>
    </row>
    <row r="25" spans="1:8" s="68" customFormat="1" ht="20.100000000000001" customHeight="1">
      <c r="A25" s="69" t="s">
        <v>282</v>
      </c>
      <c r="B25" s="70" t="s">
        <v>272</v>
      </c>
      <c r="C25" s="71">
        <v>43603</v>
      </c>
      <c r="D25" s="71">
        <v>43607</v>
      </c>
      <c r="E25" s="70" t="s">
        <v>273</v>
      </c>
      <c r="F25" s="70">
        <v>2100</v>
      </c>
      <c r="G25" s="69" t="s">
        <v>306</v>
      </c>
      <c r="H25" s="70"/>
    </row>
    <row r="26" spans="1:8" s="68" customFormat="1" ht="20.100000000000001" customHeight="1">
      <c r="A26" s="69" t="s">
        <v>283</v>
      </c>
      <c r="B26" s="70" t="s">
        <v>284</v>
      </c>
      <c r="C26" s="71">
        <v>43603</v>
      </c>
      <c r="D26" s="71">
        <v>43607</v>
      </c>
      <c r="E26" s="70" t="s">
        <v>273</v>
      </c>
      <c r="F26" s="70">
        <v>2100</v>
      </c>
      <c r="G26" s="69" t="s">
        <v>306</v>
      </c>
      <c r="H26" s="70"/>
    </row>
    <row r="27" spans="1:8" s="68" customFormat="1" ht="20.100000000000001" customHeight="1">
      <c r="A27" s="69" t="s">
        <v>285</v>
      </c>
      <c r="B27" s="70" t="s">
        <v>272</v>
      </c>
      <c r="C27" s="71">
        <v>43603</v>
      </c>
      <c r="D27" s="71">
        <v>43607</v>
      </c>
      <c r="E27" s="101" t="s">
        <v>302</v>
      </c>
      <c r="F27" s="101">
        <v>2100</v>
      </c>
      <c r="G27" s="69" t="s">
        <v>306</v>
      </c>
      <c r="H27" s="70"/>
    </row>
    <row r="28" spans="1:8" s="68" customFormat="1" ht="20.100000000000001" customHeight="1">
      <c r="A28" s="69" t="s">
        <v>286</v>
      </c>
      <c r="B28" s="70" t="s">
        <v>287</v>
      </c>
      <c r="C28" s="71">
        <v>43603</v>
      </c>
      <c r="D28" s="71">
        <v>43607</v>
      </c>
      <c r="E28" s="101"/>
      <c r="F28" s="101"/>
      <c r="G28" s="69" t="s">
        <v>306</v>
      </c>
      <c r="H28" s="70"/>
    </row>
    <row r="29" spans="1:8" s="68" customFormat="1" ht="20.100000000000001" customHeight="1">
      <c r="A29" s="69" t="s">
        <v>288</v>
      </c>
      <c r="B29" s="70" t="s">
        <v>289</v>
      </c>
      <c r="C29" s="71">
        <v>43603</v>
      </c>
      <c r="D29" s="71">
        <v>43607</v>
      </c>
      <c r="E29" s="101" t="s">
        <v>302</v>
      </c>
      <c r="F29" s="101">
        <v>2100</v>
      </c>
      <c r="G29" s="69" t="s">
        <v>306</v>
      </c>
      <c r="H29" s="70"/>
    </row>
    <row r="30" spans="1:8" s="68" customFormat="1" ht="20.100000000000001" customHeight="1">
      <c r="A30" s="69" t="s">
        <v>290</v>
      </c>
      <c r="B30" s="70" t="s">
        <v>289</v>
      </c>
      <c r="C30" s="71">
        <v>43603</v>
      </c>
      <c r="D30" s="71">
        <v>43607</v>
      </c>
      <c r="E30" s="101"/>
      <c r="F30" s="101"/>
      <c r="G30" s="69" t="s">
        <v>306</v>
      </c>
      <c r="H30" s="70"/>
    </row>
    <row r="31" spans="1:8" s="68" customFormat="1" ht="20.100000000000001" customHeight="1">
      <c r="A31" s="69" t="s">
        <v>291</v>
      </c>
      <c r="B31" s="70" t="s">
        <v>292</v>
      </c>
      <c r="C31" s="71">
        <v>43603</v>
      </c>
      <c r="D31" s="71">
        <v>43607</v>
      </c>
      <c r="E31" s="101" t="s">
        <v>302</v>
      </c>
      <c r="F31" s="101">
        <v>2100</v>
      </c>
      <c r="G31" s="69" t="s">
        <v>306</v>
      </c>
      <c r="H31" s="70"/>
    </row>
    <row r="32" spans="1:8" s="68" customFormat="1" ht="20.100000000000001" customHeight="1">
      <c r="A32" s="69" t="s">
        <v>293</v>
      </c>
      <c r="B32" s="70" t="s">
        <v>272</v>
      </c>
      <c r="C32" s="71">
        <v>43603</v>
      </c>
      <c r="D32" s="71">
        <v>43607</v>
      </c>
      <c r="E32" s="101"/>
      <c r="F32" s="101"/>
      <c r="G32" s="69" t="s">
        <v>306</v>
      </c>
      <c r="H32" s="70"/>
    </row>
    <row r="33" spans="1:8" s="68" customFormat="1" ht="20.100000000000001" customHeight="1">
      <c r="A33" s="69" t="s">
        <v>294</v>
      </c>
      <c r="B33" s="70" t="s">
        <v>287</v>
      </c>
      <c r="C33" s="71">
        <v>43603</v>
      </c>
      <c r="D33" s="71">
        <v>43607</v>
      </c>
      <c r="E33" s="101" t="s">
        <v>302</v>
      </c>
      <c r="F33" s="101">
        <v>2100</v>
      </c>
      <c r="G33" s="69" t="s">
        <v>306</v>
      </c>
      <c r="H33" s="70"/>
    </row>
    <row r="34" spans="1:8" s="68" customFormat="1" ht="20.100000000000001" customHeight="1">
      <c r="A34" s="69" t="s">
        <v>295</v>
      </c>
      <c r="B34" s="70" t="s">
        <v>287</v>
      </c>
      <c r="C34" s="71">
        <v>43603</v>
      </c>
      <c r="D34" s="71">
        <v>43607</v>
      </c>
      <c r="E34" s="101"/>
      <c r="F34" s="101"/>
      <c r="G34" s="69" t="s">
        <v>306</v>
      </c>
      <c r="H34" s="70"/>
    </row>
    <row r="35" spans="1:8" s="68" customFormat="1" ht="20.100000000000001" customHeight="1">
      <c r="A35" s="69" t="s">
        <v>297</v>
      </c>
      <c r="B35" s="70" t="s">
        <v>284</v>
      </c>
      <c r="C35" s="71">
        <v>43603</v>
      </c>
      <c r="D35" s="71">
        <v>43607</v>
      </c>
      <c r="E35" s="101" t="s">
        <v>302</v>
      </c>
      <c r="F35" s="101">
        <v>2100</v>
      </c>
      <c r="G35" s="69" t="s">
        <v>306</v>
      </c>
      <c r="H35" s="70"/>
    </row>
    <row r="36" spans="1:8" s="68" customFormat="1" ht="20.100000000000001" customHeight="1">
      <c r="A36" s="69" t="s">
        <v>298</v>
      </c>
      <c r="B36" s="70" t="s">
        <v>284</v>
      </c>
      <c r="C36" s="71">
        <v>43603</v>
      </c>
      <c r="D36" s="71">
        <v>43607</v>
      </c>
      <c r="E36" s="101"/>
      <c r="F36" s="101"/>
      <c r="G36" s="69" t="s">
        <v>306</v>
      </c>
      <c r="H36" s="70"/>
    </row>
    <row r="37" spans="1:8" s="68" customFormat="1" ht="20.100000000000001" customHeight="1">
      <c r="A37" s="69" t="s">
        <v>299</v>
      </c>
      <c r="B37" s="70" t="s">
        <v>289</v>
      </c>
      <c r="C37" s="71">
        <v>43603</v>
      </c>
      <c r="D37" s="71">
        <v>43607</v>
      </c>
      <c r="E37" s="101" t="s">
        <v>302</v>
      </c>
      <c r="F37" s="101">
        <v>2100</v>
      </c>
      <c r="G37" s="69" t="s">
        <v>306</v>
      </c>
      <c r="H37" s="70"/>
    </row>
    <row r="38" spans="1:8" s="68" customFormat="1" ht="20.100000000000001" customHeight="1">
      <c r="A38" s="69" t="s">
        <v>300</v>
      </c>
      <c r="B38" s="70" t="s">
        <v>289</v>
      </c>
      <c r="C38" s="71">
        <v>43603</v>
      </c>
      <c r="D38" s="71">
        <v>43607</v>
      </c>
      <c r="E38" s="101"/>
      <c r="F38" s="101"/>
      <c r="G38" s="69" t="s">
        <v>306</v>
      </c>
      <c r="H38" s="70"/>
    </row>
    <row r="39" spans="1:8" s="68" customFormat="1" ht="20.100000000000001" customHeight="1">
      <c r="A39" s="69" t="s">
        <v>301</v>
      </c>
      <c r="B39" s="70" t="s">
        <v>289</v>
      </c>
      <c r="C39" s="71">
        <v>43603</v>
      </c>
      <c r="D39" s="71">
        <v>43607</v>
      </c>
      <c r="E39" s="70" t="s">
        <v>304</v>
      </c>
      <c r="F39" s="70">
        <v>2100</v>
      </c>
      <c r="G39" s="69" t="s">
        <v>306</v>
      </c>
      <c r="H39" s="70"/>
    </row>
    <row r="40" spans="1:8" s="68" customFormat="1" ht="20.100000000000001" customHeight="1">
      <c r="A40" s="69" t="s">
        <v>296</v>
      </c>
      <c r="B40" s="70" t="s">
        <v>287</v>
      </c>
      <c r="C40" s="71">
        <v>43603</v>
      </c>
      <c r="D40" s="71">
        <v>43607</v>
      </c>
      <c r="E40" s="70" t="s">
        <v>303</v>
      </c>
      <c r="F40" s="70">
        <v>2100</v>
      </c>
      <c r="G40" s="69" t="s">
        <v>306</v>
      </c>
      <c r="H40" s="70"/>
    </row>
    <row r="41" spans="1:8" ht="20.100000000000001" customHeight="1">
      <c r="E41" s="72" t="s">
        <v>307</v>
      </c>
      <c r="F41" s="72">
        <f>SUM(F2:F40)</f>
        <v>88510</v>
      </c>
    </row>
    <row r="42" spans="1:8" ht="20.100000000000001" customHeight="1"/>
    <row r="43" spans="1:8" ht="20.100000000000001" customHeight="1"/>
    <row r="44" spans="1:8" ht="20.100000000000001" customHeight="1"/>
    <row r="45" spans="1:8" ht="20.100000000000001" customHeight="1"/>
    <row r="46" spans="1:8" ht="20.100000000000001" customHeight="1"/>
    <row r="47" spans="1:8" ht="20.100000000000001" customHeight="1"/>
    <row r="48" spans="1: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</sheetData>
  <mergeCells count="24">
    <mergeCell ref="F31:F32"/>
    <mergeCell ref="F33:F34"/>
    <mergeCell ref="F35:F36"/>
    <mergeCell ref="F37:F38"/>
    <mergeCell ref="E35:E36"/>
    <mergeCell ref="E37:E38"/>
    <mergeCell ref="E31:E32"/>
    <mergeCell ref="E33:E34"/>
    <mergeCell ref="F9:F10"/>
    <mergeCell ref="F11:F12"/>
    <mergeCell ref="F13:F14"/>
    <mergeCell ref="F15:F16"/>
    <mergeCell ref="F17:F18"/>
    <mergeCell ref="F19:F20"/>
    <mergeCell ref="F27:F28"/>
    <mergeCell ref="F29:F30"/>
    <mergeCell ref="E19:E20"/>
    <mergeCell ref="E27:E28"/>
    <mergeCell ref="E29:E30"/>
    <mergeCell ref="E9:E10"/>
    <mergeCell ref="E11:E12"/>
    <mergeCell ref="E13:E14"/>
    <mergeCell ref="E15:E16"/>
    <mergeCell ref="E17:E18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D6" sqref="D6"/>
    </sheetView>
  </sheetViews>
  <sheetFormatPr defaultRowHeight="14.25"/>
  <cols>
    <col min="4" max="4" width="20.375" bestFit="1" customWidth="1"/>
  </cols>
  <sheetData>
    <row r="1" spans="1:6" ht="20.100000000000001" customHeight="1">
      <c r="A1" s="67" t="s">
        <v>308</v>
      </c>
      <c r="B1" s="67" t="s">
        <v>309</v>
      </c>
      <c r="C1" s="67" t="s">
        <v>310</v>
      </c>
      <c r="D1" s="67" t="s">
        <v>311</v>
      </c>
      <c r="E1" s="67" t="s">
        <v>312</v>
      </c>
      <c r="F1" s="67" t="s">
        <v>313</v>
      </c>
    </row>
    <row r="2" spans="1:6" s="66" customFormat="1" ht="20.100000000000001" customHeight="1">
      <c r="A2" s="73">
        <v>1</v>
      </c>
      <c r="B2" s="73" t="s">
        <v>314</v>
      </c>
      <c r="C2" s="74">
        <v>43610</v>
      </c>
      <c r="D2" s="73" t="s">
        <v>315</v>
      </c>
      <c r="E2" s="73">
        <v>350</v>
      </c>
      <c r="F2" s="73" t="s">
        <v>316</v>
      </c>
    </row>
    <row r="3" spans="1:6" ht="20.100000000000001" customHeight="1">
      <c r="D3" s="75" t="s">
        <v>317</v>
      </c>
      <c r="E3" s="75">
        <f>SUM(E2)</f>
        <v>350</v>
      </c>
    </row>
    <row r="4" spans="1:6" ht="20.100000000000001" customHeight="1"/>
    <row r="5" spans="1:6" ht="20.100000000000001" customHeight="1"/>
    <row r="6" spans="1:6" ht="20.100000000000001" customHeight="1"/>
    <row r="7" spans="1:6" ht="20.100000000000001" customHeight="1"/>
    <row r="8" spans="1:6" ht="20.100000000000001" customHeight="1"/>
    <row r="9" spans="1:6" ht="20.100000000000001" customHeight="1"/>
    <row r="10" spans="1:6" ht="20.100000000000001" customHeight="1"/>
    <row r="11" spans="1:6" ht="20.100000000000001" customHeight="1"/>
    <row r="12" spans="1:6" ht="20.100000000000001" customHeight="1"/>
    <row r="13" spans="1:6" ht="20.100000000000001" customHeight="1"/>
    <row r="14" spans="1:6" ht="20.100000000000001" customHeight="1"/>
    <row r="15" spans="1:6" ht="20.100000000000001" customHeight="1"/>
    <row r="16" spans="1:6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结算</vt:lpstr>
      <vt:lpstr>机票明细</vt:lpstr>
      <vt:lpstr>住宿明细</vt:lpstr>
      <vt:lpstr>用车明细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think</cp:lastModifiedBy>
  <dcterms:created xsi:type="dcterms:W3CDTF">2019-03-25T03:04:35Z</dcterms:created>
  <dcterms:modified xsi:type="dcterms:W3CDTF">2019-06-17T09:07:38Z</dcterms:modified>
</cp:coreProperties>
</file>