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<sst xmlns="http://schemas.openxmlformats.org/spreadsheetml/2006/main" count="87" uniqueCount="80">
  <si>
    <t>【借款报销单】</t>
  </si>
  <si>
    <t xml:space="preserve">团号：HMOA-240102-HCB877 </t>
  </si>
  <si>
    <t>会议日期：2023年12月22-27日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</si>
  <si>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</si>
  <si>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</si>
  <si>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</si>
  <si>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</si>
  <si>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</si>
  <si>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</si>
  <si>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</si>
  <si>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</si>
  <si>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</si>
  <si>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</si>
  <si>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</si>
  <si>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</si>
  <si>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</si>
  <si>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</si>
  <si>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</si>
  <si>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</si>
  <si>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</si>
  <si>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</si>
  <si>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</si>
  <si>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</si>
  <si>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</si>
  <si>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</si>
  <si>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客户餐费预留（100人社会餐厅）</t>
  </si>
  <si>
    <t>需提供刷卡联、菜单（小票）</t>
  </si>
  <si>
    <t>活动餐费合计</t>
  </si>
  <si>
    <t>现地采买费用</t>
  </si>
  <si>
    <t>伴手礼+奖品+装饰小熊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</si>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</sst>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85" zoomScaleNormal="85" topLeftCell="A31" workbookViewId="0">
      <selection activeCell="J53" sqref="J53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8" max="8" width="13.1111111111111"/>
    <col min="9" max="9" width="38.66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30000</v>
      </c>
      <c r="D22" s="62">
        <v>1</v>
      </c>
      <c r="E22" s="61">
        <f>C22*D22</f>
        <v>30000</v>
      </c>
      <c r="F22" s="61">
        <v>0</v>
      </c>
      <c r="G22" s="61">
        <v>0</v>
      </c>
      <c r="H22" s="61">
        <v>0</v>
      </c>
      <c r="I22" s="82" t="s">
        <v>25</v>
      </c>
      <c r="J22" s="87" t="s">
        <v>26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27</v>
      </c>
      <c r="C24" s="65">
        <f>SUM(C22)</f>
        <v>30000</v>
      </c>
      <c r="D24" s="65">
        <f t="shared" ref="D24:E24" si="5">SUM(D22)</f>
        <v>1</v>
      </c>
      <c r="E24" s="65">
        <f t="shared" si="5"/>
        <v>30000</v>
      </c>
      <c r="F24" s="65">
        <f>SUM(F22:F23)</f>
        <v>0</v>
      </c>
      <c r="G24" s="65">
        <f t="shared" ref="G24:H24" si="6">SUM(G22:G23)</f>
        <v>0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28</v>
      </c>
      <c r="C25" s="68">
        <f>168*130+138.8*20</f>
        <v>24616</v>
      </c>
      <c r="D25" s="66">
        <v>1</v>
      </c>
      <c r="E25" s="68">
        <f>C25*D25</f>
        <v>24616</v>
      </c>
      <c r="F25" s="61">
        <v>0</v>
      </c>
      <c r="G25" s="61">
        <v>0</v>
      </c>
      <c r="H25" s="61">
        <f>F25+G25</f>
        <v>0</v>
      </c>
      <c r="I25" s="82" t="s">
        <v>29</v>
      </c>
      <c r="J25" s="83" t="s">
        <v>30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31</v>
      </c>
      <c r="C27" s="65">
        <f>SUM(C25)</f>
        <v>24616</v>
      </c>
      <c r="D27" s="65">
        <f t="shared" ref="D27:E27" si="8">SUM(D25)</f>
        <v>1</v>
      </c>
      <c r="E27" s="65">
        <f t="shared" si="8"/>
        <v>24616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32</v>
      </c>
      <c r="C28" s="61">
        <v>0</v>
      </c>
      <c r="D28" s="62">
        <v>0</v>
      </c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33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34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35</v>
      </c>
      <c r="C33" s="61">
        <v>0</v>
      </c>
      <c r="D33" s="62">
        <v>0</v>
      </c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36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37</v>
      </c>
      <c r="C38" s="61">
        <v>0</v>
      </c>
      <c r="D38" s="62">
        <v>0</v>
      </c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38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39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40</v>
      </c>
      <c r="C41" s="61">
        <v>0</v>
      </c>
      <c r="D41" s="62">
        <v>0</v>
      </c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41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42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 t="s">
        <v>43</v>
      </c>
      <c r="B45" s="60" t="s">
        <v>44</v>
      </c>
      <c r="C45" s="61">
        <v>0</v>
      </c>
      <c r="D45" s="62">
        <v>0</v>
      </c>
      <c r="E45" s="61">
        <f>C45*D45</f>
        <v>0</v>
      </c>
      <c r="F45" s="61">
        <v>0</v>
      </c>
      <c r="G45" s="61">
        <v>0</v>
      </c>
      <c r="H45" s="61"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>F46+G46</f>
        <v>0</v>
      </c>
      <c r="I46" s="82"/>
      <c r="J46" s="91"/>
    </row>
    <row r="47" customHeight="1" spans="1:10">
      <c r="A47" s="69"/>
      <c r="B47" s="60"/>
      <c r="C47" s="61"/>
      <c r="D47" s="62"/>
      <c r="E47" s="61"/>
      <c r="F47" s="61">
        <v>0</v>
      </c>
      <c r="G47" s="61">
        <v>0</v>
      </c>
      <c r="H47" s="61">
        <f>F47+G47</f>
        <v>0</v>
      </c>
      <c r="I47" s="82"/>
      <c r="J47" s="91"/>
    </row>
    <row r="48" s="48" customFormat="1" customHeight="1" spans="1:10">
      <c r="A48" s="63"/>
      <c r="B48" s="64" t="s">
        <v>45</v>
      </c>
      <c r="C48" s="65">
        <f>SUM(C45)</f>
        <v>0</v>
      </c>
      <c r="D48" s="65">
        <f t="shared" ref="D48:E48" si="18">SUM(D45)</f>
        <v>0</v>
      </c>
      <c r="E48" s="65">
        <f t="shared" si="18"/>
        <v>0</v>
      </c>
      <c r="F48" s="65">
        <f>SUM(F45:F47)</f>
        <v>0</v>
      </c>
      <c r="G48" s="65">
        <f>SUM(G45:G47)</f>
        <v>0</v>
      </c>
      <c r="H48" s="65">
        <f>SUM(H45:H47)</f>
        <v>0</v>
      </c>
      <c r="I48" s="85"/>
      <c r="J48" s="92"/>
    </row>
    <row r="49" customHeight="1" spans="1:10">
      <c r="A49" s="63"/>
      <c r="B49" s="64" t="s">
        <v>46</v>
      </c>
      <c r="C49" s="65">
        <f>SUM(C48,C44,C40,C37,C32,C27,C24,C21,C16,C13)</f>
        <v>54616</v>
      </c>
      <c r="D49" s="65">
        <f t="shared" ref="D49:H49" si="19">SUM(D48,D44,D40,D37,D32,D27,D24,D21,D16,D13)</f>
        <v>2</v>
      </c>
      <c r="E49" s="65">
        <f t="shared" si="19"/>
        <v>54616</v>
      </c>
      <c r="F49" s="65">
        <f t="shared" si="19"/>
        <v>0</v>
      </c>
      <c r="G49" s="65">
        <f t="shared" si="19"/>
        <v>0</v>
      </c>
      <c r="H49" s="65">
        <f t="shared" si="19"/>
        <v>0</v>
      </c>
      <c r="I49" s="85"/>
      <c r="J49" s="93"/>
    </row>
    <row r="53" customHeight="1" spans="1:9">
      <c r="A53" s="73" t="s">
        <v>47</v>
      </c>
      <c r="B53" s="74"/>
      <c r="C53" s="75" t="s">
        <v>48</v>
      </c>
      <c r="D53" s="75"/>
      <c r="E53" s="75" t="s">
        <v>49</v>
      </c>
      <c r="F53" s="75"/>
      <c r="G53" s="75" t="s">
        <v>50</v>
      </c>
      <c r="H53" s="75"/>
      <c r="I53" s="94" t="s">
        <v>51</v>
      </c>
    </row>
    <row r="54" customHeight="1" spans="1:9">
      <c r="A54" s="76">
        <f>E49</f>
        <v>54616</v>
      </c>
      <c r="B54" s="77"/>
      <c r="C54" s="77">
        <f>H49</f>
        <v>0</v>
      </c>
      <c r="D54" s="77"/>
      <c r="E54" s="77">
        <f>F49</f>
        <v>0</v>
      </c>
      <c r="F54" s="77"/>
      <c r="G54" s="77">
        <f>G49</f>
        <v>0</v>
      </c>
      <c r="H54" s="77"/>
      <c r="I54" s="95">
        <f>A54-C54</f>
        <v>54616</v>
      </c>
    </row>
    <row r="56" customHeight="1" spans="1:9">
      <c r="A56" s="78" t="s">
        <v>52</v>
      </c>
      <c r="B56" s="79"/>
      <c r="C56" s="80" t="s">
        <v>53</v>
      </c>
      <c r="D56" s="78"/>
      <c r="E56" s="78" t="s">
        <v>54</v>
      </c>
      <c r="F56" s="78"/>
      <c r="G56" s="78" t="s">
        <v>55</v>
      </c>
      <c r="H56" s="78"/>
      <c r="I56" s="79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4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5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64</v>
      </c>
      <c r="E10" s="20" t="s">
        <v>65</v>
      </c>
      <c r="F10" s="21"/>
      <c r="G10" s="22" t="s">
        <v>66</v>
      </c>
      <c r="H10" s="21" t="s">
        <v>67</v>
      </c>
      <c r="I10" s="20" t="s">
        <v>68</v>
      </c>
      <c r="J10" s="21"/>
      <c r="K10" s="22" t="s">
        <v>69</v>
      </c>
    </row>
    <row r="11" ht="20.1" customHeight="1" spans="2:11">
      <c r="B11" s="23">
        <v>1</v>
      </c>
      <c r="C11" s="24"/>
      <c r="D11" s="25" t="s">
        <v>70</v>
      </c>
      <c r="E11" s="23" t="s">
        <v>71</v>
      </c>
      <c r="F11" s="24"/>
      <c r="G11" s="26">
        <v>0</v>
      </c>
      <c r="H11" s="26"/>
      <c r="I11" s="39"/>
      <c r="J11" s="40"/>
      <c r="K11" s="41" t="s">
        <v>72</v>
      </c>
    </row>
    <row r="12" ht="20.1" customHeight="1" spans="2:11">
      <c r="B12" s="23">
        <v>2</v>
      </c>
      <c r="C12" s="24"/>
      <c r="D12" s="27"/>
      <c r="E12" s="28" t="s">
        <v>73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74</v>
      </c>
      <c r="F13" s="24"/>
      <c r="G13" s="26">
        <v>0</v>
      </c>
      <c r="H13" s="26"/>
      <c r="I13" s="39"/>
      <c r="J13" s="40"/>
      <c r="K13" s="41" t="s">
        <v>72</v>
      </c>
    </row>
    <row r="14" ht="20.1" customHeight="1" spans="2:11">
      <c r="B14" s="23">
        <v>4</v>
      </c>
      <c r="C14" s="24"/>
      <c r="D14" s="27"/>
      <c r="E14" s="23" t="s">
        <v>75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44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67</v>
      </c>
      <c r="C20" s="22"/>
      <c r="D20" s="22"/>
      <c r="E20" s="22"/>
      <c r="F20" s="22"/>
      <c r="G20" s="22" t="s">
        <v>76</v>
      </c>
      <c r="H20" s="22"/>
      <c r="I20" s="22"/>
      <c r="J20" s="22"/>
      <c r="K20" s="22" t="s">
        <v>77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78</v>
      </c>
      <c r="C23" s="17"/>
      <c r="D23" s="17"/>
      <c r="E23" s="17"/>
      <c r="F23" s="17" t="s">
        <v>53</v>
      </c>
      <c r="G23" s="17" t="s">
        <v>79</v>
      </c>
      <c r="H23" s="17"/>
      <c r="I23" s="17"/>
      <c r="J23" s="17" t="s">
        <v>55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2023-12-20T08:55:41Z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9413CB47410B4483AAB81635AD3C7D54_13</vt:lpwstr>
  </property>
</Properties>
</file>