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E3415E1B-1E94-48DE-B06F-F64DC01474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报价" sheetId="2" r:id="rId1"/>
    <sheet name="房间" sheetId="3" r:id="rId2"/>
    <sheet name="机票" sheetId="1" r:id="rId3"/>
    <sheet name="机票价格明细0912" sheetId="6" r:id="rId4"/>
  </sheets>
  <definedNames>
    <definedName name="_xlnm._FilterDatabase" localSheetId="1" hidden="1">房间!$A$1:$L$18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6" l="1"/>
  <c r="F43" i="6"/>
  <c r="F44" i="6" s="1"/>
  <c r="J43" i="2"/>
  <c r="J54" i="2"/>
  <c r="J55" i="2"/>
  <c r="J56" i="2"/>
  <c r="J57" i="2"/>
  <c r="J58" i="2"/>
  <c r="J59" i="2"/>
  <c r="J60" i="2"/>
  <c r="J61" i="2"/>
  <c r="J30" i="2"/>
  <c r="J31" i="2"/>
  <c r="J32" i="2"/>
  <c r="J33" i="2"/>
  <c r="J34" i="2"/>
  <c r="J35" i="2"/>
  <c r="J36" i="2"/>
  <c r="J29" i="2"/>
  <c r="J37" i="2" s="1"/>
  <c r="J25" i="2"/>
  <c r="J97" i="2"/>
  <c r="J96" i="2"/>
  <c r="J95" i="2"/>
  <c r="J94" i="2"/>
  <c r="J93" i="2"/>
  <c r="J92" i="2"/>
  <c r="J91" i="2"/>
  <c r="J90" i="2"/>
  <c r="J98" i="2" s="1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53" i="2"/>
  <c r="J51" i="2"/>
  <c r="J47" i="2"/>
  <c r="J46" i="2"/>
  <c r="J45" i="2"/>
  <c r="J44" i="2"/>
  <c r="J42" i="2"/>
  <c r="J41" i="2"/>
  <c r="J40" i="2"/>
  <c r="J39" i="2"/>
  <c r="J26" i="2"/>
  <c r="J24" i="2"/>
  <c r="J21" i="2"/>
  <c r="J20" i="2"/>
  <c r="J19" i="2"/>
  <c r="J18" i="2"/>
  <c r="J17" i="2"/>
  <c r="J16" i="2"/>
  <c r="J15" i="2"/>
  <c r="J14" i="2"/>
  <c r="J13" i="2"/>
  <c r="J12" i="2"/>
  <c r="J11" i="2"/>
  <c r="J8" i="2"/>
  <c r="J7" i="2"/>
  <c r="J48" i="2" l="1"/>
  <c r="J88" i="2"/>
  <c r="J62" i="2"/>
  <c r="J27" i="2"/>
  <c r="J22" i="2"/>
  <c r="J9" i="2"/>
  <c r="J99" i="2" l="1"/>
  <c r="J100" i="2" s="1"/>
  <c r="J101" i="2" s="1"/>
  <c r="J102" i="2" l="1"/>
</calcChain>
</file>

<file path=xl/sharedStrings.xml><?xml version="1.0" encoding="utf-8"?>
<sst xmlns="http://schemas.openxmlformats.org/spreadsheetml/2006/main" count="897" uniqueCount="426">
  <si>
    <t>序号</t>
  </si>
  <si>
    <t>机构/名称</t>
  </si>
  <si>
    <t>机构位置</t>
  </si>
  <si>
    <t>是否包机酒</t>
  </si>
  <si>
    <t>职务</t>
  </si>
  <si>
    <t>嘉宾姓名</t>
  </si>
  <si>
    <t>电话</t>
  </si>
  <si>
    <t>身份证号</t>
  </si>
  <si>
    <t>出发日期</t>
  </si>
  <si>
    <t>出发城市</t>
  </si>
  <si>
    <t>出发航班号</t>
  </si>
  <si>
    <t>起飞落地时间</t>
  </si>
  <si>
    <t>返程日期</t>
  </si>
  <si>
    <t>返程城市</t>
  </si>
  <si>
    <t>返程航班号</t>
  </si>
  <si>
    <t>是否出票
供应商填写</t>
  </si>
  <si>
    <t>备注</t>
  </si>
  <si>
    <t>古麦嘉禾</t>
  </si>
  <si>
    <t>青岛</t>
  </si>
  <si>
    <t>是</t>
  </si>
  <si>
    <t>商务经理</t>
  </si>
  <si>
    <t>黄月</t>
  </si>
  <si>
    <t>220183199508142826</t>
  </si>
  <si>
    <t>高铁自行出票</t>
  </si>
  <si>
    <t>跳跳传媒</t>
  </si>
  <si>
    <t>辽宁沈阳</t>
  </si>
  <si>
    <t>平台对接负责人</t>
  </si>
  <si>
    <t>张育宁</t>
  </si>
  <si>
    <t> 210921199503160251</t>
  </si>
  <si>
    <t>芝士文化</t>
  </si>
  <si>
    <t>杭州</t>
  </si>
  <si>
    <t>商务总监</t>
  </si>
  <si>
    <t>李奕</t>
  </si>
  <si>
    <t>33012719910131001X</t>
  </si>
  <si>
    <t>CA1725</t>
  </si>
  <si>
    <t>19:00-21:20</t>
  </si>
  <si>
    <t>CA1718</t>
  </si>
  <si>
    <t>14:30-16:55</t>
  </si>
  <si>
    <t>大禹</t>
  </si>
  <si>
    <t>苏州</t>
  </si>
  <si>
    <t>渠道经理</t>
  </si>
  <si>
    <t>单佳钰</t>
  </si>
  <si>
    <t>320683199501010047</t>
  </si>
  <si>
    <t>上海</t>
    <phoneticPr fontId="10" type="noConversion"/>
  </si>
  <si>
    <t>东航MU5153</t>
  </si>
  <si>
    <t>09:30—12:00</t>
  </si>
  <si>
    <t>国航CA1533</t>
  </si>
  <si>
    <t>12:30一 14:45</t>
  </si>
  <si>
    <t>再惠一碗</t>
  </si>
  <si>
    <t>上海</t>
  </si>
  <si>
    <t>MCN商务</t>
  </si>
  <si>
    <t>傅耀</t>
  </si>
  <si>
    <t>33900519950521642X</t>
  </si>
  <si>
    <t>CA1558</t>
  </si>
  <si>
    <t>15:25-17:45</t>
  </si>
  <si>
    <t>CA1517</t>
  </si>
  <si>
    <t>13:30-16:00</t>
  </si>
  <si>
    <t>早睡早起（看看世界）</t>
  </si>
  <si>
    <t>成都</t>
  </si>
  <si>
    <t>商务主管</t>
  </si>
  <si>
    <t>聂佩</t>
  </si>
  <si>
    <t>420923199906274925</t>
  </si>
  <si>
    <t>深圳</t>
  </si>
  <si>
    <t>CA1376</t>
  </si>
  <si>
    <t>13:30-16:45</t>
  </si>
  <si>
    <t>HU7707</t>
  </si>
  <si>
    <t>13:30-16:50</t>
  </si>
  <si>
    <t>瘾食文化</t>
  </si>
  <si>
    <t>邹林艳</t>
  </si>
  <si>
    <t>510106199402150728</t>
  </si>
  <si>
    <t>3U8889</t>
  </si>
  <si>
    <t>15:30-18:30</t>
  </si>
  <si>
    <t>3U8884</t>
  </si>
  <si>
    <t>11:40-14:50</t>
  </si>
  <si>
    <t>麦芽</t>
  </si>
  <si>
    <t>重庆</t>
  </si>
  <si>
    <t>商务</t>
  </si>
  <si>
    <t>杨烁</t>
  </si>
  <si>
    <t>150122199911180127 </t>
  </si>
  <si>
    <t>去程自行出票</t>
  </si>
  <si>
    <t>CA4136</t>
    <phoneticPr fontId="10" type="noConversion"/>
  </si>
  <si>
    <t>20:00-23:10</t>
    <phoneticPr fontId="10" type="noConversion"/>
  </si>
  <si>
    <t>奇迹山</t>
  </si>
  <si>
    <t>福建</t>
  </si>
  <si>
    <t>CEO助理</t>
  </si>
  <si>
    <t>柏露</t>
  </si>
  <si>
    <t>520111199707014228</t>
  </si>
  <si>
    <t>伍喵</t>
  </si>
  <si>
    <t>商务负责人</t>
  </si>
  <si>
    <t>陈援</t>
  </si>
  <si>
    <t>352202199207022511</t>
  </si>
  <si>
    <t>福州</t>
  </si>
  <si>
    <t>MF8166</t>
  </si>
  <si>
    <t xml:space="preserve">14:05-17:00 </t>
    <phoneticPr fontId="10" type="noConversion"/>
  </si>
  <si>
    <t>乾派</t>
  </si>
  <si>
    <t>副总经理</t>
  </si>
  <si>
    <t>滕飞</t>
  </si>
  <si>
    <t>CA1713</t>
  </si>
  <si>
    <t>13:00 -15:20</t>
    <phoneticPr fontId="10" type="noConversion"/>
  </si>
  <si>
    <t>ZH9110</t>
  </si>
  <si>
    <t>21:00-00:45</t>
    <phoneticPr fontId="10" type="noConversion"/>
  </si>
  <si>
    <t>门牙视频</t>
  </si>
  <si>
    <t>湖南</t>
  </si>
  <si>
    <t>运营部总监</t>
  </si>
  <si>
    <t>柳琳</t>
  </si>
  <si>
    <t>430602199308136841</t>
  </si>
  <si>
    <t>杭州</t>
    <phoneticPr fontId="10" type="noConversion"/>
  </si>
  <si>
    <t>长沙</t>
  </si>
  <si>
    <t>CA1363</t>
  </si>
  <si>
    <t xml:space="preserve">15:15-17:50  </t>
    <phoneticPr fontId="10" type="noConversion"/>
  </si>
  <si>
    <t>客户名称</t>
    <phoneticPr fontId="15" type="noConversion"/>
  </si>
  <si>
    <t>业务联系人</t>
    <phoneticPr fontId="15" type="noConversion"/>
  </si>
  <si>
    <t>联系方式</t>
  </si>
  <si>
    <t>项目名称</t>
    <phoneticPr fontId="15" type="noConversion"/>
  </si>
  <si>
    <t>MCN 闭门会会务</t>
    <phoneticPr fontId="15" type="noConversion"/>
  </si>
  <si>
    <t>采购联系人</t>
    <phoneticPr fontId="15" type="noConversion"/>
  </si>
  <si>
    <t>冯皓星</t>
    <phoneticPr fontId="15" type="noConversion"/>
  </si>
  <si>
    <t>项目日期</t>
  </si>
  <si>
    <t>9月14日-16日</t>
    <phoneticPr fontId="15" type="noConversion"/>
  </si>
  <si>
    <t>接待人数</t>
    <phoneticPr fontId="15" type="noConversion"/>
  </si>
  <si>
    <t>目的地</t>
  </si>
  <si>
    <t>报价时间</t>
  </si>
  <si>
    <t>项目经理</t>
  </si>
  <si>
    <t>何方玉</t>
    <phoneticPr fontId="15" type="noConversion"/>
  </si>
  <si>
    <t>邮箱地址</t>
  </si>
  <si>
    <t>hefangyu@cct.cn</t>
    <phoneticPr fontId="15" type="noConversion"/>
  </si>
  <si>
    <t>收入明细</t>
  </si>
  <si>
    <t>项目</t>
    <phoneticPr fontId="15" type="noConversion"/>
  </si>
  <si>
    <t>舱位等级</t>
    <phoneticPr fontId="15" type="noConversion"/>
  </si>
  <si>
    <t>数量</t>
    <phoneticPr fontId="15" type="noConversion"/>
  </si>
  <si>
    <t>单位</t>
    <phoneticPr fontId="15" type="noConversion"/>
  </si>
  <si>
    <t>单价</t>
  </si>
  <si>
    <t>预估采购金额</t>
    <phoneticPr fontId="15" type="noConversion"/>
  </si>
  <si>
    <t>大交通</t>
  </si>
  <si>
    <t>经济舱（境内）</t>
  </si>
  <si>
    <t>人/次</t>
    <phoneticPr fontId="15" type="noConversion"/>
  </si>
  <si>
    <t>高铁预估总采购金额</t>
    <phoneticPr fontId="15" type="noConversion"/>
  </si>
  <si>
    <t>商务舱（境外）</t>
  </si>
  <si>
    <t>单项小计:</t>
  </si>
  <si>
    <t>车辆等级</t>
    <phoneticPr fontId="15" type="noConversion"/>
  </si>
  <si>
    <t>数量</t>
  </si>
  <si>
    <t>单价</t>
    <phoneticPr fontId="15" type="noConversion"/>
  </si>
  <si>
    <t>备注</t>
    <phoneticPr fontId="15" type="noConversion"/>
  </si>
  <si>
    <t>单次使用（接送机）
（单次100KM内市区机场、高铁站等场景接送）</t>
    <phoneticPr fontId="15" type="noConversion"/>
  </si>
  <si>
    <t>19-22座普通小巴</t>
  </si>
  <si>
    <t>车*趟</t>
  </si>
  <si>
    <t>元</t>
    <phoneticPr fontId="15" type="noConversion"/>
  </si>
  <si>
    <t>33座中巴</t>
  </si>
  <si>
    <t>45座大巴</t>
  </si>
  <si>
    <t>53座大巴</t>
  </si>
  <si>
    <t>包车</t>
    <phoneticPr fontId="15" type="noConversion"/>
  </si>
  <si>
    <t>车次*天</t>
    <phoneticPr fontId="15" type="noConversion"/>
  </si>
  <si>
    <t>8小时，超时费80-100每小时</t>
    <phoneticPr fontId="15" type="noConversion"/>
  </si>
  <si>
    <t>其他车辆费用</t>
    <phoneticPr fontId="15" type="noConversion"/>
  </si>
  <si>
    <t>车辆超公里费</t>
  </si>
  <si>
    <t>pcs</t>
    <phoneticPr fontId="15" type="noConversion"/>
  </si>
  <si>
    <t>实报实销、仅为预估，据实结算，报价时需标准清楚原因</t>
    <phoneticPr fontId="15" type="noConversion"/>
  </si>
  <si>
    <t>车辆超时费</t>
  </si>
  <si>
    <t>其他</t>
  </si>
  <si>
    <t>实报实销、机场VIP通道费用、交通杂费等</t>
    <phoneticPr fontId="15" type="noConversion"/>
  </si>
  <si>
    <t>费用合计</t>
  </si>
  <si>
    <t>房间类型</t>
    <phoneticPr fontId="15" type="noConversion"/>
  </si>
  <si>
    <t>酒店住宿</t>
  </si>
  <si>
    <t>酒店名称</t>
    <phoneticPr fontId="15" type="noConversion"/>
  </si>
  <si>
    <t>高级大床</t>
  </si>
  <si>
    <t>间</t>
  </si>
  <si>
    <t>晚</t>
  </si>
  <si>
    <t>元</t>
  </si>
  <si>
    <t>高级双床</t>
  </si>
  <si>
    <t>需求类型</t>
    <phoneticPr fontId="15" type="noConversion"/>
  </si>
  <si>
    <t>会议
（含场地）</t>
    <phoneticPr fontId="15" type="noConversion"/>
  </si>
  <si>
    <t>会议名称</t>
    <phoneticPr fontId="15" type="noConversion"/>
  </si>
  <si>
    <t>进场费</t>
    <phoneticPr fontId="15" type="noConversion"/>
  </si>
  <si>
    <t>半日场租</t>
  </si>
  <si>
    <t>全天场租</t>
  </si>
  <si>
    <t>茶歇</t>
    <phoneticPr fontId="15" type="noConversion"/>
  </si>
  <si>
    <t>半天会议包价</t>
  </si>
  <si>
    <t>全天会议包价</t>
  </si>
  <si>
    <t>投影仪</t>
  </si>
  <si>
    <t>个</t>
    <phoneticPr fontId="15" type="noConversion"/>
  </si>
  <si>
    <t>餐饮</t>
  </si>
  <si>
    <t>自助午餐</t>
  </si>
  <si>
    <t>酒店早餐</t>
  </si>
  <si>
    <t>围桌午餐</t>
  </si>
  <si>
    <t>自助晚餐</t>
  </si>
  <si>
    <t>围桌晚餐</t>
  </si>
  <si>
    <t>鸡尾酒会</t>
  </si>
  <si>
    <t>酒水</t>
  </si>
  <si>
    <t>特色餐</t>
  </si>
  <si>
    <t>保险</t>
  </si>
  <si>
    <t>参会人员保险</t>
  </si>
  <si>
    <t>制作物料</t>
  </si>
  <si>
    <t>KT板</t>
    <phoneticPr fontId="15" type="noConversion"/>
  </si>
  <si>
    <t>物料</t>
  </si>
  <si>
    <t>m2</t>
    <phoneticPr fontId="15" type="noConversion"/>
  </si>
  <si>
    <t>套</t>
    <phoneticPr fontId="15" type="noConversion"/>
  </si>
  <si>
    <t>水牌</t>
    <phoneticPr fontId="15" type="noConversion"/>
  </si>
  <si>
    <t>签到台/指引，画架</t>
    <phoneticPr fontId="15" type="noConversion"/>
  </si>
  <si>
    <t>定制矿泉水</t>
    <phoneticPr fontId="15" type="noConversion"/>
  </si>
  <si>
    <t>瓶</t>
    <phoneticPr fontId="15" type="noConversion"/>
  </si>
  <si>
    <t>定制工作服</t>
    <phoneticPr fontId="15" type="noConversion"/>
  </si>
  <si>
    <t>件</t>
    <phoneticPr fontId="15" type="noConversion"/>
  </si>
  <si>
    <t>打样费用</t>
    <phoneticPr fontId="15" type="noConversion"/>
  </si>
  <si>
    <t>实报实销</t>
    <phoneticPr fontId="15" type="noConversion"/>
  </si>
  <si>
    <t>运输及快递费用预估</t>
    <phoneticPr fontId="15" type="noConversion"/>
  </si>
  <si>
    <t>工作人员</t>
  </si>
  <si>
    <t>活动现场前期运营</t>
    <phoneticPr fontId="15" type="noConversion"/>
  </si>
  <si>
    <t>中台核心工作组</t>
    <phoneticPr fontId="15" type="noConversion"/>
  </si>
  <si>
    <t>活动现场执行人员</t>
    <phoneticPr fontId="15" type="noConversion"/>
  </si>
  <si>
    <t>VIP管家</t>
    <phoneticPr fontId="15" type="noConversion"/>
  </si>
  <si>
    <t>第三方统筹</t>
    <phoneticPr fontId="15" type="noConversion"/>
  </si>
  <si>
    <t>机场工作人员-礼仪</t>
    <phoneticPr fontId="15" type="noConversion"/>
  </si>
  <si>
    <t>机场工作人员-安保</t>
    <phoneticPr fontId="15" type="noConversion"/>
  </si>
  <si>
    <t>机场工作人员-摄影</t>
    <phoneticPr fontId="15" type="noConversion"/>
  </si>
  <si>
    <t>机场工作人员-其他</t>
    <phoneticPr fontId="15" type="noConversion"/>
  </si>
  <si>
    <t>高铁站工作人员-礼仪</t>
    <phoneticPr fontId="15" type="noConversion"/>
  </si>
  <si>
    <t>高铁站工作人员-安保</t>
    <phoneticPr fontId="15" type="noConversion"/>
  </si>
  <si>
    <t>高铁站工作人员-摄影</t>
    <phoneticPr fontId="15" type="noConversion"/>
  </si>
  <si>
    <t>高铁站工作人员-其他</t>
    <phoneticPr fontId="15" type="noConversion"/>
  </si>
  <si>
    <t>酒店工作人员-礼仪</t>
    <phoneticPr fontId="15" type="noConversion"/>
  </si>
  <si>
    <t>酒店工作人员-安保</t>
    <phoneticPr fontId="15" type="noConversion"/>
  </si>
  <si>
    <t>酒店工作人员-摄影</t>
    <phoneticPr fontId="15" type="noConversion"/>
  </si>
  <si>
    <t>酒店工作人员-其他</t>
    <phoneticPr fontId="15" type="noConversion"/>
  </si>
  <si>
    <t>场馆工作人员-其他</t>
    <phoneticPr fontId="15" type="noConversion"/>
  </si>
  <si>
    <t>人员补助</t>
    <phoneticPr fontId="15" type="noConversion"/>
  </si>
  <si>
    <t>餐补</t>
    <phoneticPr fontId="15" type="noConversion"/>
  </si>
  <si>
    <t>差旅补助</t>
    <phoneticPr fontId="15" type="noConversion"/>
  </si>
  <si>
    <t>住宿补助</t>
    <phoneticPr fontId="15" type="noConversion"/>
  </si>
  <si>
    <t>交通补助</t>
    <phoneticPr fontId="15" type="noConversion"/>
  </si>
  <si>
    <t>超时费</t>
    <phoneticPr fontId="15" type="noConversion"/>
  </si>
  <si>
    <t>培训费用</t>
    <phoneticPr fontId="15" type="noConversion"/>
  </si>
  <si>
    <t>运营费用</t>
  </si>
  <si>
    <t>备用金</t>
  </si>
  <si>
    <t>工作间：酒店内会议室租金</t>
  </si>
  <si>
    <t>工作间：办公用品预估</t>
  </si>
  <si>
    <t>短信平台使用：出票信息、出行提醒、活动提醒等</t>
  </si>
  <si>
    <t>快递费</t>
    <phoneticPr fontId="15" type="noConversion"/>
  </si>
  <si>
    <t>酒店内破损</t>
    <phoneticPr fontId="15" type="noConversion"/>
  </si>
  <si>
    <t>其他不可预见</t>
    <phoneticPr fontId="15" type="noConversion"/>
  </si>
  <si>
    <t>备用金</t>
    <phoneticPr fontId="15" type="noConversion"/>
  </si>
  <si>
    <t>合计（货币单位）</t>
  </si>
  <si>
    <t>服务费（人民币：元）</t>
    <phoneticPr fontId="15" type="noConversion"/>
  </si>
  <si>
    <t>增值税专用发票税6%（人民币：元）</t>
  </si>
  <si>
    <t>费用总计（人民币）</t>
  </si>
  <si>
    <t>序号</t>
    <phoneticPr fontId="37" type="noConversion"/>
  </si>
  <si>
    <t>身份证号</t>
    <phoneticPr fontId="37" type="noConversion"/>
  </si>
  <si>
    <t>check in</t>
    <phoneticPr fontId="37" type="noConversion"/>
  </si>
  <si>
    <t>check out</t>
    <phoneticPr fontId="37" type="noConversion"/>
  </si>
  <si>
    <t>房型</t>
    <phoneticPr fontId="37" type="noConversion"/>
  </si>
  <si>
    <t>房号
供应商填写</t>
    <phoneticPr fontId="37" type="noConversion"/>
  </si>
  <si>
    <t>大床</t>
    <phoneticPr fontId="37" type="noConversion"/>
  </si>
  <si>
    <t>单佳钰</t>
    <phoneticPr fontId="37" type="noConversion"/>
  </si>
  <si>
    <t>成都</t>
    <phoneticPr fontId="37" type="noConversion"/>
  </si>
  <si>
    <t>邹林艳</t>
    <phoneticPr fontId="37" type="noConversion"/>
  </si>
  <si>
    <t>双床</t>
    <phoneticPr fontId="37" type="noConversion"/>
  </si>
  <si>
    <t>柏露</t>
    <phoneticPr fontId="37" type="noConversion"/>
  </si>
  <si>
    <t>陈援</t>
    <phoneticPr fontId="37" type="noConversion"/>
  </si>
  <si>
    <t>23100419941011147</t>
  </si>
  <si>
    <t>【机票应收款帐单】</t>
  </si>
  <si>
    <t>erp操作人：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</si>
  <si>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</si>
  <si>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</si>
  <si>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</si>
  <si>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</si>
  <si>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</si>
  <si>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</si>
  <si>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</si>
  <si>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</si>
  <si>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</si>
  <si>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HSQ2EW </t>
  </si>
  <si>
    <t>CA1725 S   TH14SEP  HGHPEK HK1   1900 2120</t>
  </si>
  <si>
    <t>999-2632575179</t>
  </si>
  <si>
    <t>KMYTGF</t>
  </si>
  <si>
    <t xml:space="preserve">CA1718 K   SA16SEP  PEKHGH HK1   1430 1655 </t>
  </si>
  <si>
    <t>999-2632575180</t>
  </si>
  <si>
    <t xml:space="preserve">JWBC1N  </t>
  </si>
  <si>
    <t>MU5153 L   FR15SEP  SHAPEK DK1   0930 1200</t>
  </si>
  <si>
    <t>781-2632575183</t>
  </si>
  <si>
    <t>JWBCLW</t>
  </si>
  <si>
    <t>CA1533 V   SA16SEP  PEKSHA HK1   1230 1445</t>
  </si>
  <si>
    <t>999-2632575185</t>
  </si>
  <si>
    <t>JWBCXK</t>
  </si>
  <si>
    <t>CA1558 V   TH14SEP  SHAPEK HK1   1525 1745</t>
  </si>
  <si>
    <t xml:space="preserve">999-2632575186 </t>
  </si>
  <si>
    <t xml:space="preserve">HPMW3S  </t>
  </si>
  <si>
    <t xml:space="preserve">CA1517 V   SA16SEP  PEKSHA HK1   1330 1600 </t>
  </si>
  <si>
    <t>999-2632575187</t>
  </si>
  <si>
    <t>JYS429</t>
  </si>
  <si>
    <t>CA1376 K   TH14SEP  SZXPEK HK1   1330 1645</t>
  </si>
  <si>
    <t>999-2632575188</t>
  </si>
  <si>
    <t xml:space="preserve">HT7W6C  </t>
  </si>
  <si>
    <t xml:space="preserve">HU7707 E   SA16SEP  PEKSZX HK1   1330 1650  </t>
  </si>
  <si>
    <t>880-2632575189</t>
  </si>
  <si>
    <t>KXGWJS</t>
  </si>
  <si>
    <t xml:space="preserve">3U8889 W   TH14SEP  CTUPEK HK1   1530 1830 </t>
  </si>
  <si>
    <t xml:space="preserve">876-2632575190 </t>
  </si>
  <si>
    <t>KXGWSE</t>
  </si>
  <si>
    <t>3U8884 W   TU19SEP  PEKCTU HK1   1140 1450</t>
  </si>
  <si>
    <t>876-2632575191</t>
  </si>
  <si>
    <t>KXGXC1</t>
  </si>
  <si>
    <t>CA4136 L   FR15SEP  PEKCKG HK1   2000 2310</t>
  </si>
  <si>
    <t>999-2632575192</t>
  </si>
  <si>
    <t>HT7XPP</t>
  </si>
  <si>
    <t>3U8889 W   TH14SEP  CTUPEK HK1   1530 1830</t>
  </si>
  <si>
    <t>876-2632575193</t>
  </si>
  <si>
    <t xml:space="preserve">KXGXKC </t>
  </si>
  <si>
    <t>3U8884 W   SA16SEP  PEKCTU HK1   1140 1450</t>
  </si>
  <si>
    <t xml:space="preserve">876-2632575194 </t>
  </si>
  <si>
    <t>KXGYCJ</t>
  </si>
  <si>
    <t>MF8166 R   SA16SEP  PKXFOC HK1   1405 1700</t>
  </si>
  <si>
    <t xml:space="preserve">731-2632575195 </t>
  </si>
  <si>
    <t>JF8TM4</t>
  </si>
  <si>
    <t>CA1713 S   TH14SEP  HGHPEK HK2   1300 1520</t>
  </si>
  <si>
    <t>999-2632575196</t>
  </si>
  <si>
    <t>999-2632575197</t>
  </si>
  <si>
    <t>KXGZC8</t>
  </si>
  <si>
    <t>CA1363 K   SA16SEP  PEKCSX HK1   1515 1750</t>
  </si>
  <si>
    <t xml:space="preserve">999-2632575198 </t>
  </si>
  <si>
    <t xml:space="preserve">滕飞 </t>
  </si>
  <si>
    <t>JF8VCG</t>
  </si>
  <si>
    <t>ZH9110 S   FR15SEP  PEKSZX HK1   2100 0045+1</t>
  </si>
  <si>
    <t>479-2632575199</t>
  </si>
  <si>
    <t>应收小计</t>
  </si>
  <si>
    <t>应收合计</t>
  </si>
  <si>
    <t>制单人：</t>
  </si>
  <si>
    <t>樊逊</t>
  </si>
  <si>
    <t>财务审核人：</t>
  </si>
  <si>
    <t>各地往返北京</t>
    <phoneticPr fontId="15" type="noConversion"/>
  </si>
  <si>
    <t>见机票明细</t>
    <phoneticPr fontId="3" type="noConversion"/>
  </si>
  <si>
    <t>朗丽兹（小米科技园）</t>
    <phoneticPr fontId="15" type="noConversion"/>
  </si>
  <si>
    <t>会议手册</t>
    <phoneticPr fontId="15" type="noConversion"/>
  </si>
  <si>
    <t>铜版纸A4，每套10页，骑马订装</t>
    <phoneticPr fontId="15" type="noConversion"/>
  </si>
  <si>
    <t>易拉宝</t>
    <phoneticPr fontId="15" type="noConversion"/>
  </si>
  <si>
    <t>工作时长8小时、9月14日-16日</t>
    <phoneticPr fontId="15" type="noConversion"/>
  </si>
  <si>
    <t>预估，实报实销</t>
    <phoneticPr fontId="15" type="noConversion"/>
  </si>
  <si>
    <t>北京</t>
    <phoneticPr fontId="3" type="noConversion"/>
  </si>
  <si>
    <t>10人，3人1晚，7人2晚，已预定</t>
    <phoneticPr fontId="3" type="noConversion"/>
  </si>
  <si>
    <t>预估产生</t>
    <phoneticPr fontId="3" type="noConversion"/>
  </si>
  <si>
    <t>工作时长8小时、含摄影人员1人+设备+照片直播平台</t>
    <phoneticPr fontId="3" type="noConversion"/>
  </si>
  <si>
    <t>0.8m*2m</t>
    <phoneticPr fontId="3" type="noConversion"/>
  </si>
  <si>
    <t>预估高铁票+未出机票5人往返（以实际产生为准）</t>
    <phoneticPr fontId="3" type="noConversion"/>
  </si>
  <si>
    <t>手举牌</t>
    <phoneticPr fontId="15" type="noConversion"/>
  </si>
  <si>
    <t>2间2晚，已预定</t>
    <phoneticPr fontId="3" type="noConversion"/>
  </si>
  <si>
    <t>签到搭建</t>
    <phoneticPr fontId="15" type="noConversion"/>
  </si>
  <si>
    <t>签到背板，4m*3m，垳架+UV刀刮布</t>
    <phoneticPr fontId="15" type="noConversion"/>
  </si>
  <si>
    <t>含80人茶歇套餐（甜品4-5种，饮品5-6种）+服务人员2人+往返运输+桌布餐具</t>
    <phoneticPr fontId="3" type="noConversion"/>
  </si>
  <si>
    <t>朱弈天</t>
  </si>
  <si>
    <t>310113199305232912</t>
  </si>
  <si>
    <t>黄菁菁</t>
  </si>
  <si>
    <t>35058119961103352X</t>
  </si>
  <si>
    <t>郑佳圆</t>
  </si>
  <si>
    <t>350123199802110924</t>
  </si>
  <si>
    <t>于心鹏</t>
  </si>
  <si>
    <t>371002199501181531</t>
  </si>
  <si>
    <t>待定</t>
    <phoneticPr fontId="10" type="noConversion"/>
  </si>
  <si>
    <t>尹太功</t>
  </si>
  <si>
    <t>152201199701123517</t>
    <phoneticPr fontId="37" type="noConversion"/>
  </si>
  <si>
    <r>
      <rPr>
        <sz val="12"/>
        <color rgb="FF000000"/>
        <rFont val="华文细黑"/>
        <family val="3"/>
        <charset val="134"/>
      </rPr>
      <t>9月12号从青岛出发，9月16号回青岛，要求乘坐高铁。提前到，12-14号酒店自理，14-16住快手预定的酒店。详细的出发班次和回程班次</t>
    </r>
    <r>
      <rPr>
        <b/>
        <u/>
        <sz val="12"/>
        <color rgb="FFFC3232"/>
        <rFont val="华文细黑"/>
        <family val="3"/>
        <charset val="134"/>
      </rPr>
      <t>见备注，请务必按照嘉宾选定的班次为其订票</t>
    </r>
    <r>
      <rPr>
        <sz val="12"/>
        <color rgb="FF000000"/>
        <rFont val="华文细黑"/>
        <family val="3"/>
        <charset val="134"/>
      </rPr>
      <t>。</t>
    </r>
  </si>
  <si>
    <t>14来 ，16走</t>
  </si>
  <si>
    <t>高铁</t>
  </si>
  <si>
    <t>9月14日傍晚</t>
  </si>
  <si>
    <t>9月16日下午</t>
  </si>
  <si>
    <t>已出票</t>
    <phoneticPr fontId="10" type="noConversion"/>
  </si>
  <si>
    <t>杭州出发，14号下午或者傍晚都行，最好是傍晚。返程可以16号下午回哈</t>
  </si>
  <si>
    <t>上海出发，返程上海</t>
    <phoneticPr fontId="10" type="noConversion"/>
  </si>
  <si>
    <t>9月14日下午</t>
  </si>
  <si>
    <t>上海出发，14号下午出发</t>
  </si>
  <si>
    <t>深圳-北京</t>
  </si>
  <si>
    <t>只定一个人的机票，来两个人，双床房
往：9月14日 3U8889。15:30-18:30
返：9月19日 3U8884   11:40-14:50</t>
  </si>
  <si>
    <t>9月15日晚8点后</t>
  </si>
  <si>
    <t>周四入住周五离店，周五晚上回重庆的单程机票就可以了 我们自己买去程机票</t>
  </si>
  <si>
    <t>晚上8点之后</t>
  </si>
  <si>
    <t>只定一个人的机票，需要双床房</t>
  </si>
  <si>
    <t>来2个人</t>
  </si>
  <si>
    <t>往：出发浙江嘉兴机场，返：到达福建福州长乐，不过早过晚，希望错峰出行</t>
  </si>
  <si>
    <t>231004199410111417</t>
    <phoneticPr fontId="10" type="noConversion"/>
  </si>
  <si>
    <t>去程：杭州-北京  9.14 13:00 CA1713  或 14:00 CA1715
返程：北京-深圳  9.15 21:00 ZH9110</t>
    <phoneticPr fontId="10" type="noConversion"/>
  </si>
  <si>
    <t>上海御明信息技术有限公司</t>
  </si>
  <si>
    <t>MU5159</t>
    <phoneticPr fontId="10" type="noConversion"/>
  </si>
  <si>
    <t xml:space="preserve">14:30-16:45      </t>
    <phoneticPr fontId="10" type="noConversion"/>
  </si>
  <si>
    <t>MU5158</t>
    <phoneticPr fontId="10" type="noConversion"/>
  </si>
  <si>
    <t xml:space="preserve">14:30-16:55   </t>
    <phoneticPr fontId="10" type="noConversion"/>
  </si>
  <si>
    <t>厦门瑞利时代网络科技有限公司</t>
  </si>
  <si>
    <t>厦门</t>
    <phoneticPr fontId="10" type="noConversion"/>
  </si>
  <si>
    <t>SC2127</t>
    <phoneticPr fontId="10" type="noConversion"/>
  </si>
  <si>
    <t xml:space="preserve">17:30-20:45     </t>
    <phoneticPr fontId="10" type="noConversion"/>
  </si>
  <si>
    <t>SC2126</t>
    <phoneticPr fontId="10" type="noConversion"/>
  </si>
  <si>
    <t xml:space="preserve">13:25-16:30     </t>
    <phoneticPr fontId="10" type="noConversion"/>
  </si>
  <si>
    <t xml:space="preserve">CA1816 </t>
    <phoneticPr fontId="10" type="noConversion"/>
  </si>
  <si>
    <t xml:space="preserve">20:45-23:35  </t>
    <phoneticPr fontId="10" type="noConversion"/>
  </si>
  <si>
    <t>MF8106</t>
    <phoneticPr fontId="10" type="noConversion"/>
  </si>
  <si>
    <t>18:55-22:05</t>
    <phoneticPr fontId="10" type="noConversion"/>
  </si>
  <si>
    <t>杭州纵横广通科技有限公司</t>
  </si>
  <si>
    <t>映未来</t>
  </si>
  <si>
    <t>CA1719</t>
    <phoneticPr fontId="10" type="noConversion"/>
  </si>
  <si>
    <t xml:space="preserve">16:00:18:15   </t>
    <phoneticPr fontId="10" type="noConversion"/>
  </si>
  <si>
    <t>武汉</t>
    <phoneticPr fontId="10" type="noConversion"/>
  </si>
  <si>
    <t xml:space="preserve"> CA8210</t>
    <phoneticPr fontId="10" type="noConversion"/>
  </si>
  <si>
    <t>16:00-18:15</t>
    <phoneticPr fontId="10" type="noConversion"/>
  </si>
  <si>
    <t xml:space="preserve">KPW80K   </t>
  </si>
  <si>
    <t>MU5159 L   TH14SEP  SHAPEK HK1   1430 1645</t>
  </si>
  <si>
    <t>781-2632575260</t>
  </si>
  <si>
    <t>JSGD41</t>
  </si>
  <si>
    <t xml:space="preserve">MU5158 L   SA16SEP  PEKSHA HK1   1430 1655  </t>
  </si>
  <si>
    <t>781-2632575261</t>
  </si>
  <si>
    <t xml:space="preserve">HZ3HSG </t>
  </si>
  <si>
    <t>SC2127 E   TH14SEP  XMNPEK HK1   1730 2045</t>
  </si>
  <si>
    <t xml:space="preserve">324-2632575262 </t>
  </si>
  <si>
    <t xml:space="preserve">HZ3HYZ </t>
  </si>
  <si>
    <t xml:space="preserve">SC2126 E   SA16SEP  PEKXMN HK1   1325 1630  </t>
  </si>
  <si>
    <t>324-2632575263</t>
  </si>
  <si>
    <t xml:space="preserve"> KPW949      </t>
  </si>
  <si>
    <t>CA1816 N   TH14SEP  XMNPEK HK1   2045 2335</t>
  </si>
  <si>
    <t>999-2632575264</t>
  </si>
  <si>
    <t>HZ3JPS</t>
  </si>
  <si>
    <t>MF8106 Z   FR15SEP  PKXXMN HK1   1855 2205</t>
  </si>
  <si>
    <t>731-2632575265</t>
  </si>
  <si>
    <t>HZ3K42</t>
  </si>
  <si>
    <t xml:space="preserve">CA1719 S   TH14SEP  HGHPEK HK1   1600 1815 </t>
  </si>
  <si>
    <t xml:space="preserve">999-2632575266 </t>
  </si>
  <si>
    <t>KPWB2T</t>
  </si>
  <si>
    <t>CA8210 K   SA16SEP  PEKWUH HK1   1600 1815</t>
  </si>
  <si>
    <t>999-2632575267</t>
  </si>
  <si>
    <t>搭建及制作物运输预估，进场+撤场</t>
    <phoneticPr fontId="15" type="noConversion"/>
  </si>
  <si>
    <t>人数预估，以实际产生为准，东田之村商务套餐238元/人</t>
    <phoneticPr fontId="3" type="noConversion"/>
  </si>
  <si>
    <t>李伟豪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</si>
</sst>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-* #,##0\ _F_-;\-* #,##0\ _F_-;_-* &quot;-&quot;??\ _F_-;_-@_-"/>
    <numFmt numFmtId="177" formatCode="0.00_);[Red]\(0.00\)"/>
    <numFmt numFmtId="178" formatCode="&quot;¥&quot;#,##0.00_);[Red]\(&quot;¥&quot;#,##0.00\)"/>
    <numFmt numFmtId="179" formatCode="_-* #,##0.00\ [$€-1]_-;\-* #,##0.00\ [$€-1]_-;_-* &quot;-&quot;??\ [$€-1]_-"/>
    <numFmt numFmtId="180" formatCode="#,##0.00_ "/>
    <numFmt numFmtId="181" formatCode="0.00_ "/>
  </numFmts>
  <fonts count="4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0"/>
      <name val="华文细黑"/>
      <family val="3"/>
      <charset val="134"/>
    </font>
    <font>
      <sz val="9"/>
      <name val="等线"/>
      <family val="3"/>
      <charset val="134"/>
      <scheme val="minor"/>
    </font>
    <font>
      <b/>
      <sz val="10"/>
      <color theme="0"/>
      <name val="华文细黑"/>
      <family val="3"/>
      <charset val="134"/>
    </font>
    <font>
      <b/>
      <sz val="12"/>
      <color theme="0"/>
      <name val="华文细黑"/>
      <family val="3"/>
      <charset val="134"/>
    </font>
    <font>
      <sz val="10"/>
      <name val="华文细黑"/>
      <family val="3"/>
      <charset val="134"/>
    </font>
    <font>
      <sz val="10"/>
      <color rgb="FF1F2329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10"/>
      <color theme="1"/>
      <name val="华文细黑"/>
      <family val="3"/>
      <charset val="134"/>
    </font>
    <font>
      <sz val="9"/>
      <name val="Arial"/>
      <family val="2"/>
    </font>
    <font>
      <sz val="10"/>
      <name val="Helvetica"/>
      <family val="2"/>
    </font>
    <font>
      <strike/>
      <sz val="10"/>
      <color rgb="FF1F2329"/>
      <name val="华文细黑"/>
      <family val="3"/>
      <charset val="134"/>
    </font>
    <font>
      <u/>
      <sz val="11"/>
      <color theme="10"/>
      <name val="等线"/>
      <family val="2"/>
      <scheme val="minor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rgb="FF0000FF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sz val="10"/>
      <name val="Arial"/>
      <family val="2"/>
    </font>
    <font>
      <b/>
      <i/>
      <sz val="9"/>
      <color indexed="1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.75"/>
      <color rgb="FF393939"/>
      <name val="Verdana"/>
      <family val="2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9"/>
      <name val="Microsoft YaHei"/>
      <family val="2"/>
      <charset val="134"/>
    </font>
    <font>
      <sz val="12"/>
      <color rgb="FF000000"/>
      <name val="华文细黑"/>
      <family val="3"/>
      <charset val="134"/>
    </font>
    <font>
      <b/>
      <u/>
      <sz val="12"/>
      <color rgb="FFFC3232"/>
      <name val="华文细黑"/>
      <family val="3"/>
      <charset val="134"/>
    </font>
    <font>
      <sz val="16"/>
      <name val="华文细黑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0E0"/>
        <bgColor rgb="FFFFF0E0"/>
      </patternFill>
    </fill>
    <fill>
      <patternFill patternType="solid">
        <fgColor theme="1" tint="0.34998626667073579"/>
        <bgColor rgb="FFFFF0E0"/>
      </patternFill>
    </fill>
    <fill>
      <patternFill patternType="solid">
        <fgColor theme="5" tint="0.59999389629810485"/>
        <bgColor rgb="FFFFF0E0"/>
      </patternFill>
    </fill>
    <fill>
      <patternFill patternType="solid">
        <fgColor rgb="FFFFC000"/>
        <bgColor rgb="FFFFF0E0"/>
      </patternFill>
    </fill>
    <fill>
      <patternFill patternType="solid">
        <fgColor theme="5" tint="-0.249977111117893"/>
        <bgColor rgb="FFFFF0E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</cellStyleXfs>
  <cellXfs count="2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58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58" fontId="11" fillId="7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58" fontId="6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4" fillId="0" borderId="1" xfId="0" applyNumberFormat="1" applyFont="1" applyBorder="1" applyAlignment="1">
      <alignment horizontal="left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177" fontId="20" fillId="9" borderId="1" xfId="1" applyNumberFormat="1" applyFont="1" applyFill="1" applyBorder="1" applyAlignment="1">
      <alignment horizontal="center" vertical="center"/>
    </xf>
    <xf numFmtId="176" fontId="20" fillId="9" borderId="6" xfId="1" applyNumberFormat="1" applyFont="1" applyFill="1" applyBorder="1" applyAlignment="1">
      <alignment horizontal="center" vertical="center"/>
    </xf>
    <xf numFmtId="176" fontId="17" fillId="0" borderId="9" xfId="1" applyNumberFormat="1" applyFont="1" applyFill="1" applyBorder="1" applyAlignment="1">
      <alignment horizontal="center" vertical="center"/>
    </xf>
    <xf numFmtId="176" fontId="17" fillId="0" borderId="1" xfId="1" applyNumberFormat="1" applyFont="1" applyFill="1" applyBorder="1" applyAlignment="1">
      <alignment horizontal="center" vertical="center"/>
    </xf>
    <xf numFmtId="177" fontId="17" fillId="0" borderId="1" xfId="1" applyNumberFormat="1" applyFont="1" applyBorder="1" applyAlignment="1">
      <alignment vertical="center"/>
    </xf>
    <xf numFmtId="176" fontId="23" fillId="0" borderId="6" xfId="1" applyNumberFormat="1" applyFont="1" applyFill="1" applyBorder="1" applyAlignment="1">
      <alignment horizontal="center" vertical="center" wrapText="1"/>
    </xf>
    <xf numFmtId="176" fontId="24" fillId="0" borderId="6" xfId="1" applyNumberFormat="1" applyFont="1" applyFill="1" applyBorder="1" applyAlignment="1">
      <alignment horizontal="center" vertical="center" wrapText="1"/>
    </xf>
    <xf numFmtId="177" fontId="25" fillId="10" borderId="3" xfId="3" applyNumberFormat="1" applyFont="1" applyFill="1" applyBorder="1" applyAlignment="1">
      <alignment horizontal="center" vertical="center"/>
    </xf>
    <xf numFmtId="176" fontId="27" fillId="10" borderId="6" xfId="1" applyNumberFormat="1" applyFont="1" applyFill="1" applyBorder="1" applyAlignment="1">
      <alignment horizontal="center" vertical="center" wrapText="1"/>
    </xf>
    <xf numFmtId="177" fontId="17" fillId="12" borderId="1" xfId="1" applyNumberFormat="1" applyFont="1" applyFill="1" applyBorder="1" applyAlignment="1">
      <alignment vertical="center"/>
    </xf>
    <xf numFmtId="177" fontId="17" fillId="0" borderId="1" xfId="1" applyNumberFormat="1" applyFont="1" applyBorder="1" applyAlignment="1">
      <alignment horizontal="right" vertical="center"/>
    </xf>
    <xf numFmtId="176" fontId="24" fillId="12" borderId="1" xfId="1" applyNumberFormat="1" applyFont="1" applyFill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177" fontId="25" fillId="10" borderId="3" xfId="3" applyNumberFormat="1" applyFont="1" applyFill="1" applyBorder="1" applyAlignment="1">
      <alignment horizontal="right" vertical="center"/>
    </xf>
    <xf numFmtId="176" fontId="17" fillId="0" borderId="13" xfId="1" applyNumberFormat="1" applyFont="1" applyFill="1" applyBorder="1" applyAlignment="1">
      <alignment horizontal="center" vertical="center"/>
    </xf>
    <xf numFmtId="0" fontId="17" fillId="0" borderId="1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0" fontId="17" fillId="0" borderId="1" xfId="1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177" fontId="22" fillId="0" borderId="1" xfId="1" applyNumberFormat="1" applyFont="1" applyFill="1" applyBorder="1" applyAlignment="1">
      <alignment vertical="center"/>
    </xf>
    <xf numFmtId="58" fontId="24" fillId="0" borderId="1" xfId="1" applyNumberFormat="1" applyFont="1" applyFill="1" applyBorder="1" applyAlignment="1">
      <alignment horizontal="center" vertical="center" wrapText="1"/>
    </xf>
    <xf numFmtId="177" fontId="17" fillId="0" borderId="13" xfId="1" applyNumberFormat="1" applyFont="1" applyBorder="1" applyAlignment="1">
      <alignment horizontal="right" vertical="center"/>
    </xf>
    <xf numFmtId="0" fontId="14" fillId="0" borderId="1" xfId="4" applyFont="1" applyBorder="1" applyAlignment="1">
      <alignment horizontal="center" vertical="center" wrapText="1"/>
    </xf>
    <xf numFmtId="40" fontId="17" fillId="0" borderId="13" xfId="1" applyNumberFormat="1" applyFont="1" applyBorder="1" applyAlignment="1">
      <alignment horizontal="right" vertical="center"/>
    </xf>
    <xf numFmtId="177" fontId="17" fillId="0" borderId="11" xfId="1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177" fontId="19" fillId="8" borderId="1" xfId="3" applyNumberFormat="1" applyFont="1" applyFill="1" applyBorder="1" applyAlignment="1">
      <alignment horizontal="right" vertical="center"/>
    </xf>
    <xf numFmtId="178" fontId="30" fillId="8" borderId="6" xfId="3" applyNumberFormat="1" applyFont="1" applyFill="1" applyBorder="1" applyAlignment="1">
      <alignment horizontal="center" vertical="center" wrapText="1"/>
    </xf>
    <xf numFmtId="9" fontId="31" fillId="11" borderId="1" xfId="0" applyNumberFormat="1" applyFont="1" applyFill="1" applyBorder="1" applyAlignment="1">
      <alignment horizontal="center" vertical="center"/>
    </xf>
    <xf numFmtId="177" fontId="32" fillId="13" borderId="1" xfId="3" applyNumberFormat="1" applyFont="1" applyFill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177" fontId="25" fillId="0" borderId="1" xfId="3" applyNumberFormat="1" applyFont="1" applyFill="1" applyBorder="1" applyAlignment="1">
      <alignment horizontal="right" vertical="center"/>
    </xf>
    <xf numFmtId="176" fontId="27" fillId="0" borderId="6" xfId="1" applyNumberFormat="1" applyFont="1" applyFill="1" applyBorder="1" applyAlignment="1">
      <alignment horizontal="center" vertical="center" wrapText="1"/>
    </xf>
    <xf numFmtId="177" fontId="35" fillId="12" borderId="26" xfId="3" applyNumberFormat="1" applyFont="1" applyFill="1" applyBorder="1" applyAlignment="1">
      <alignment horizontal="right" vertical="center"/>
    </xf>
    <xf numFmtId="178" fontId="35" fillId="12" borderId="27" xfId="3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6" fillId="0" borderId="1" xfId="0" applyNumberFormat="1" applyFont="1" applyBorder="1" applyAlignment="1">
      <alignment horizontal="left" vertical="center"/>
    </xf>
    <xf numFmtId="58" fontId="6" fillId="11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40" fillId="0" borderId="30" xfId="0" applyFont="1" applyBorder="1" applyAlignment="1">
      <alignment vertical="center"/>
    </xf>
    <xf numFmtId="0" fontId="40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40" fillId="0" borderId="9" xfId="0" applyFont="1" applyBorder="1" applyAlignment="1">
      <alignment vertical="center"/>
    </xf>
    <xf numFmtId="0" fontId="39" fillId="0" borderId="31" xfId="0" applyFont="1" applyBorder="1" applyAlignment="1">
      <alignment vertical="center"/>
    </xf>
    <xf numFmtId="0" fontId="40" fillId="0" borderId="31" xfId="0" applyFont="1" applyBorder="1" applyAlignment="1">
      <alignment vertical="center"/>
    </xf>
    <xf numFmtId="0" fontId="40" fillId="0" borderId="31" xfId="0" applyFont="1" applyBorder="1" applyAlignment="1">
      <alignment horizontal="left" vertical="center"/>
    </xf>
    <xf numFmtId="0" fontId="40" fillId="0" borderId="31" xfId="0" applyFont="1" applyBorder="1" applyAlignment="1">
      <alignment horizontal="right" vertical="center"/>
    </xf>
    <xf numFmtId="0" fontId="40" fillId="0" borderId="31" xfId="0" applyFont="1" applyBorder="1" applyAlignment="1">
      <alignment horizontal="center" vertical="center"/>
    </xf>
    <xf numFmtId="0" fontId="40" fillId="0" borderId="21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vertical="center"/>
    </xf>
    <xf numFmtId="0" fontId="40" fillId="0" borderId="1" xfId="0" applyFont="1" applyBorder="1" applyAlignment="1">
      <alignment horizontal="left" vertical="center"/>
    </xf>
    <xf numFmtId="180" fontId="40" fillId="0" borderId="1" xfId="0" applyNumberFormat="1" applyFont="1" applyBorder="1" applyAlignment="1">
      <alignment horizontal="center" vertical="center"/>
    </xf>
    <xf numFmtId="180" fontId="40" fillId="0" borderId="1" xfId="0" applyNumberFormat="1" applyFont="1" applyBorder="1" applyAlignment="1">
      <alignment horizontal="left" vertical="center"/>
    </xf>
    <xf numFmtId="181" fontId="41" fillId="0" borderId="1" xfId="0" applyNumberFormat="1" applyFont="1" applyBorder="1" applyAlignment="1">
      <alignment horizontal="center" vertical="center"/>
    </xf>
    <xf numFmtId="181" fontId="41" fillId="0" borderId="1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1" xfId="0" applyBorder="1"/>
    <xf numFmtId="58" fontId="23" fillId="0" borderId="14" xfId="1" applyNumberFormat="1" applyFont="1" applyFill="1" applyBorder="1" applyAlignment="1">
      <alignment horizontal="center" vertical="center" wrapText="1"/>
    </xf>
    <xf numFmtId="0" fontId="23" fillId="0" borderId="6" xfId="1" applyNumberFormat="1" applyFont="1" applyFill="1" applyBorder="1" applyAlignment="1">
      <alignment horizontal="center" vertical="center" wrapText="1"/>
    </xf>
    <xf numFmtId="177" fontId="23" fillId="0" borderId="1" xfId="1" applyNumberFormat="1" applyFont="1" applyFill="1" applyBorder="1" applyAlignment="1">
      <alignment vertical="center"/>
    </xf>
    <xf numFmtId="177" fontId="23" fillId="0" borderId="5" xfId="1" applyNumberFormat="1" applyFont="1" applyFill="1" applyBorder="1" applyAlignment="1">
      <alignment horizontal="right" vertical="center"/>
    </xf>
    <xf numFmtId="176" fontId="23" fillId="12" borderId="6" xfId="1" applyNumberFormat="1" applyFont="1" applyFill="1" applyBorder="1" applyAlignment="1">
      <alignment horizontal="center" vertical="center" wrapText="1"/>
    </xf>
    <xf numFmtId="176" fontId="23" fillId="12" borderId="1" xfId="1" applyNumberFormat="1" applyFont="1" applyFill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vertical="center" wrapText="1"/>
    </xf>
    <xf numFmtId="176" fontId="23" fillId="12" borderId="1" xfId="1" applyNumberFormat="1" applyFont="1" applyFill="1" applyBorder="1" applyAlignment="1">
      <alignment vertical="center" wrapText="1"/>
    </xf>
    <xf numFmtId="176" fontId="17" fillId="11" borderId="9" xfId="1" applyNumberFormat="1" applyFont="1" applyFill="1" applyBorder="1" applyAlignment="1">
      <alignment horizontal="center" vertical="center"/>
    </xf>
    <xf numFmtId="176" fontId="17" fillId="11" borderId="1" xfId="1" applyNumberFormat="1" applyFont="1" applyFill="1" applyBorder="1" applyAlignment="1">
      <alignment horizontal="center" vertical="center"/>
    </xf>
    <xf numFmtId="177" fontId="17" fillId="11" borderId="1" xfId="1" applyNumberFormat="1" applyFont="1" applyFill="1" applyBorder="1" applyAlignment="1">
      <alignment vertical="center"/>
    </xf>
    <xf numFmtId="176" fontId="24" fillId="11" borderId="6" xfId="1" applyNumberFormat="1" applyFont="1" applyFill="1" applyBorder="1" applyAlignment="1">
      <alignment horizontal="center" vertical="center" wrapText="1"/>
    </xf>
    <xf numFmtId="176" fontId="17" fillId="11" borderId="13" xfId="1" applyNumberFormat="1" applyFont="1" applyFill="1" applyBorder="1" applyAlignment="1">
      <alignment horizontal="center" vertical="center"/>
    </xf>
    <xf numFmtId="0" fontId="17" fillId="11" borderId="13" xfId="1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40" fontId="17" fillId="11" borderId="1" xfId="1" applyNumberFormat="1" applyFont="1" applyFill="1" applyBorder="1" applyAlignment="1">
      <alignment horizontal="right" vertical="center"/>
    </xf>
    <xf numFmtId="58" fontId="23" fillId="11" borderId="14" xfId="1" applyNumberFormat="1" applyFont="1" applyFill="1" applyBorder="1" applyAlignment="1">
      <alignment horizontal="center" vertical="center" wrapText="1"/>
    </xf>
    <xf numFmtId="0" fontId="17" fillId="11" borderId="1" xfId="1" applyNumberFormat="1" applyFont="1" applyFill="1" applyBorder="1" applyAlignment="1">
      <alignment horizontal="center" vertical="center"/>
    </xf>
    <xf numFmtId="177" fontId="23" fillId="11" borderId="1" xfId="1" applyNumberFormat="1" applyFont="1" applyFill="1" applyBorder="1" applyAlignment="1">
      <alignment vertical="center"/>
    </xf>
    <xf numFmtId="177" fontId="23" fillId="11" borderId="5" xfId="1" applyNumberFormat="1" applyFont="1" applyFill="1" applyBorder="1" applyAlignment="1">
      <alignment horizontal="right" vertical="center"/>
    </xf>
    <xf numFmtId="176" fontId="24" fillId="11" borderId="1" xfId="1" applyNumberFormat="1" applyFont="1" applyFill="1" applyBorder="1" applyAlignment="1">
      <alignment horizontal="center" vertical="center" wrapText="1"/>
    </xf>
    <xf numFmtId="177" fontId="23" fillId="0" borderId="1" xfId="1" applyNumberFormat="1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center" vertical="center"/>
    </xf>
    <xf numFmtId="1" fontId="6" fillId="11" borderId="3" xfId="0" applyNumberFormat="1" applyFont="1" applyFill="1" applyBorder="1" applyAlignment="1">
      <alignment horizontal="center" vertical="center"/>
    </xf>
    <xf numFmtId="1" fontId="26" fillId="11" borderId="1" xfId="0" applyNumberFormat="1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left" vertical="center"/>
    </xf>
    <xf numFmtId="0" fontId="44" fillId="11" borderId="1" xfId="0" applyFont="1" applyFill="1" applyBorder="1" applyAlignment="1">
      <alignment horizontal="center"/>
    </xf>
    <xf numFmtId="0" fontId="45" fillId="11" borderId="1" xfId="0" quotePrefix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" fontId="6" fillId="11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7" fillId="7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vertical="center" wrapText="1"/>
    </xf>
    <xf numFmtId="1" fontId="6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0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6" fillId="11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vertical="center"/>
    </xf>
    <xf numFmtId="0" fontId="40" fillId="12" borderId="1" xfId="0" applyFont="1" applyFill="1" applyBorder="1" applyAlignment="1">
      <alignment horizontal="center" vertical="center"/>
    </xf>
    <xf numFmtId="0" fontId="40" fillId="12" borderId="1" xfId="0" applyFont="1" applyFill="1" applyBorder="1" applyAlignment="1">
      <alignment horizontal="left" vertical="center"/>
    </xf>
    <xf numFmtId="58" fontId="23" fillId="0" borderId="1" xfId="1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3" xfId="2" applyNumberFormat="1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7" fillId="0" borderId="4" xfId="1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5" xfId="1" applyNumberFormat="1" applyFont="1" applyFill="1" applyBorder="1" applyAlignment="1">
      <alignment horizontal="center" vertical="center"/>
    </xf>
    <xf numFmtId="0" fontId="17" fillId="0" borderId="3" xfId="1" applyNumberFormat="1" applyFont="1" applyBorder="1" applyAlignment="1">
      <alignment horizontal="center" vertical="center"/>
    </xf>
    <xf numFmtId="0" fontId="17" fillId="0" borderId="5" xfId="1" applyNumberFormat="1" applyFont="1" applyBorder="1" applyAlignment="1">
      <alignment horizontal="center" vertical="center"/>
    </xf>
    <xf numFmtId="177" fontId="23" fillId="0" borderId="3" xfId="1" applyNumberFormat="1" applyFont="1" applyBorder="1" applyAlignment="1">
      <alignment horizontal="center" vertical="center"/>
    </xf>
    <xf numFmtId="177" fontId="23" fillId="0" borderId="5" xfId="1" applyNumberFormat="1" applyFont="1" applyBorder="1" applyAlignment="1">
      <alignment horizontal="center" vertical="center"/>
    </xf>
    <xf numFmtId="0" fontId="17" fillId="11" borderId="3" xfId="1" applyNumberFormat="1" applyFont="1" applyFill="1" applyBorder="1" applyAlignment="1">
      <alignment horizontal="center" vertical="center"/>
    </xf>
    <xf numFmtId="0" fontId="17" fillId="11" borderId="5" xfId="1" applyNumberFormat="1" applyFont="1" applyFill="1" applyBorder="1" applyAlignment="1">
      <alignment horizontal="center" vertical="center"/>
    </xf>
    <xf numFmtId="177" fontId="17" fillId="11" borderId="3" xfId="1" applyNumberFormat="1" applyFont="1" applyFill="1" applyBorder="1" applyAlignment="1">
      <alignment horizontal="center" vertical="center"/>
    </xf>
    <xf numFmtId="177" fontId="17" fillId="11" borderId="5" xfId="1" applyNumberFormat="1" applyFont="1" applyFill="1" applyBorder="1" applyAlignment="1">
      <alignment horizontal="center" vertical="center"/>
    </xf>
    <xf numFmtId="14" fontId="13" fillId="0" borderId="3" xfId="2" applyNumberFormat="1" applyFill="1" applyBorder="1" applyAlignment="1" applyProtection="1">
      <alignment horizontal="left" vertical="center"/>
    </xf>
    <xf numFmtId="14" fontId="14" fillId="0" borderId="4" xfId="0" applyNumberFormat="1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9" fillId="9" borderId="2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3" xfId="1" applyNumberFormat="1" applyFont="1" applyFill="1" applyBorder="1" applyAlignment="1">
      <alignment horizontal="center" vertical="center"/>
    </xf>
    <xf numFmtId="0" fontId="20" fillId="9" borderId="5" xfId="1" applyNumberFormat="1" applyFont="1" applyFill="1" applyBorder="1" applyAlignment="1">
      <alignment horizontal="center" vertical="center"/>
    </xf>
    <xf numFmtId="177" fontId="20" fillId="9" borderId="3" xfId="1" applyNumberFormat="1" applyFont="1" applyFill="1" applyBorder="1" applyAlignment="1">
      <alignment horizontal="center" vertical="center"/>
    </xf>
    <xf numFmtId="177" fontId="20" fillId="9" borderId="5" xfId="1" applyNumberFormat="1" applyFont="1" applyFill="1" applyBorder="1" applyAlignment="1">
      <alignment horizontal="center" vertical="center"/>
    </xf>
    <xf numFmtId="178" fontId="25" fillId="10" borderId="2" xfId="1" applyNumberFormat="1" applyFont="1" applyFill="1" applyBorder="1" applyAlignment="1">
      <alignment horizontal="right" vertical="center"/>
    </xf>
    <xf numFmtId="178" fontId="25" fillId="10" borderId="4" xfId="1" applyNumberFormat="1" applyFont="1" applyFill="1" applyBorder="1" applyAlignment="1">
      <alignment horizontal="right" vertical="center"/>
    </xf>
    <xf numFmtId="178" fontId="25" fillId="10" borderId="5" xfId="1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177" fontId="17" fillId="12" borderId="3" xfId="1" applyNumberFormat="1" applyFont="1" applyFill="1" applyBorder="1" applyAlignment="1">
      <alignment horizontal="center" vertical="center"/>
    </xf>
    <xf numFmtId="177" fontId="17" fillId="12" borderId="5" xfId="1" applyNumberFormat="1" applyFont="1" applyFill="1" applyBorder="1" applyAlignment="1">
      <alignment horizontal="center" vertical="center"/>
    </xf>
    <xf numFmtId="177" fontId="17" fillId="0" borderId="1" xfId="1" applyNumberFormat="1" applyFont="1" applyFill="1" applyBorder="1" applyAlignment="1">
      <alignment horizontal="center" vertical="center"/>
    </xf>
    <xf numFmtId="177" fontId="17" fillId="0" borderId="3" xfId="1" applyNumberFormat="1" applyFont="1" applyFill="1" applyBorder="1" applyAlignment="1">
      <alignment horizontal="center" vertical="center"/>
    </xf>
    <xf numFmtId="177" fontId="17" fillId="0" borderId="5" xfId="1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6" fontId="17" fillId="0" borderId="3" xfId="1" applyNumberFormat="1" applyFont="1" applyFill="1" applyBorder="1" applyAlignment="1">
      <alignment horizontal="center" vertical="center"/>
    </xf>
    <xf numFmtId="176" fontId="17" fillId="0" borderId="5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0" fontId="17" fillId="0" borderId="3" xfId="1" applyNumberFormat="1" applyFont="1" applyBorder="1" applyAlignment="1">
      <alignment horizontal="right" vertical="center"/>
    </xf>
    <xf numFmtId="40" fontId="17" fillId="0" borderId="5" xfId="1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right" vertical="center"/>
    </xf>
    <xf numFmtId="0" fontId="19" fillId="8" borderId="4" xfId="0" applyFont="1" applyFill="1" applyBorder="1" applyAlignment="1">
      <alignment horizontal="right" vertical="center"/>
    </xf>
    <xf numFmtId="0" fontId="19" fillId="8" borderId="5" xfId="0" applyFon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34" fillId="12" borderId="2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81" fontId="41" fillId="0" borderId="1" xfId="0" applyNumberFormat="1" applyFont="1" applyBorder="1" applyAlignment="1">
      <alignment horizontal="center" vertical="center"/>
    </xf>
    <xf numFmtId="181" fontId="41" fillId="0" borderId="1" xfId="0" applyNumberFormat="1" applyFont="1" applyBorder="1" applyAlignment="1">
      <alignment horizontal="left" vertical="center"/>
    </xf>
  </cellXfs>
  <cellStyles count="5">
    <cellStyle name="Euro" xfId="3" xr:uid="{5A4AAB70-F291-4E87-8CE0-1EB2AEEB8373}"/>
    <cellStyle name="常规" xfId="0" builtinId="0"/>
    <cellStyle name="超链接" xfId="2" builtinId="8"/>
    <cellStyle name="千位分隔" xfId="1" builtinId="3"/>
    <cellStyle name="样式 1" xfId="4" xr:uid="{5C1254C2-B027-4278-BE9A-5E420584F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38100</xdr:colOff>
      <xdr:row>2</xdr:row>
      <xdr:rowOff>0</xdr:rowOff>
    </xdr:from>
    <xdr:ext cx="962025" cy="508000"/>
    <xdr:pic>
      <xdr:nvPicPr>
        <xdr:cNvPr id="3" name="image18818.png">
          <a:extLst>
            <a:ext uri="{FF2B5EF4-FFF2-40B4-BE49-F238E27FC236}">
              <a16:creationId xmlns:a16="http://schemas.microsoft.com/office/drawing/2014/main" id="{3C9BD349-C96B-40EE-8F8A-68D9869AE9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27440" y="419100"/>
          <a:ext cx="962025" cy="508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123825</xdr:colOff>
      <xdr:row>3</xdr:row>
      <xdr:rowOff>24765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400A0B-A2C8-4B5C-B715-F33173DC9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" y="635"/>
          <a:ext cx="893445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C49C-F984-48A7-86E2-553FF4E52E74}">
  <dimension ref="A1:K102"/>
  <sheetViews>
    <sheetView tabSelected="1" zoomScale="80" zoomScaleNormal="80" workbookViewId="0">
      <selection activeCell="M7" sqref="M7"/>
    </sheetView>
  </sheetViews>
  <sheetFormatPr defaultColWidth="13.33203125" defaultRowHeight="17.399999999999999"/>
  <cols>
    <col min="1" max="1" width="21.77734375" style="35" customWidth="1"/>
    <col min="2" max="2" width="43.21875" style="35" customWidth="1"/>
    <col min="3" max="3" width="20.5546875" style="35" customWidth="1"/>
    <col min="4" max="4" width="13.33203125" style="80"/>
    <col min="5" max="5" width="7" style="80" customWidth="1"/>
    <col min="6" max="6" width="12.77734375" style="35" customWidth="1"/>
    <col min="7" max="7" width="10.21875" style="35" customWidth="1"/>
    <col min="8" max="8" width="16.33203125" style="35" customWidth="1"/>
    <col min="9" max="9" width="14.44140625" style="35" customWidth="1"/>
    <col min="10" max="10" width="18.88671875" style="35" customWidth="1"/>
    <col min="11" max="11" width="45" style="81" customWidth="1"/>
    <col min="12" max="16384" width="13.33203125" style="35"/>
  </cols>
  <sheetData>
    <row r="1" spans="1:11" ht="13.8">
      <c r="A1" s="31" t="s">
        <v>110</v>
      </c>
      <c r="B1" s="177"/>
      <c r="C1" s="178"/>
      <c r="D1" s="178"/>
      <c r="E1" s="178"/>
      <c r="F1" s="179"/>
      <c r="G1" s="32" t="s">
        <v>111</v>
      </c>
      <c r="H1" s="177" t="s">
        <v>425</v>
      </c>
      <c r="I1" s="179"/>
      <c r="J1" s="33" t="s">
        <v>112</v>
      </c>
      <c r="K1" s="34">
        <v>18710101702</v>
      </c>
    </row>
    <row r="2" spans="1:11" ht="13.8">
      <c r="A2" s="31" t="s">
        <v>113</v>
      </c>
      <c r="B2" s="177" t="s">
        <v>114</v>
      </c>
      <c r="C2" s="178"/>
      <c r="D2" s="178"/>
      <c r="E2" s="178"/>
      <c r="F2" s="179"/>
      <c r="G2" s="32" t="s">
        <v>115</v>
      </c>
      <c r="H2" s="177" t="s">
        <v>116</v>
      </c>
      <c r="I2" s="179"/>
      <c r="J2" s="33" t="s">
        <v>112</v>
      </c>
      <c r="K2" s="34"/>
    </row>
    <row r="3" spans="1:11" ht="15.6">
      <c r="A3" s="31" t="s">
        <v>117</v>
      </c>
      <c r="B3" s="36" t="s">
        <v>118</v>
      </c>
      <c r="C3" s="37" t="s">
        <v>119</v>
      </c>
      <c r="D3" s="180">
        <v>90</v>
      </c>
      <c r="E3" s="181"/>
      <c r="F3" s="182"/>
      <c r="G3" s="38" t="s">
        <v>120</v>
      </c>
      <c r="H3" s="183" t="s">
        <v>335</v>
      </c>
      <c r="I3" s="184"/>
      <c r="J3" s="39" t="s">
        <v>121</v>
      </c>
      <c r="K3" s="40">
        <v>45181</v>
      </c>
    </row>
    <row r="4" spans="1:11" ht="13.8">
      <c r="A4" s="31" t="s">
        <v>122</v>
      </c>
      <c r="B4" s="41" t="s">
        <v>123</v>
      </c>
      <c r="C4" s="37" t="s">
        <v>124</v>
      </c>
      <c r="D4" s="197" t="s">
        <v>125</v>
      </c>
      <c r="E4" s="198"/>
      <c r="F4" s="199"/>
      <c r="G4" s="200" t="s">
        <v>112</v>
      </c>
      <c r="H4" s="201"/>
      <c r="I4" s="202">
        <v>13439154252</v>
      </c>
      <c r="J4" s="203"/>
      <c r="K4" s="204"/>
    </row>
    <row r="5" spans="1:11" ht="13.8">
      <c r="A5" s="205" t="s">
        <v>126</v>
      </c>
      <c r="B5" s="206"/>
      <c r="C5" s="206"/>
      <c r="D5" s="206"/>
      <c r="E5" s="206"/>
      <c r="F5" s="206"/>
      <c r="G5" s="206"/>
      <c r="H5" s="206"/>
      <c r="I5" s="206"/>
      <c r="J5" s="206"/>
      <c r="K5" s="207"/>
    </row>
    <row r="6" spans="1:11" ht="13.8">
      <c r="A6" s="208" t="s">
        <v>127</v>
      </c>
      <c r="B6" s="209"/>
      <c r="C6" s="42" t="s">
        <v>128</v>
      </c>
      <c r="D6" s="210" t="s">
        <v>129</v>
      </c>
      <c r="E6" s="211"/>
      <c r="F6" s="210" t="s">
        <v>130</v>
      </c>
      <c r="G6" s="211"/>
      <c r="H6" s="212" t="s">
        <v>131</v>
      </c>
      <c r="I6" s="213"/>
      <c r="J6" s="43" t="s">
        <v>132</v>
      </c>
      <c r="K6" s="44" t="s">
        <v>16</v>
      </c>
    </row>
    <row r="7" spans="1:11" ht="13.8">
      <c r="A7" s="185" t="s">
        <v>133</v>
      </c>
      <c r="B7" s="45" t="s">
        <v>327</v>
      </c>
      <c r="C7" s="46" t="s">
        <v>134</v>
      </c>
      <c r="D7" s="187">
        <v>1</v>
      </c>
      <c r="E7" s="188"/>
      <c r="F7" s="189" t="s">
        <v>135</v>
      </c>
      <c r="G7" s="190"/>
      <c r="H7" s="191">
        <v>35380</v>
      </c>
      <c r="I7" s="192"/>
      <c r="J7" s="47">
        <f>D7*H7</f>
        <v>35380</v>
      </c>
      <c r="K7" s="48" t="s">
        <v>328</v>
      </c>
    </row>
    <row r="8" spans="1:11" ht="13.8">
      <c r="A8" s="186"/>
      <c r="B8" s="131" t="s">
        <v>136</v>
      </c>
      <c r="C8" s="132" t="s">
        <v>137</v>
      </c>
      <c r="D8" s="193">
        <v>1</v>
      </c>
      <c r="E8" s="194"/>
      <c r="F8" s="193" t="s">
        <v>135</v>
      </c>
      <c r="G8" s="194"/>
      <c r="H8" s="195">
        <v>5000</v>
      </c>
      <c r="I8" s="196"/>
      <c r="J8" s="133">
        <f>D8*H8</f>
        <v>5000</v>
      </c>
      <c r="K8" s="134" t="s">
        <v>340</v>
      </c>
    </row>
    <row r="9" spans="1:11" ht="13.8">
      <c r="A9" s="214" t="s">
        <v>138</v>
      </c>
      <c r="B9" s="215"/>
      <c r="C9" s="215"/>
      <c r="D9" s="215"/>
      <c r="E9" s="215"/>
      <c r="F9" s="215"/>
      <c r="G9" s="215"/>
      <c r="H9" s="215"/>
      <c r="I9" s="216"/>
      <c r="J9" s="50">
        <f>SUM(J7:J8)</f>
        <v>40380</v>
      </c>
      <c r="K9" s="51"/>
    </row>
    <row r="10" spans="1:11" ht="30" customHeight="1">
      <c r="A10" s="208" t="s">
        <v>127</v>
      </c>
      <c r="B10" s="209"/>
      <c r="C10" s="42" t="s">
        <v>139</v>
      </c>
      <c r="D10" s="210" t="s">
        <v>140</v>
      </c>
      <c r="E10" s="211"/>
      <c r="F10" s="210" t="s">
        <v>130</v>
      </c>
      <c r="G10" s="211"/>
      <c r="H10" s="210" t="s">
        <v>141</v>
      </c>
      <c r="I10" s="211"/>
      <c r="J10" s="43" t="s">
        <v>132</v>
      </c>
      <c r="K10" s="44" t="s">
        <v>142</v>
      </c>
    </row>
    <row r="11" spans="1:11" ht="28.95" customHeight="1">
      <c r="A11" s="217"/>
      <c r="B11" s="218" t="s">
        <v>143</v>
      </c>
      <c r="C11" s="46" t="s">
        <v>144</v>
      </c>
      <c r="D11" s="221"/>
      <c r="E11" s="222"/>
      <c r="F11" s="223" t="s">
        <v>145</v>
      </c>
      <c r="G11" s="223"/>
      <c r="H11" s="52"/>
      <c r="I11" s="52" t="s">
        <v>146</v>
      </c>
      <c r="J11" s="53">
        <f t="shared" ref="J11:J18" si="0">D11*H11</f>
        <v>0</v>
      </c>
      <c r="K11" s="54"/>
    </row>
    <row r="12" spans="1:11" ht="28.95" customHeight="1">
      <c r="A12" s="217"/>
      <c r="B12" s="219"/>
      <c r="C12" s="46" t="s">
        <v>147</v>
      </c>
      <c r="D12" s="221"/>
      <c r="E12" s="222"/>
      <c r="F12" s="223" t="s">
        <v>145</v>
      </c>
      <c r="G12" s="223"/>
      <c r="H12" s="52"/>
      <c r="I12" s="52" t="s">
        <v>146</v>
      </c>
      <c r="J12" s="53">
        <f t="shared" si="0"/>
        <v>0</v>
      </c>
      <c r="K12" s="127"/>
    </row>
    <row r="13" spans="1:11" ht="25.05" customHeight="1">
      <c r="A13" s="217"/>
      <c r="B13" s="219"/>
      <c r="C13" s="46" t="s">
        <v>148</v>
      </c>
      <c r="D13" s="221"/>
      <c r="E13" s="222"/>
      <c r="F13" s="223" t="s">
        <v>145</v>
      </c>
      <c r="G13" s="223"/>
      <c r="H13" s="52"/>
      <c r="I13" s="52" t="s">
        <v>146</v>
      </c>
      <c r="J13" s="53">
        <f t="shared" si="0"/>
        <v>0</v>
      </c>
      <c r="K13" s="128"/>
    </row>
    <row r="14" spans="1:11" ht="25.95" customHeight="1">
      <c r="A14" s="217"/>
      <c r="B14" s="220"/>
      <c r="C14" s="46" t="s">
        <v>149</v>
      </c>
      <c r="D14" s="221"/>
      <c r="E14" s="222"/>
      <c r="F14" s="223" t="s">
        <v>145</v>
      </c>
      <c r="G14" s="223"/>
      <c r="H14" s="52"/>
      <c r="I14" s="52" t="s">
        <v>146</v>
      </c>
      <c r="J14" s="53">
        <f t="shared" si="0"/>
        <v>0</v>
      </c>
      <c r="K14" s="127"/>
    </row>
    <row r="15" spans="1:11" ht="30" customHeight="1">
      <c r="A15" s="217"/>
      <c r="B15" s="229" t="s">
        <v>150</v>
      </c>
      <c r="C15" s="46" t="s">
        <v>144</v>
      </c>
      <c r="D15" s="224"/>
      <c r="E15" s="224"/>
      <c r="F15" s="225" t="s">
        <v>151</v>
      </c>
      <c r="G15" s="225"/>
      <c r="H15" s="52"/>
      <c r="I15" s="52" t="s">
        <v>146</v>
      </c>
      <c r="J15" s="53">
        <f t="shared" si="0"/>
        <v>0</v>
      </c>
      <c r="K15" s="127" t="s">
        <v>152</v>
      </c>
    </row>
    <row r="16" spans="1:11" ht="30" customHeight="1">
      <c r="A16" s="217"/>
      <c r="B16" s="229"/>
      <c r="C16" s="46" t="s">
        <v>147</v>
      </c>
      <c r="D16" s="224"/>
      <c r="E16" s="224"/>
      <c r="F16" s="225" t="s">
        <v>151</v>
      </c>
      <c r="G16" s="225"/>
      <c r="H16" s="52"/>
      <c r="I16" s="52" t="s">
        <v>146</v>
      </c>
      <c r="J16" s="53">
        <f t="shared" si="0"/>
        <v>0</v>
      </c>
      <c r="K16" s="127" t="s">
        <v>152</v>
      </c>
    </row>
    <row r="17" spans="1:11" ht="30" customHeight="1">
      <c r="A17" s="217"/>
      <c r="B17" s="229"/>
      <c r="C17" s="46" t="s">
        <v>148</v>
      </c>
      <c r="D17" s="224"/>
      <c r="E17" s="224"/>
      <c r="F17" s="225" t="s">
        <v>151</v>
      </c>
      <c r="G17" s="225"/>
      <c r="H17" s="52"/>
      <c r="I17" s="52" t="s">
        <v>146</v>
      </c>
      <c r="J17" s="53">
        <f t="shared" si="0"/>
        <v>0</v>
      </c>
      <c r="K17" s="127" t="s">
        <v>152</v>
      </c>
    </row>
    <row r="18" spans="1:11" ht="30" customHeight="1">
      <c r="A18" s="217"/>
      <c r="B18" s="229"/>
      <c r="C18" s="46" t="s">
        <v>149</v>
      </c>
      <c r="D18" s="224"/>
      <c r="E18" s="224"/>
      <c r="F18" s="225" t="s">
        <v>151</v>
      </c>
      <c r="G18" s="225"/>
      <c r="H18" s="52"/>
      <c r="I18" s="52" t="s">
        <v>146</v>
      </c>
      <c r="J18" s="53">
        <f t="shared" si="0"/>
        <v>0</v>
      </c>
      <c r="K18" s="128" t="s">
        <v>152</v>
      </c>
    </row>
    <row r="19" spans="1:11" ht="30" customHeight="1">
      <c r="A19" s="217"/>
      <c r="B19" s="226" t="s">
        <v>153</v>
      </c>
      <c r="C19" s="46" t="s">
        <v>154</v>
      </c>
      <c r="D19" s="221">
        <v>0</v>
      </c>
      <c r="E19" s="222"/>
      <c r="F19" s="187" t="s">
        <v>155</v>
      </c>
      <c r="G19" s="188"/>
      <c r="H19" s="231">
        <v>1</v>
      </c>
      <c r="I19" s="232"/>
      <c r="J19" s="53">
        <f>D19*H19</f>
        <v>0</v>
      </c>
      <c r="K19" s="128" t="s">
        <v>156</v>
      </c>
    </row>
    <row r="20" spans="1:11" ht="30" customHeight="1">
      <c r="A20" s="217"/>
      <c r="B20" s="227"/>
      <c r="C20" s="46" t="s">
        <v>157</v>
      </c>
      <c r="D20" s="224">
        <v>0</v>
      </c>
      <c r="E20" s="224"/>
      <c r="F20" s="225" t="s">
        <v>155</v>
      </c>
      <c r="G20" s="225"/>
      <c r="H20" s="233">
        <v>1</v>
      </c>
      <c r="I20" s="233"/>
      <c r="J20" s="53">
        <f>D20*H20</f>
        <v>0</v>
      </c>
      <c r="K20" s="128" t="s">
        <v>156</v>
      </c>
    </row>
    <row r="21" spans="1:11" ht="30" customHeight="1">
      <c r="A21" s="217"/>
      <c r="B21" s="228"/>
      <c r="C21" s="46" t="s">
        <v>158</v>
      </c>
      <c r="D21" s="221">
        <v>0</v>
      </c>
      <c r="E21" s="222"/>
      <c r="F21" s="187" t="s">
        <v>155</v>
      </c>
      <c r="G21" s="188"/>
      <c r="H21" s="234">
        <v>1</v>
      </c>
      <c r="I21" s="235"/>
      <c r="J21" s="53">
        <f>D21*H21</f>
        <v>0</v>
      </c>
      <c r="K21" s="128" t="s">
        <v>159</v>
      </c>
    </row>
    <row r="22" spans="1:11" ht="13.8">
      <c r="A22" s="214" t="s">
        <v>138</v>
      </c>
      <c r="B22" s="215"/>
      <c r="C22" s="215"/>
      <c r="D22" s="215"/>
      <c r="E22" s="215"/>
      <c r="F22" s="215"/>
      <c r="G22" s="215"/>
      <c r="H22" s="215" t="s">
        <v>160</v>
      </c>
      <c r="I22" s="216"/>
      <c r="J22" s="58">
        <f>SUM(J11:J21)</f>
        <v>0</v>
      </c>
      <c r="K22" s="51"/>
    </row>
    <row r="23" spans="1:11" ht="13.8">
      <c r="A23" s="208" t="s">
        <v>127</v>
      </c>
      <c r="B23" s="209"/>
      <c r="C23" s="42" t="s">
        <v>161</v>
      </c>
      <c r="D23" s="210" t="s">
        <v>140</v>
      </c>
      <c r="E23" s="211"/>
      <c r="F23" s="210" t="s">
        <v>130</v>
      </c>
      <c r="G23" s="211"/>
      <c r="H23" s="210" t="s">
        <v>141</v>
      </c>
      <c r="I23" s="211"/>
      <c r="J23" s="43" t="s">
        <v>132</v>
      </c>
      <c r="K23" s="44" t="s">
        <v>16</v>
      </c>
    </row>
    <row r="24" spans="1:11" ht="13.8">
      <c r="A24" s="185" t="s">
        <v>162</v>
      </c>
      <c r="B24" s="59" t="s">
        <v>329</v>
      </c>
      <c r="C24" s="59" t="s">
        <v>164</v>
      </c>
      <c r="D24" s="60">
        <v>1</v>
      </c>
      <c r="E24" s="59" t="s">
        <v>165</v>
      </c>
      <c r="F24" s="60">
        <v>24</v>
      </c>
      <c r="G24" s="59" t="s">
        <v>166</v>
      </c>
      <c r="H24" s="61">
        <v>500</v>
      </c>
      <c r="I24" s="62" t="s">
        <v>167</v>
      </c>
      <c r="J24" s="47">
        <f>D24*F24*H24</f>
        <v>12000</v>
      </c>
      <c r="K24" s="122" t="s">
        <v>336</v>
      </c>
    </row>
    <row r="25" spans="1:11" ht="13.8">
      <c r="A25" s="186"/>
      <c r="B25" s="135" t="s">
        <v>329</v>
      </c>
      <c r="C25" s="135" t="s">
        <v>164</v>
      </c>
      <c r="D25" s="136">
        <v>1</v>
      </c>
      <c r="E25" s="135" t="s">
        <v>165</v>
      </c>
      <c r="F25" s="136">
        <v>2</v>
      </c>
      <c r="G25" s="135" t="s">
        <v>166</v>
      </c>
      <c r="H25" s="137">
        <v>500</v>
      </c>
      <c r="I25" s="138" t="s">
        <v>167</v>
      </c>
      <c r="J25" s="133">
        <f>D25*F25*H25</f>
        <v>1000</v>
      </c>
      <c r="K25" s="139" t="s">
        <v>337</v>
      </c>
    </row>
    <row r="26" spans="1:11" ht="13.8">
      <c r="A26" s="230"/>
      <c r="B26" s="59" t="s">
        <v>329</v>
      </c>
      <c r="C26" s="46" t="s">
        <v>168</v>
      </c>
      <c r="D26" s="57">
        <v>2</v>
      </c>
      <c r="E26" s="59" t="s">
        <v>165</v>
      </c>
      <c r="F26" s="60">
        <v>2</v>
      </c>
      <c r="G26" s="59" t="s">
        <v>166</v>
      </c>
      <c r="H26" s="61">
        <v>550</v>
      </c>
      <c r="I26" s="62" t="s">
        <v>167</v>
      </c>
      <c r="J26" s="47">
        <f>D26*F26*H26</f>
        <v>2200</v>
      </c>
      <c r="K26" s="123" t="s">
        <v>342</v>
      </c>
    </row>
    <row r="27" spans="1:11" ht="13.8">
      <c r="A27" s="214" t="s">
        <v>138</v>
      </c>
      <c r="B27" s="215"/>
      <c r="C27" s="215"/>
      <c r="D27" s="215"/>
      <c r="E27" s="215"/>
      <c r="F27" s="215"/>
      <c r="G27" s="215"/>
      <c r="H27" s="215"/>
      <c r="I27" s="216"/>
      <c r="J27" s="58">
        <f>SUM(J24:J26)</f>
        <v>15200</v>
      </c>
      <c r="K27" s="51"/>
    </row>
    <row r="28" spans="1:11" ht="13.8">
      <c r="A28" s="208" t="s">
        <v>127</v>
      </c>
      <c r="B28" s="209"/>
      <c r="C28" s="42" t="s">
        <v>169</v>
      </c>
      <c r="D28" s="210" t="s">
        <v>140</v>
      </c>
      <c r="E28" s="211"/>
      <c r="F28" s="210" t="s">
        <v>130</v>
      </c>
      <c r="G28" s="211"/>
      <c r="H28" s="210" t="s">
        <v>141</v>
      </c>
      <c r="I28" s="211"/>
      <c r="J28" s="43" t="s">
        <v>132</v>
      </c>
      <c r="K28" s="44" t="s">
        <v>16</v>
      </c>
    </row>
    <row r="29" spans="1:11" ht="16.05" customHeight="1">
      <c r="A29" s="236" t="s">
        <v>170</v>
      </c>
      <c r="B29" s="46" t="s">
        <v>171</v>
      </c>
      <c r="C29" s="46" t="s">
        <v>172</v>
      </c>
      <c r="D29" s="239"/>
      <c r="E29" s="240"/>
      <c r="F29" s="239" t="s">
        <v>155</v>
      </c>
      <c r="G29" s="240"/>
      <c r="H29" s="64"/>
      <c r="I29" s="62" t="s">
        <v>167</v>
      </c>
      <c r="J29" s="47">
        <f>D29*H29</f>
        <v>0</v>
      </c>
      <c r="K29" s="65"/>
    </row>
    <row r="30" spans="1:11" ht="13.8">
      <c r="A30" s="237"/>
      <c r="B30" s="46" t="s">
        <v>171</v>
      </c>
      <c r="C30" s="46" t="s">
        <v>173</v>
      </c>
      <c r="D30" s="239"/>
      <c r="E30" s="240"/>
      <c r="F30" s="239" t="s">
        <v>155</v>
      </c>
      <c r="G30" s="240"/>
      <c r="H30" s="61"/>
      <c r="I30" s="62" t="s">
        <v>167</v>
      </c>
      <c r="J30" s="47">
        <f t="shared" ref="J30:J36" si="1">D30*H30</f>
        <v>0</v>
      </c>
      <c r="K30" s="65"/>
    </row>
    <row r="31" spans="1:11" ht="13.8">
      <c r="A31" s="237"/>
      <c r="B31" s="46" t="s">
        <v>171</v>
      </c>
      <c r="C31" s="46" t="s">
        <v>174</v>
      </c>
      <c r="D31" s="239"/>
      <c r="E31" s="240"/>
      <c r="F31" s="239" t="s">
        <v>155</v>
      </c>
      <c r="G31" s="240"/>
      <c r="H31" s="61"/>
      <c r="I31" s="62" t="s">
        <v>167</v>
      </c>
      <c r="J31" s="47">
        <f t="shared" si="1"/>
        <v>0</v>
      </c>
      <c r="K31" s="65"/>
    </row>
    <row r="32" spans="1:11" ht="27" customHeight="1">
      <c r="A32" s="237"/>
      <c r="B32" s="46" t="s">
        <v>171</v>
      </c>
      <c r="C32" s="46" t="s">
        <v>175</v>
      </c>
      <c r="D32" s="239">
        <v>80</v>
      </c>
      <c r="E32" s="240"/>
      <c r="F32" s="239" t="s">
        <v>135</v>
      </c>
      <c r="G32" s="240"/>
      <c r="H32" s="61">
        <v>69</v>
      </c>
      <c r="I32" s="62" t="s">
        <v>167</v>
      </c>
      <c r="J32" s="47">
        <f t="shared" si="1"/>
        <v>5520</v>
      </c>
      <c r="K32" s="176" t="s">
        <v>345</v>
      </c>
    </row>
    <row r="33" spans="1:11" ht="13.8">
      <c r="A33" s="237"/>
      <c r="B33" s="46" t="s">
        <v>171</v>
      </c>
      <c r="C33" s="46" t="s">
        <v>176</v>
      </c>
      <c r="D33" s="239"/>
      <c r="E33" s="240"/>
      <c r="F33" s="239" t="s">
        <v>155</v>
      </c>
      <c r="G33" s="240"/>
      <c r="H33" s="61"/>
      <c r="I33" s="62" t="s">
        <v>167</v>
      </c>
      <c r="J33" s="47">
        <f t="shared" si="1"/>
        <v>0</v>
      </c>
      <c r="K33" s="65"/>
    </row>
    <row r="34" spans="1:11" ht="13.8">
      <c r="A34" s="237"/>
      <c r="B34" s="46" t="s">
        <v>171</v>
      </c>
      <c r="C34" s="46" t="s">
        <v>177</v>
      </c>
      <c r="D34" s="239"/>
      <c r="E34" s="240"/>
      <c r="F34" s="239" t="s">
        <v>155</v>
      </c>
      <c r="G34" s="240"/>
      <c r="H34" s="61"/>
      <c r="I34" s="62" t="s">
        <v>167</v>
      </c>
      <c r="J34" s="47">
        <f t="shared" si="1"/>
        <v>0</v>
      </c>
      <c r="K34" s="65"/>
    </row>
    <row r="35" spans="1:11" ht="13.8">
      <c r="A35" s="237"/>
      <c r="B35" s="46" t="s">
        <v>171</v>
      </c>
      <c r="C35" s="46" t="s">
        <v>178</v>
      </c>
      <c r="D35" s="239"/>
      <c r="E35" s="240"/>
      <c r="F35" s="239" t="s">
        <v>179</v>
      </c>
      <c r="G35" s="240"/>
      <c r="H35" s="61"/>
      <c r="I35" s="62" t="s">
        <v>167</v>
      </c>
      <c r="J35" s="47">
        <f t="shared" si="1"/>
        <v>0</v>
      </c>
      <c r="K35" s="65"/>
    </row>
    <row r="36" spans="1:11" ht="13.8">
      <c r="A36" s="238"/>
      <c r="B36" s="46" t="s">
        <v>171</v>
      </c>
      <c r="C36" s="46" t="s">
        <v>158</v>
      </c>
      <c r="D36" s="239"/>
      <c r="E36" s="240"/>
      <c r="F36" s="187" t="s">
        <v>155</v>
      </c>
      <c r="G36" s="188"/>
      <c r="H36" s="61"/>
      <c r="I36" s="62" t="s">
        <v>167</v>
      </c>
      <c r="J36" s="47">
        <f t="shared" si="1"/>
        <v>0</v>
      </c>
      <c r="K36" s="65"/>
    </row>
    <row r="37" spans="1:11" ht="13.8">
      <c r="A37" s="214" t="s">
        <v>138</v>
      </c>
      <c r="B37" s="215"/>
      <c r="C37" s="215"/>
      <c r="D37" s="215"/>
      <c r="E37" s="215"/>
      <c r="F37" s="215"/>
      <c r="G37" s="215"/>
      <c r="H37" s="215"/>
      <c r="I37" s="216"/>
      <c r="J37" s="58">
        <f>SUM(J29:J36)</f>
        <v>5520</v>
      </c>
      <c r="K37" s="51"/>
    </row>
    <row r="38" spans="1:11" ht="13.8">
      <c r="A38" s="208" t="s">
        <v>127</v>
      </c>
      <c r="B38" s="209"/>
      <c r="C38" s="42" t="s">
        <v>169</v>
      </c>
      <c r="D38" s="210" t="s">
        <v>140</v>
      </c>
      <c r="E38" s="211"/>
      <c r="F38" s="210" t="s">
        <v>130</v>
      </c>
      <c r="G38" s="211"/>
      <c r="H38" s="210" t="s">
        <v>141</v>
      </c>
      <c r="I38" s="211"/>
      <c r="J38" s="43" t="s">
        <v>132</v>
      </c>
      <c r="K38" s="44" t="s">
        <v>16</v>
      </c>
    </row>
    <row r="39" spans="1:11" ht="13.8">
      <c r="A39" s="241" t="s">
        <v>180</v>
      </c>
      <c r="B39" s="57" t="s">
        <v>163</v>
      </c>
      <c r="C39" s="57" t="s">
        <v>181</v>
      </c>
      <c r="D39" s="187"/>
      <c r="E39" s="188"/>
      <c r="F39" s="187" t="s">
        <v>135</v>
      </c>
      <c r="G39" s="188"/>
      <c r="H39" s="64"/>
      <c r="I39" s="125" t="s">
        <v>146</v>
      </c>
      <c r="J39" s="47">
        <f>D39*H39</f>
        <v>0</v>
      </c>
      <c r="K39" s="55"/>
    </row>
    <row r="40" spans="1:11" ht="13.8">
      <c r="A40" s="241"/>
      <c r="B40" s="57" t="s">
        <v>163</v>
      </c>
      <c r="C40" s="57" t="s">
        <v>182</v>
      </c>
      <c r="D40" s="187"/>
      <c r="E40" s="188"/>
      <c r="F40" s="187" t="s">
        <v>135</v>
      </c>
      <c r="G40" s="188"/>
      <c r="H40" s="124"/>
      <c r="I40" s="125" t="s">
        <v>146</v>
      </c>
      <c r="J40" s="47">
        <f t="shared" ref="J40:J47" si="2">D40*H40</f>
        <v>0</v>
      </c>
      <c r="K40" s="55"/>
    </row>
    <row r="41" spans="1:11" ht="13.8">
      <c r="A41" s="241"/>
      <c r="B41" s="57" t="s">
        <v>163</v>
      </c>
      <c r="C41" s="57" t="s">
        <v>183</v>
      </c>
      <c r="D41" s="187"/>
      <c r="E41" s="188"/>
      <c r="F41" s="187" t="s">
        <v>135</v>
      </c>
      <c r="G41" s="188"/>
      <c r="H41" s="124"/>
      <c r="I41" s="125" t="s">
        <v>146</v>
      </c>
      <c r="J41" s="47">
        <f t="shared" si="2"/>
        <v>0</v>
      </c>
      <c r="K41" s="55"/>
    </row>
    <row r="42" spans="1:11" ht="13.8">
      <c r="A42" s="241"/>
      <c r="B42" s="57" t="s">
        <v>163</v>
      </c>
      <c r="C42" s="57" t="s">
        <v>184</v>
      </c>
      <c r="D42" s="187"/>
      <c r="E42" s="188"/>
      <c r="F42" s="187" t="s">
        <v>135</v>
      </c>
      <c r="G42" s="188"/>
      <c r="H42" s="124"/>
      <c r="I42" s="125" t="s">
        <v>146</v>
      </c>
      <c r="J42" s="47">
        <f t="shared" si="2"/>
        <v>0</v>
      </c>
      <c r="K42" s="55"/>
    </row>
    <row r="43" spans="1:11" ht="13.8">
      <c r="A43" s="241"/>
      <c r="B43" s="140" t="s">
        <v>163</v>
      </c>
      <c r="C43" s="140" t="s">
        <v>185</v>
      </c>
      <c r="D43" s="193">
        <v>85</v>
      </c>
      <c r="E43" s="194"/>
      <c r="F43" s="193" t="s">
        <v>135</v>
      </c>
      <c r="G43" s="194"/>
      <c r="H43" s="141">
        <v>238</v>
      </c>
      <c r="I43" s="142" t="s">
        <v>146</v>
      </c>
      <c r="J43" s="133">
        <f>D43*H43</f>
        <v>20230</v>
      </c>
      <c r="K43" s="143" t="s">
        <v>424</v>
      </c>
    </row>
    <row r="44" spans="1:11" ht="13.8">
      <c r="A44" s="241"/>
      <c r="B44" s="57" t="s">
        <v>163</v>
      </c>
      <c r="C44" s="57" t="s">
        <v>186</v>
      </c>
      <c r="D44" s="187"/>
      <c r="E44" s="188"/>
      <c r="F44" s="187" t="s">
        <v>135</v>
      </c>
      <c r="G44" s="188"/>
      <c r="H44" s="124"/>
      <c r="I44" s="125" t="s">
        <v>146</v>
      </c>
      <c r="J44" s="47">
        <f t="shared" si="2"/>
        <v>0</v>
      </c>
      <c r="K44" s="55"/>
    </row>
    <row r="45" spans="1:11" ht="13.8">
      <c r="A45" s="241"/>
      <c r="B45" s="57" t="s">
        <v>163</v>
      </c>
      <c r="C45" s="57" t="s">
        <v>187</v>
      </c>
      <c r="D45" s="187"/>
      <c r="E45" s="188"/>
      <c r="F45" s="187" t="s">
        <v>135</v>
      </c>
      <c r="G45" s="188"/>
      <c r="H45" s="124"/>
      <c r="I45" s="125" t="s">
        <v>146</v>
      </c>
      <c r="J45" s="47">
        <f t="shared" si="2"/>
        <v>0</v>
      </c>
      <c r="K45" s="55"/>
    </row>
    <row r="46" spans="1:11" ht="13.8">
      <c r="A46" s="241"/>
      <c r="B46" s="57" t="s">
        <v>163</v>
      </c>
      <c r="C46" s="57" t="s">
        <v>188</v>
      </c>
      <c r="D46" s="187"/>
      <c r="E46" s="188"/>
      <c r="F46" s="187" t="s">
        <v>135</v>
      </c>
      <c r="G46" s="188"/>
      <c r="H46" s="124"/>
      <c r="I46" s="125" t="s">
        <v>146</v>
      </c>
      <c r="J46" s="47">
        <f t="shared" si="2"/>
        <v>0</v>
      </c>
      <c r="K46" s="55"/>
    </row>
    <row r="47" spans="1:11" ht="13.8">
      <c r="A47" s="241"/>
      <c r="B47" s="57" t="s">
        <v>163</v>
      </c>
      <c r="C47" s="57" t="s">
        <v>158</v>
      </c>
      <c r="D47" s="187"/>
      <c r="E47" s="188"/>
      <c r="F47" s="187" t="s">
        <v>135</v>
      </c>
      <c r="G47" s="188"/>
      <c r="H47" s="124"/>
      <c r="I47" s="125" t="s">
        <v>146</v>
      </c>
      <c r="J47" s="47">
        <f t="shared" si="2"/>
        <v>0</v>
      </c>
      <c r="K47" s="55"/>
    </row>
    <row r="48" spans="1:11" ht="13.8">
      <c r="A48" s="214" t="s">
        <v>138</v>
      </c>
      <c r="B48" s="215"/>
      <c r="C48" s="215"/>
      <c r="D48" s="215"/>
      <c r="E48" s="215"/>
      <c r="F48" s="215"/>
      <c r="G48" s="215"/>
      <c r="H48" s="215" t="s">
        <v>160</v>
      </c>
      <c r="I48" s="216"/>
      <c r="J48" s="58">
        <f>SUM(J39:J47)</f>
        <v>20230</v>
      </c>
      <c r="K48" s="51"/>
    </row>
    <row r="49" spans="1:11" ht="13.8">
      <c r="A49" s="208" t="s">
        <v>127</v>
      </c>
      <c r="B49" s="209"/>
      <c r="C49" s="42" t="s">
        <v>169</v>
      </c>
      <c r="D49" s="210" t="s">
        <v>140</v>
      </c>
      <c r="E49" s="211"/>
      <c r="F49" s="210" t="s">
        <v>130</v>
      </c>
      <c r="G49" s="211"/>
      <c r="H49" s="210" t="s">
        <v>141</v>
      </c>
      <c r="I49" s="211"/>
      <c r="J49" s="43" t="s">
        <v>132</v>
      </c>
      <c r="K49" s="44" t="s">
        <v>16</v>
      </c>
    </row>
    <row r="50" spans="1:11" ht="13.8">
      <c r="A50" s="63" t="s">
        <v>189</v>
      </c>
      <c r="B50" s="57" t="s">
        <v>190</v>
      </c>
      <c r="C50" s="46" t="s">
        <v>189</v>
      </c>
      <c r="D50" s="187"/>
      <c r="E50" s="188"/>
      <c r="F50" s="187" t="s">
        <v>135</v>
      </c>
      <c r="G50" s="188"/>
      <c r="H50" s="242" t="s">
        <v>167</v>
      </c>
      <c r="I50" s="243"/>
      <c r="J50" s="66">
        <v>0</v>
      </c>
      <c r="K50" s="49"/>
    </row>
    <row r="51" spans="1:11" ht="13.8">
      <c r="A51" s="214" t="s">
        <v>138</v>
      </c>
      <c r="B51" s="215"/>
      <c r="C51" s="215"/>
      <c r="D51" s="215"/>
      <c r="E51" s="215"/>
      <c r="F51" s="215"/>
      <c r="G51" s="215"/>
      <c r="H51" s="215" t="s">
        <v>160</v>
      </c>
      <c r="I51" s="216"/>
      <c r="J51" s="58">
        <f>SUM(J50:J50)</f>
        <v>0</v>
      </c>
      <c r="K51" s="51"/>
    </row>
    <row r="52" spans="1:11" ht="13.8">
      <c r="A52" s="208" t="s">
        <v>127</v>
      </c>
      <c r="B52" s="209"/>
      <c r="C52" s="42" t="s">
        <v>169</v>
      </c>
      <c r="D52" s="210" t="s">
        <v>140</v>
      </c>
      <c r="E52" s="211"/>
      <c r="F52" s="210" t="s">
        <v>130</v>
      </c>
      <c r="G52" s="211"/>
      <c r="H52" s="210" t="s">
        <v>141</v>
      </c>
      <c r="I52" s="211"/>
      <c r="J52" s="43" t="s">
        <v>132</v>
      </c>
      <c r="K52" s="44" t="s">
        <v>16</v>
      </c>
    </row>
    <row r="53" spans="1:11" ht="13.8">
      <c r="A53" s="244" t="s">
        <v>191</v>
      </c>
      <c r="B53" s="67" t="s">
        <v>341</v>
      </c>
      <c r="C53" s="56" t="s">
        <v>193</v>
      </c>
      <c r="D53" s="187">
        <v>30</v>
      </c>
      <c r="E53" s="188"/>
      <c r="F53" s="189" t="s">
        <v>194</v>
      </c>
      <c r="G53" s="190"/>
      <c r="H53" s="52">
        <v>65</v>
      </c>
      <c r="I53" s="68" t="s">
        <v>167</v>
      </c>
      <c r="J53" s="69">
        <f>D53*H53</f>
        <v>1950</v>
      </c>
      <c r="K53" s="48" t="s">
        <v>192</v>
      </c>
    </row>
    <row r="54" spans="1:11" ht="18" customHeight="1">
      <c r="A54" s="245"/>
      <c r="B54" s="67" t="s">
        <v>330</v>
      </c>
      <c r="C54" s="56" t="s">
        <v>193</v>
      </c>
      <c r="D54" s="187">
        <v>80</v>
      </c>
      <c r="E54" s="188"/>
      <c r="F54" s="189" t="s">
        <v>195</v>
      </c>
      <c r="G54" s="190"/>
      <c r="H54" s="52">
        <v>50</v>
      </c>
      <c r="I54" s="68" t="s">
        <v>167</v>
      </c>
      <c r="J54" s="69">
        <f t="shared" ref="J54:J61" si="3">D54*H54</f>
        <v>4000</v>
      </c>
      <c r="K54" s="126" t="s">
        <v>331</v>
      </c>
    </row>
    <row r="55" spans="1:11" ht="19.05" customHeight="1">
      <c r="A55" s="245"/>
      <c r="B55" s="67" t="s">
        <v>196</v>
      </c>
      <c r="C55" s="56" t="s">
        <v>193</v>
      </c>
      <c r="D55" s="187"/>
      <c r="E55" s="188"/>
      <c r="F55" s="189" t="s">
        <v>179</v>
      </c>
      <c r="G55" s="190"/>
      <c r="H55" s="52"/>
      <c r="I55" s="68" t="s">
        <v>167</v>
      </c>
      <c r="J55" s="69">
        <f t="shared" si="3"/>
        <v>0</v>
      </c>
      <c r="K55" s="126" t="s">
        <v>197</v>
      </c>
    </row>
    <row r="56" spans="1:11" ht="21" customHeight="1">
      <c r="A56" s="245"/>
      <c r="B56" s="67" t="s">
        <v>198</v>
      </c>
      <c r="C56" s="56" t="s">
        <v>193</v>
      </c>
      <c r="D56" s="187"/>
      <c r="E56" s="188"/>
      <c r="F56" s="189" t="s">
        <v>199</v>
      </c>
      <c r="G56" s="190"/>
      <c r="H56" s="52"/>
      <c r="I56" s="68" t="s">
        <v>167</v>
      </c>
      <c r="J56" s="69">
        <f t="shared" si="3"/>
        <v>0</v>
      </c>
      <c r="K56" s="126"/>
    </row>
    <row r="57" spans="1:11" ht="13.8">
      <c r="A57" s="245"/>
      <c r="B57" s="67" t="s">
        <v>200</v>
      </c>
      <c r="C57" s="56" t="s">
        <v>193</v>
      </c>
      <c r="D57" s="187"/>
      <c r="E57" s="188"/>
      <c r="F57" s="189" t="s">
        <v>201</v>
      </c>
      <c r="G57" s="190"/>
      <c r="H57" s="52"/>
      <c r="I57" s="68" t="s">
        <v>167</v>
      </c>
      <c r="J57" s="69">
        <f t="shared" si="3"/>
        <v>0</v>
      </c>
      <c r="K57" s="126"/>
    </row>
    <row r="58" spans="1:11" ht="13.8">
      <c r="A58" s="245"/>
      <c r="B58" s="67" t="s">
        <v>332</v>
      </c>
      <c r="C58" s="56" t="s">
        <v>193</v>
      </c>
      <c r="D58" s="187">
        <v>3</v>
      </c>
      <c r="E58" s="188"/>
      <c r="F58" s="189" t="s">
        <v>179</v>
      </c>
      <c r="G58" s="190"/>
      <c r="H58" s="52">
        <v>300</v>
      </c>
      <c r="I58" s="68" t="s">
        <v>167</v>
      </c>
      <c r="J58" s="69">
        <f t="shared" si="3"/>
        <v>900</v>
      </c>
      <c r="K58" s="48" t="s">
        <v>339</v>
      </c>
    </row>
    <row r="59" spans="1:11" ht="13.8">
      <c r="A59" s="245"/>
      <c r="B59" s="67" t="s">
        <v>343</v>
      </c>
      <c r="C59" s="56" t="s">
        <v>193</v>
      </c>
      <c r="D59" s="187">
        <v>12</v>
      </c>
      <c r="E59" s="188"/>
      <c r="F59" s="189" t="s">
        <v>194</v>
      </c>
      <c r="G59" s="190"/>
      <c r="H59" s="52">
        <v>300</v>
      </c>
      <c r="I59" s="68" t="s">
        <v>167</v>
      </c>
      <c r="J59" s="69">
        <f t="shared" si="3"/>
        <v>3600</v>
      </c>
      <c r="K59" s="48" t="s">
        <v>344</v>
      </c>
    </row>
    <row r="60" spans="1:11" ht="13.8">
      <c r="A60" s="245"/>
      <c r="B60" s="67" t="s">
        <v>202</v>
      </c>
      <c r="C60" s="56" t="s">
        <v>193</v>
      </c>
      <c r="D60" s="187"/>
      <c r="E60" s="188"/>
      <c r="F60" s="189" t="s">
        <v>155</v>
      </c>
      <c r="G60" s="190"/>
      <c r="H60" s="47"/>
      <c r="I60" s="68" t="s">
        <v>167</v>
      </c>
      <c r="J60" s="69">
        <f t="shared" si="3"/>
        <v>0</v>
      </c>
      <c r="K60" s="48" t="s">
        <v>203</v>
      </c>
    </row>
    <row r="61" spans="1:11" ht="13.8">
      <c r="A61" s="245"/>
      <c r="B61" s="67" t="s">
        <v>204</v>
      </c>
      <c r="C61" s="56" t="s">
        <v>193</v>
      </c>
      <c r="D61" s="187">
        <v>2</v>
      </c>
      <c r="E61" s="188"/>
      <c r="F61" s="189" t="s">
        <v>155</v>
      </c>
      <c r="G61" s="190"/>
      <c r="H61" s="47">
        <v>500</v>
      </c>
      <c r="I61" s="68" t="s">
        <v>167</v>
      </c>
      <c r="J61" s="69">
        <f t="shared" si="3"/>
        <v>1000</v>
      </c>
      <c r="K61" s="48" t="s">
        <v>423</v>
      </c>
    </row>
    <row r="62" spans="1:11" ht="13.8">
      <c r="A62" s="214" t="s">
        <v>138</v>
      </c>
      <c r="B62" s="215"/>
      <c r="C62" s="215"/>
      <c r="D62" s="215"/>
      <c r="E62" s="215"/>
      <c r="F62" s="215"/>
      <c r="G62" s="215"/>
      <c r="H62" s="215"/>
      <c r="I62" s="216"/>
      <c r="J62" s="58">
        <f>SUM(J53:J61)</f>
        <v>11450</v>
      </c>
      <c r="K62" s="51"/>
    </row>
    <row r="63" spans="1:11" ht="13.8">
      <c r="A63" s="208" t="s">
        <v>127</v>
      </c>
      <c r="B63" s="209"/>
      <c r="C63" s="42" t="s">
        <v>169</v>
      </c>
      <c r="D63" s="210" t="s">
        <v>140</v>
      </c>
      <c r="E63" s="211"/>
      <c r="F63" s="210" t="s">
        <v>130</v>
      </c>
      <c r="G63" s="211"/>
      <c r="H63" s="210" t="s">
        <v>141</v>
      </c>
      <c r="I63" s="211"/>
      <c r="J63" s="43" t="s">
        <v>132</v>
      </c>
      <c r="K63" s="44" t="s">
        <v>16</v>
      </c>
    </row>
    <row r="64" spans="1:11" ht="15">
      <c r="A64" s="246" t="s">
        <v>205</v>
      </c>
      <c r="B64" s="57" t="s">
        <v>206</v>
      </c>
      <c r="C64" s="56" t="s">
        <v>205</v>
      </c>
      <c r="D64" s="187"/>
      <c r="E64" s="188"/>
      <c r="F64" s="187" t="s">
        <v>135</v>
      </c>
      <c r="G64" s="188"/>
      <c r="H64" s="129"/>
      <c r="I64" s="62" t="s">
        <v>167</v>
      </c>
      <c r="J64" s="53">
        <f>H64*D64</f>
        <v>0</v>
      </c>
      <c r="K64" s="249" t="s">
        <v>333</v>
      </c>
    </row>
    <row r="65" spans="1:11" ht="15">
      <c r="A65" s="247"/>
      <c r="B65" s="57" t="s">
        <v>207</v>
      </c>
      <c r="C65" s="56" t="s">
        <v>205</v>
      </c>
      <c r="D65" s="187"/>
      <c r="E65" s="188"/>
      <c r="F65" s="187" t="s">
        <v>135</v>
      </c>
      <c r="G65" s="188"/>
      <c r="H65" s="129"/>
      <c r="I65" s="62" t="s">
        <v>167</v>
      </c>
      <c r="J65" s="53">
        <f t="shared" ref="J65:J87" si="4">H65*D65</f>
        <v>0</v>
      </c>
      <c r="K65" s="249"/>
    </row>
    <row r="66" spans="1:11" ht="15">
      <c r="A66" s="247"/>
      <c r="B66" s="57" t="s">
        <v>208</v>
      </c>
      <c r="C66" s="56" t="s">
        <v>205</v>
      </c>
      <c r="D66" s="187">
        <v>3</v>
      </c>
      <c r="E66" s="188"/>
      <c r="F66" s="187" t="s">
        <v>135</v>
      </c>
      <c r="G66" s="188"/>
      <c r="H66" s="129">
        <v>800</v>
      </c>
      <c r="I66" s="62" t="s">
        <v>167</v>
      </c>
      <c r="J66" s="53">
        <f t="shared" si="4"/>
        <v>2400</v>
      </c>
      <c r="K66" s="249"/>
    </row>
    <row r="67" spans="1:11" ht="15">
      <c r="A67" s="247"/>
      <c r="B67" s="57" t="s">
        <v>209</v>
      </c>
      <c r="C67" s="56" t="s">
        <v>205</v>
      </c>
      <c r="D67" s="187"/>
      <c r="E67" s="188"/>
      <c r="F67" s="187" t="s">
        <v>135</v>
      </c>
      <c r="G67" s="188"/>
      <c r="H67" s="129"/>
      <c r="I67" s="62" t="s">
        <v>167</v>
      </c>
      <c r="J67" s="53">
        <f t="shared" si="4"/>
        <v>0</v>
      </c>
      <c r="K67" s="249"/>
    </row>
    <row r="68" spans="1:11" ht="15">
      <c r="A68" s="247"/>
      <c r="B68" s="57" t="s">
        <v>210</v>
      </c>
      <c r="C68" s="56" t="s">
        <v>205</v>
      </c>
      <c r="D68" s="187"/>
      <c r="E68" s="188"/>
      <c r="F68" s="187" t="s">
        <v>135</v>
      </c>
      <c r="G68" s="188"/>
      <c r="H68" s="129"/>
      <c r="I68" s="62" t="s">
        <v>167</v>
      </c>
      <c r="J68" s="53">
        <f t="shared" si="4"/>
        <v>0</v>
      </c>
      <c r="K68" s="130"/>
    </row>
    <row r="69" spans="1:11" ht="15">
      <c r="A69" s="247"/>
      <c r="B69" s="57" t="s">
        <v>211</v>
      </c>
      <c r="C69" s="56" t="s">
        <v>205</v>
      </c>
      <c r="D69" s="187"/>
      <c r="E69" s="188"/>
      <c r="F69" s="187" t="s">
        <v>135</v>
      </c>
      <c r="G69" s="188"/>
      <c r="H69" s="129"/>
      <c r="I69" s="62" t="s">
        <v>167</v>
      </c>
      <c r="J69" s="53">
        <f t="shared" si="4"/>
        <v>0</v>
      </c>
      <c r="K69" s="130"/>
    </row>
    <row r="70" spans="1:11" ht="15">
      <c r="A70" s="247"/>
      <c r="B70" s="57" t="s">
        <v>212</v>
      </c>
      <c r="C70" s="56" t="s">
        <v>205</v>
      </c>
      <c r="D70" s="187"/>
      <c r="E70" s="188"/>
      <c r="F70" s="187" t="s">
        <v>135</v>
      </c>
      <c r="G70" s="188"/>
      <c r="H70" s="129"/>
      <c r="I70" s="62" t="s">
        <v>167</v>
      </c>
      <c r="J70" s="53">
        <f t="shared" si="4"/>
        <v>0</v>
      </c>
      <c r="K70" s="130"/>
    </row>
    <row r="71" spans="1:11" ht="15">
      <c r="A71" s="247"/>
      <c r="B71" s="57" t="s">
        <v>213</v>
      </c>
      <c r="C71" s="56" t="s">
        <v>205</v>
      </c>
      <c r="D71" s="187"/>
      <c r="E71" s="188"/>
      <c r="F71" s="187" t="s">
        <v>135</v>
      </c>
      <c r="G71" s="188"/>
      <c r="H71" s="129"/>
      <c r="I71" s="62" t="s">
        <v>167</v>
      </c>
      <c r="J71" s="53">
        <f t="shared" si="4"/>
        <v>0</v>
      </c>
      <c r="K71" s="130"/>
    </row>
    <row r="72" spans="1:11" ht="15">
      <c r="A72" s="247"/>
      <c r="B72" s="57" t="s">
        <v>214</v>
      </c>
      <c r="C72" s="56" t="s">
        <v>205</v>
      </c>
      <c r="D72" s="187"/>
      <c r="E72" s="188"/>
      <c r="F72" s="187" t="s">
        <v>135</v>
      </c>
      <c r="G72" s="188"/>
      <c r="H72" s="129"/>
      <c r="I72" s="62" t="s">
        <v>167</v>
      </c>
      <c r="J72" s="53">
        <f t="shared" si="4"/>
        <v>0</v>
      </c>
      <c r="K72" s="130"/>
    </row>
    <row r="73" spans="1:11" ht="15">
      <c r="A73" s="247"/>
      <c r="B73" s="57" t="s">
        <v>215</v>
      </c>
      <c r="C73" s="56" t="s">
        <v>205</v>
      </c>
      <c r="D73" s="187"/>
      <c r="E73" s="188"/>
      <c r="F73" s="187" t="s">
        <v>135</v>
      </c>
      <c r="G73" s="188"/>
      <c r="H73" s="129"/>
      <c r="I73" s="62" t="s">
        <v>167</v>
      </c>
      <c r="J73" s="53">
        <f t="shared" si="4"/>
        <v>0</v>
      </c>
      <c r="K73" s="130"/>
    </row>
    <row r="74" spans="1:11" ht="15">
      <c r="A74" s="247"/>
      <c r="B74" s="57" t="s">
        <v>216</v>
      </c>
      <c r="C74" s="56" t="s">
        <v>205</v>
      </c>
      <c r="D74" s="187"/>
      <c r="E74" s="188"/>
      <c r="F74" s="187" t="s">
        <v>135</v>
      </c>
      <c r="G74" s="188"/>
      <c r="H74" s="129"/>
      <c r="I74" s="62" t="s">
        <v>167</v>
      </c>
      <c r="J74" s="53">
        <f t="shared" si="4"/>
        <v>0</v>
      </c>
      <c r="K74" s="130"/>
    </row>
    <row r="75" spans="1:11" ht="15">
      <c r="A75" s="247"/>
      <c r="B75" s="57" t="s">
        <v>217</v>
      </c>
      <c r="C75" s="56" t="s">
        <v>205</v>
      </c>
      <c r="D75" s="187"/>
      <c r="E75" s="188"/>
      <c r="F75" s="187" t="s">
        <v>135</v>
      </c>
      <c r="G75" s="188"/>
      <c r="H75" s="129"/>
      <c r="I75" s="62" t="s">
        <v>167</v>
      </c>
      <c r="J75" s="53">
        <f t="shared" si="4"/>
        <v>0</v>
      </c>
      <c r="K75" s="130"/>
    </row>
    <row r="76" spans="1:11" ht="15">
      <c r="A76" s="247"/>
      <c r="B76" s="57" t="s">
        <v>218</v>
      </c>
      <c r="C76" s="56" t="s">
        <v>205</v>
      </c>
      <c r="D76" s="187"/>
      <c r="E76" s="188"/>
      <c r="F76" s="187" t="s">
        <v>135</v>
      </c>
      <c r="G76" s="188"/>
      <c r="H76" s="129"/>
      <c r="I76" s="62" t="s">
        <v>167</v>
      </c>
      <c r="J76" s="53">
        <f t="shared" si="4"/>
        <v>0</v>
      </c>
      <c r="K76" s="130"/>
    </row>
    <row r="77" spans="1:11" ht="15">
      <c r="A77" s="247"/>
      <c r="B77" s="57" t="s">
        <v>219</v>
      </c>
      <c r="C77" s="56" t="s">
        <v>205</v>
      </c>
      <c r="D77" s="187"/>
      <c r="E77" s="188"/>
      <c r="F77" s="187" t="s">
        <v>135</v>
      </c>
      <c r="G77" s="188"/>
      <c r="H77" s="129"/>
      <c r="I77" s="62" t="s">
        <v>167</v>
      </c>
      <c r="J77" s="53">
        <f t="shared" si="4"/>
        <v>0</v>
      </c>
      <c r="K77" s="130"/>
    </row>
    <row r="78" spans="1:11" ht="16.05" customHeight="1">
      <c r="A78" s="247"/>
      <c r="B78" s="57" t="s">
        <v>220</v>
      </c>
      <c r="C78" s="56" t="s">
        <v>205</v>
      </c>
      <c r="D78" s="187"/>
      <c r="E78" s="188"/>
      <c r="F78" s="187" t="s">
        <v>135</v>
      </c>
      <c r="G78" s="188"/>
      <c r="H78" s="129"/>
      <c r="I78" s="62" t="s">
        <v>167</v>
      </c>
      <c r="J78" s="53">
        <f t="shared" si="4"/>
        <v>0</v>
      </c>
      <c r="K78" s="130"/>
    </row>
    <row r="79" spans="1:11" ht="15">
      <c r="A79" s="247"/>
      <c r="B79" s="57" t="s">
        <v>221</v>
      </c>
      <c r="C79" s="56" t="s">
        <v>205</v>
      </c>
      <c r="D79" s="187">
        <v>1</v>
      </c>
      <c r="E79" s="188"/>
      <c r="F79" s="187" t="s">
        <v>135</v>
      </c>
      <c r="G79" s="188"/>
      <c r="H79" s="129">
        <v>3500</v>
      </c>
      <c r="I79" s="62" t="s">
        <v>167</v>
      </c>
      <c r="J79" s="53">
        <f t="shared" si="4"/>
        <v>3500</v>
      </c>
      <c r="K79" s="130" t="s">
        <v>338</v>
      </c>
    </row>
    <row r="80" spans="1:11" ht="15">
      <c r="A80" s="247"/>
      <c r="B80" s="57" t="s">
        <v>222</v>
      </c>
      <c r="C80" s="56" t="s">
        <v>205</v>
      </c>
      <c r="D80" s="187"/>
      <c r="E80" s="188"/>
      <c r="F80" s="187" t="s">
        <v>135</v>
      </c>
      <c r="G80" s="188"/>
      <c r="H80" s="129"/>
      <c r="I80" s="62" t="s">
        <v>167</v>
      </c>
      <c r="J80" s="53">
        <f t="shared" si="4"/>
        <v>0</v>
      </c>
      <c r="K80" s="130"/>
    </row>
    <row r="81" spans="1:11" ht="15">
      <c r="A81" s="248"/>
      <c r="B81" s="57" t="s">
        <v>223</v>
      </c>
      <c r="C81" s="56" t="s">
        <v>205</v>
      </c>
      <c r="D81" s="187"/>
      <c r="E81" s="188"/>
      <c r="F81" s="187" t="s">
        <v>135</v>
      </c>
      <c r="G81" s="188"/>
      <c r="H81" s="129"/>
      <c r="I81" s="62" t="s">
        <v>167</v>
      </c>
      <c r="J81" s="53">
        <f t="shared" si="4"/>
        <v>0</v>
      </c>
      <c r="K81" s="130"/>
    </row>
    <row r="82" spans="1:11" ht="15">
      <c r="A82" s="260" t="s">
        <v>224</v>
      </c>
      <c r="B82" s="57" t="s">
        <v>225</v>
      </c>
      <c r="C82" s="56" t="s">
        <v>158</v>
      </c>
      <c r="D82" s="187">
        <v>2</v>
      </c>
      <c r="E82" s="188"/>
      <c r="F82" s="187" t="s">
        <v>135</v>
      </c>
      <c r="G82" s="188"/>
      <c r="H82" s="129">
        <v>100</v>
      </c>
      <c r="I82" s="62" t="s">
        <v>167</v>
      </c>
      <c r="J82" s="53">
        <f t="shared" si="4"/>
        <v>200</v>
      </c>
      <c r="K82" s="129" t="s">
        <v>334</v>
      </c>
    </row>
    <row r="83" spans="1:11" ht="15">
      <c r="A83" s="260"/>
      <c r="B83" s="57" t="s">
        <v>226</v>
      </c>
      <c r="C83" s="56" t="s">
        <v>158</v>
      </c>
      <c r="D83" s="187"/>
      <c r="E83" s="188"/>
      <c r="F83" s="187" t="s">
        <v>135</v>
      </c>
      <c r="G83" s="188"/>
      <c r="H83" s="129"/>
      <c r="I83" s="62" t="s">
        <v>167</v>
      </c>
      <c r="J83" s="53">
        <f t="shared" si="4"/>
        <v>0</v>
      </c>
      <c r="K83" s="129" t="s">
        <v>203</v>
      </c>
    </row>
    <row r="84" spans="1:11" ht="15">
      <c r="A84" s="260"/>
      <c r="B84" s="57" t="s">
        <v>227</v>
      </c>
      <c r="C84" s="56" t="s">
        <v>158</v>
      </c>
      <c r="D84" s="187"/>
      <c r="E84" s="188"/>
      <c r="F84" s="187" t="s">
        <v>135</v>
      </c>
      <c r="G84" s="188"/>
      <c r="H84" s="129"/>
      <c r="I84" s="62" t="s">
        <v>167</v>
      </c>
      <c r="J84" s="53">
        <f t="shared" si="4"/>
        <v>0</v>
      </c>
      <c r="K84" s="129" t="s">
        <v>203</v>
      </c>
    </row>
    <row r="85" spans="1:11" ht="15">
      <c r="A85" s="260"/>
      <c r="B85" s="57" t="s">
        <v>228</v>
      </c>
      <c r="C85" s="56" t="s">
        <v>158</v>
      </c>
      <c r="D85" s="187">
        <v>3</v>
      </c>
      <c r="E85" s="188"/>
      <c r="F85" s="187" t="s">
        <v>135</v>
      </c>
      <c r="G85" s="188"/>
      <c r="H85" s="129">
        <v>80</v>
      </c>
      <c r="I85" s="62" t="s">
        <v>167</v>
      </c>
      <c r="J85" s="53">
        <f t="shared" si="4"/>
        <v>240</v>
      </c>
      <c r="K85" s="129" t="s">
        <v>334</v>
      </c>
    </row>
    <row r="86" spans="1:11" ht="15">
      <c r="A86" s="260"/>
      <c r="B86" s="57" t="s">
        <v>229</v>
      </c>
      <c r="C86" s="56" t="s">
        <v>158</v>
      </c>
      <c r="D86" s="187"/>
      <c r="E86" s="188"/>
      <c r="F86" s="187" t="s">
        <v>135</v>
      </c>
      <c r="G86" s="188"/>
      <c r="H86" s="129"/>
      <c r="I86" s="62" t="s">
        <v>167</v>
      </c>
      <c r="J86" s="53">
        <f t="shared" si="4"/>
        <v>0</v>
      </c>
      <c r="K86" s="129"/>
    </row>
    <row r="87" spans="1:11" ht="15">
      <c r="A87" s="260"/>
      <c r="B87" s="57" t="s">
        <v>230</v>
      </c>
      <c r="C87" s="56" t="s">
        <v>158</v>
      </c>
      <c r="D87" s="187"/>
      <c r="E87" s="188"/>
      <c r="F87" s="187" t="s">
        <v>135</v>
      </c>
      <c r="G87" s="188"/>
      <c r="H87" s="129"/>
      <c r="I87" s="62" t="s">
        <v>167</v>
      </c>
      <c r="J87" s="53">
        <f t="shared" si="4"/>
        <v>0</v>
      </c>
      <c r="K87" s="70"/>
    </row>
    <row r="88" spans="1:11" ht="13.8">
      <c r="A88" s="214" t="s">
        <v>138</v>
      </c>
      <c r="B88" s="215"/>
      <c r="C88" s="215"/>
      <c r="D88" s="215"/>
      <c r="E88" s="215"/>
      <c r="F88" s="215"/>
      <c r="G88" s="215"/>
      <c r="H88" s="215" t="s">
        <v>160</v>
      </c>
      <c r="I88" s="216"/>
      <c r="J88" s="58">
        <f>SUM(J64:J87)</f>
        <v>6340</v>
      </c>
      <c r="K88" s="51"/>
    </row>
    <row r="89" spans="1:11" ht="13.8">
      <c r="A89" s="208" t="s">
        <v>127</v>
      </c>
      <c r="B89" s="209"/>
      <c r="C89" s="42" t="s">
        <v>169</v>
      </c>
      <c r="D89" s="210" t="s">
        <v>140</v>
      </c>
      <c r="E89" s="211"/>
      <c r="F89" s="210" t="s">
        <v>130</v>
      </c>
      <c r="G89" s="211"/>
      <c r="H89" s="210" t="s">
        <v>141</v>
      </c>
      <c r="I89" s="211"/>
      <c r="J89" s="43" t="s">
        <v>132</v>
      </c>
      <c r="K89" s="44" t="s">
        <v>16</v>
      </c>
    </row>
    <row r="90" spans="1:11" ht="13.8">
      <c r="A90" s="241" t="s">
        <v>231</v>
      </c>
      <c r="B90" s="57" t="s">
        <v>232</v>
      </c>
      <c r="C90" s="46" t="s">
        <v>158</v>
      </c>
      <c r="D90" s="57"/>
      <c r="E90" s="46"/>
      <c r="F90" s="57"/>
      <c r="G90" s="46"/>
      <c r="H90" s="64"/>
      <c r="I90" s="144" t="s">
        <v>146</v>
      </c>
      <c r="J90" s="47">
        <f>D90*H90</f>
        <v>0</v>
      </c>
      <c r="K90" s="55"/>
    </row>
    <row r="91" spans="1:11" ht="13.8">
      <c r="A91" s="241"/>
      <c r="B91" s="57" t="s">
        <v>233</v>
      </c>
      <c r="C91" s="46" t="s">
        <v>158</v>
      </c>
      <c r="D91" s="57"/>
      <c r="E91" s="46"/>
      <c r="F91" s="57"/>
      <c r="G91" s="46"/>
      <c r="H91" s="64"/>
      <c r="I91" s="144" t="s">
        <v>146</v>
      </c>
      <c r="J91" s="47">
        <f t="shared" ref="J91:J97" si="5">D91*H91</f>
        <v>0</v>
      </c>
      <c r="K91" s="55"/>
    </row>
    <row r="92" spans="1:11" ht="13.8">
      <c r="A92" s="241"/>
      <c r="B92" s="57" t="s">
        <v>234</v>
      </c>
      <c r="C92" s="46" t="s">
        <v>158</v>
      </c>
      <c r="D92" s="57"/>
      <c r="E92" s="46"/>
      <c r="F92" s="57"/>
      <c r="G92" s="46"/>
      <c r="H92" s="64"/>
      <c r="I92" s="144" t="s">
        <v>146</v>
      </c>
      <c r="J92" s="47">
        <f t="shared" si="5"/>
        <v>0</v>
      </c>
      <c r="K92" s="55"/>
    </row>
    <row r="93" spans="1:11" ht="13.8">
      <c r="A93" s="241"/>
      <c r="B93" s="57" t="s">
        <v>235</v>
      </c>
      <c r="C93" s="46" t="s">
        <v>158</v>
      </c>
      <c r="D93" s="57"/>
      <c r="E93" s="46"/>
      <c r="F93" s="57"/>
      <c r="G93" s="46"/>
      <c r="H93" s="64"/>
      <c r="I93" s="144" t="s">
        <v>146</v>
      </c>
      <c r="J93" s="47">
        <f t="shared" si="5"/>
        <v>0</v>
      </c>
      <c r="K93" s="55"/>
    </row>
    <row r="94" spans="1:11" ht="13.8">
      <c r="A94" s="241"/>
      <c r="B94" s="57" t="s">
        <v>236</v>
      </c>
      <c r="C94" s="46" t="s">
        <v>158</v>
      </c>
      <c r="D94" s="57"/>
      <c r="E94" s="46"/>
      <c r="F94" s="57"/>
      <c r="G94" s="46"/>
      <c r="H94" s="64"/>
      <c r="I94" s="144" t="s">
        <v>146</v>
      </c>
      <c r="J94" s="47">
        <f t="shared" si="5"/>
        <v>0</v>
      </c>
      <c r="K94" s="55"/>
    </row>
    <row r="95" spans="1:11" ht="13.8">
      <c r="A95" s="241"/>
      <c r="B95" s="57" t="s">
        <v>237</v>
      </c>
      <c r="C95" s="46" t="s">
        <v>158</v>
      </c>
      <c r="D95" s="57"/>
      <c r="E95" s="46"/>
      <c r="F95" s="57"/>
      <c r="G95" s="46"/>
      <c r="H95" s="64"/>
      <c r="I95" s="144" t="s">
        <v>146</v>
      </c>
      <c r="J95" s="47">
        <f t="shared" si="5"/>
        <v>0</v>
      </c>
      <c r="K95" s="55"/>
    </row>
    <row r="96" spans="1:11" ht="13.8">
      <c r="A96" s="241"/>
      <c r="B96" s="57" t="s">
        <v>238</v>
      </c>
      <c r="C96" s="46" t="s">
        <v>158</v>
      </c>
      <c r="D96" s="57"/>
      <c r="E96" s="46"/>
      <c r="F96" s="57"/>
      <c r="G96" s="46"/>
      <c r="H96" s="64"/>
      <c r="I96" s="144" t="s">
        <v>146</v>
      </c>
      <c r="J96" s="47">
        <f t="shared" si="5"/>
        <v>0</v>
      </c>
      <c r="K96" s="55"/>
    </row>
    <row r="97" spans="1:11" ht="13.8">
      <c r="A97" s="241"/>
      <c r="B97" s="57" t="s">
        <v>239</v>
      </c>
      <c r="C97" s="46" t="s">
        <v>158</v>
      </c>
      <c r="D97" s="57"/>
      <c r="E97" s="46"/>
      <c r="F97" s="57"/>
      <c r="G97" s="46"/>
      <c r="H97" s="64"/>
      <c r="I97" s="144" t="s">
        <v>146</v>
      </c>
      <c r="J97" s="47">
        <f t="shared" si="5"/>
        <v>0</v>
      </c>
      <c r="K97" s="55"/>
    </row>
    <row r="98" spans="1:11" ht="13.8">
      <c r="A98" s="214" t="s">
        <v>138</v>
      </c>
      <c r="B98" s="215"/>
      <c r="C98" s="215"/>
      <c r="D98" s="215"/>
      <c r="E98" s="215"/>
      <c r="F98" s="215"/>
      <c r="G98" s="215"/>
      <c r="H98" s="215" t="s">
        <v>160</v>
      </c>
      <c r="I98" s="216"/>
      <c r="J98" s="58">
        <f>SUM(J90)</f>
        <v>0</v>
      </c>
      <c r="K98" s="51"/>
    </row>
    <row r="99" spans="1:11" ht="13.8">
      <c r="A99" s="250" t="s">
        <v>240</v>
      </c>
      <c r="B99" s="251"/>
      <c r="C99" s="251"/>
      <c r="D99" s="251"/>
      <c r="E99" s="251"/>
      <c r="F99" s="251"/>
      <c r="G99" s="251"/>
      <c r="H99" s="251"/>
      <c r="I99" s="252"/>
      <c r="J99" s="71">
        <f>J9+J22+J27+J37+J48+J51+J62+J88+J98</f>
        <v>99120</v>
      </c>
      <c r="K99" s="72"/>
    </row>
    <row r="100" spans="1:11" ht="16.95" customHeight="1">
      <c r="A100" s="253" t="s">
        <v>241</v>
      </c>
      <c r="B100" s="253"/>
      <c r="C100" s="253"/>
      <c r="D100" s="253"/>
      <c r="E100" s="253"/>
      <c r="F100" s="253"/>
      <c r="G100" s="253"/>
      <c r="H100" s="253"/>
      <c r="I100" s="73">
        <v>0.06</v>
      </c>
      <c r="J100" s="74">
        <f>J99*I100</f>
        <v>5947.2</v>
      </c>
      <c r="K100" s="75"/>
    </row>
    <row r="101" spans="1:11" ht="13.8">
      <c r="A101" s="254" t="s">
        <v>242</v>
      </c>
      <c r="B101" s="255"/>
      <c r="C101" s="255"/>
      <c r="D101" s="255"/>
      <c r="E101" s="255"/>
      <c r="F101" s="255"/>
      <c r="G101" s="255"/>
      <c r="H101" s="255"/>
      <c r="I101" s="256"/>
      <c r="J101" s="76">
        <f>(J99+J100)*6%</f>
        <v>6304.0319999999992</v>
      </c>
      <c r="K101" s="77"/>
    </row>
    <row r="102" spans="1:11" ht="18" thickBot="1">
      <c r="A102" s="257" t="s">
        <v>243</v>
      </c>
      <c r="B102" s="258"/>
      <c r="C102" s="258"/>
      <c r="D102" s="258"/>
      <c r="E102" s="258"/>
      <c r="F102" s="258"/>
      <c r="G102" s="258"/>
      <c r="H102" s="258"/>
      <c r="I102" s="259"/>
      <c r="J102" s="78">
        <f>SUM(J99:J101)</f>
        <v>111371.23199999999</v>
      </c>
      <c r="K102" s="79"/>
    </row>
  </sheetData>
  <mergeCells count="206">
    <mergeCell ref="A90:A97"/>
    <mergeCell ref="A98:I98"/>
    <mergeCell ref="A99:I99"/>
    <mergeCell ref="A100:H100"/>
    <mergeCell ref="A101:I101"/>
    <mergeCell ref="A102:I102"/>
    <mergeCell ref="F86:G86"/>
    <mergeCell ref="D87:E87"/>
    <mergeCell ref="F87:G87"/>
    <mergeCell ref="A88:I88"/>
    <mergeCell ref="A89:B89"/>
    <mergeCell ref="D89:E89"/>
    <mergeCell ref="F89:G89"/>
    <mergeCell ref="H89:I89"/>
    <mergeCell ref="A82:A87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1:E71"/>
    <mergeCell ref="F71:G71"/>
    <mergeCell ref="D72:E72"/>
    <mergeCell ref="A64:A81"/>
    <mergeCell ref="D64:E64"/>
    <mergeCell ref="F64:G64"/>
    <mergeCell ref="K64:K67"/>
    <mergeCell ref="D65:E65"/>
    <mergeCell ref="F65:G65"/>
    <mergeCell ref="D66:E66"/>
    <mergeCell ref="F66:G66"/>
    <mergeCell ref="D67:E67"/>
    <mergeCell ref="F67:G67"/>
    <mergeCell ref="F72:G72"/>
    <mergeCell ref="D73:E73"/>
    <mergeCell ref="F73:G73"/>
    <mergeCell ref="D74:E74"/>
    <mergeCell ref="F74:G74"/>
    <mergeCell ref="D75:E75"/>
    <mergeCell ref="F75:G75"/>
    <mergeCell ref="D68:E68"/>
    <mergeCell ref="F68:G68"/>
    <mergeCell ref="D79:E79"/>
    <mergeCell ref="F79:G79"/>
    <mergeCell ref="A62:I62"/>
    <mergeCell ref="A63:B63"/>
    <mergeCell ref="D63:E63"/>
    <mergeCell ref="F63:G63"/>
    <mergeCell ref="H63:I63"/>
    <mergeCell ref="D69:E69"/>
    <mergeCell ref="F69:G69"/>
    <mergeCell ref="D70:E70"/>
    <mergeCell ref="F70:G70"/>
    <mergeCell ref="F56:G56"/>
    <mergeCell ref="D57:E57"/>
    <mergeCell ref="F57:G57"/>
    <mergeCell ref="D58:E58"/>
    <mergeCell ref="F58:G58"/>
    <mergeCell ref="D59:E59"/>
    <mergeCell ref="F59:G59"/>
    <mergeCell ref="A53:A61"/>
    <mergeCell ref="D53:E53"/>
    <mergeCell ref="F53:G53"/>
    <mergeCell ref="D54:E54"/>
    <mergeCell ref="F54:G54"/>
    <mergeCell ref="D55:E55"/>
    <mergeCell ref="F55:G55"/>
    <mergeCell ref="D56:E56"/>
    <mergeCell ref="D60:E60"/>
    <mergeCell ref="F60:G60"/>
    <mergeCell ref="D61:E61"/>
    <mergeCell ref="F61:G61"/>
    <mergeCell ref="D50:E50"/>
    <mergeCell ref="F50:G50"/>
    <mergeCell ref="H50:I50"/>
    <mergeCell ref="A51:I51"/>
    <mergeCell ref="A52:B52"/>
    <mergeCell ref="D52:E52"/>
    <mergeCell ref="F52:G52"/>
    <mergeCell ref="H52:I52"/>
    <mergeCell ref="D47:E47"/>
    <mergeCell ref="F47:G47"/>
    <mergeCell ref="A48:I48"/>
    <mergeCell ref="A49:B49"/>
    <mergeCell ref="D49:E49"/>
    <mergeCell ref="F49:G49"/>
    <mergeCell ref="H49:I49"/>
    <mergeCell ref="F43:G43"/>
    <mergeCell ref="D44:E44"/>
    <mergeCell ref="F44:G44"/>
    <mergeCell ref="D45:E45"/>
    <mergeCell ref="F45:G45"/>
    <mergeCell ref="D46:E46"/>
    <mergeCell ref="F46:G46"/>
    <mergeCell ref="A39:A47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A37:I37"/>
    <mergeCell ref="A38:B38"/>
    <mergeCell ref="D38:E38"/>
    <mergeCell ref="F38:G38"/>
    <mergeCell ref="H38:I38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7:I27"/>
    <mergeCell ref="A28:B28"/>
    <mergeCell ref="D28:E28"/>
    <mergeCell ref="F28:G28"/>
    <mergeCell ref="H28:I28"/>
    <mergeCell ref="A29:A36"/>
    <mergeCell ref="D29:E29"/>
    <mergeCell ref="F29:G29"/>
    <mergeCell ref="F34:G34"/>
    <mergeCell ref="D35:E35"/>
    <mergeCell ref="F35:G35"/>
    <mergeCell ref="D36:E36"/>
    <mergeCell ref="F36:G36"/>
    <mergeCell ref="F15:G15"/>
    <mergeCell ref="D16:E16"/>
    <mergeCell ref="F16:G16"/>
    <mergeCell ref="A22:I22"/>
    <mergeCell ref="A23:B23"/>
    <mergeCell ref="D23:E23"/>
    <mergeCell ref="F23:G23"/>
    <mergeCell ref="H23:I23"/>
    <mergeCell ref="A24:A26"/>
    <mergeCell ref="H19:I19"/>
    <mergeCell ref="D20:E20"/>
    <mergeCell ref="F20:G20"/>
    <mergeCell ref="H20:I20"/>
    <mergeCell ref="D21:E21"/>
    <mergeCell ref="F21:G21"/>
    <mergeCell ref="H21:I21"/>
    <mergeCell ref="A9:I9"/>
    <mergeCell ref="A10:B10"/>
    <mergeCell ref="D10:E10"/>
    <mergeCell ref="F10:G10"/>
    <mergeCell ref="H10:I10"/>
    <mergeCell ref="A11:A21"/>
    <mergeCell ref="B11:B14"/>
    <mergeCell ref="D11:E11"/>
    <mergeCell ref="F11:G11"/>
    <mergeCell ref="D12:E12"/>
    <mergeCell ref="D17:E17"/>
    <mergeCell ref="F17:G17"/>
    <mergeCell ref="D18:E18"/>
    <mergeCell ref="F18:G18"/>
    <mergeCell ref="B19:B21"/>
    <mergeCell ref="D19:E19"/>
    <mergeCell ref="F19:G19"/>
    <mergeCell ref="F12:G12"/>
    <mergeCell ref="D13:E13"/>
    <mergeCell ref="F13:G13"/>
    <mergeCell ref="D14:E14"/>
    <mergeCell ref="F14:G14"/>
    <mergeCell ref="B15:B18"/>
    <mergeCell ref="D15:E15"/>
    <mergeCell ref="B1:F1"/>
    <mergeCell ref="H1:I1"/>
    <mergeCell ref="B2:F2"/>
    <mergeCell ref="H2:I2"/>
    <mergeCell ref="D3:F3"/>
    <mergeCell ref="H3:I3"/>
    <mergeCell ref="A7:A8"/>
    <mergeCell ref="D7:E7"/>
    <mergeCell ref="F7:G7"/>
    <mergeCell ref="H7:I7"/>
    <mergeCell ref="D8:E8"/>
    <mergeCell ref="F8:G8"/>
    <mergeCell ref="H8:I8"/>
    <mergeCell ref="D4:F4"/>
    <mergeCell ref="G4:H4"/>
    <mergeCell ref="I4:K4"/>
    <mergeCell ref="A5:K5"/>
    <mergeCell ref="A6:B6"/>
    <mergeCell ref="D6:E6"/>
    <mergeCell ref="F6:G6"/>
    <mergeCell ref="H6:I6"/>
  </mergeCells>
  <phoneticPr fontId="3" type="noConversion"/>
  <dataValidations count="9">
    <dataValidation type="list" allowBlank="1" showInputMessage="1" showErrorMessage="1" sqref="C19" xr:uid="{109B4DDA-FFD4-4C54-886E-69232E711620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0:C21 C11:C18" xr:uid="{6EAFE2CD-FEAD-44C1-A31A-AF8B3F33BDC5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64:C87" xr:uid="{1F25CCB9-629B-4AEE-9DDA-6732CB1E9E2F}">
      <formula1>"工作人员,餐费,住宿,交通,通信费,导游超时费,其他"</formula1>
    </dataValidation>
    <dataValidation type="list" allowBlank="1" showInputMessage="1" showErrorMessage="1" sqref="C7:C8" xr:uid="{27BDDCEA-D7F6-4BA9-9C16-46C37AE93AA8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50" xr:uid="{23970273-AAE9-4A2C-BDAF-6D9C52322D13}">
      <formula1>"签证服务费,旅游签证,商务签证,保险,其他"</formula1>
    </dataValidation>
    <dataValidation type="list" allowBlank="1" showInputMessage="1" showErrorMessage="1" sqref="C29:C36" xr:uid="{EF4B0B6D-481F-4211-80C8-F1014477F19B}">
      <formula1>"半日场租,全天场租,半天会议包价,全天会议包价,进场费,茶歇,投影仪,其他"</formula1>
    </dataValidation>
    <dataValidation type="list" allowBlank="1" showInputMessage="1" showErrorMessage="1" sqref="C39:C47" xr:uid="{A840713C-C397-4433-AC9D-47A4B31F5A4D}">
      <formula1>"酒店早餐,自助午餐,围桌午餐,自助晚餐,围桌晚餐,鸡尾酒会,酒水,特色餐,其他"</formula1>
    </dataValidation>
    <dataValidation type="list" allowBlank="1" showInputMessage="1" showErrorMessage="1" sqref="C24:C26" xr:uid="{06954D5D-C4EF-495C-B5D9-ECB75DCDF9F8}">
      <formula1>"高级大床,高级双床,豪华大床,豪华双床,行政大床,行政双床,小套房,加床,加餐,WIFI,单人房差,其他"</formula1>
    </dataValidation>
    <dataValidation type="list" allowBlank="1" showInputMessage="1" showErrorMessage="1" sqref="C53:C61" xr:uid="{FB2D9639-0B56-4DF6-9CE3-FA6CAB60DAEA}">
      <formula1>"工作人员,餐费,住宿,交通,通信费,导游超时费,其他,物料"</formula1>
    </dataValidation>
  </dataValidations>
  <hyperlinks>
    <hyperlink ref="D4" r:id="rId1" xr:uid="{2455D254-95CB-4CBC-8CE9-7B125CE236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778-8013-4853-A617-29E57F9CDE43}">
  <dimension ref="A1:L18"/>
  <sheetViews>
    <sheetView workbookViewId="0">
      <selection activeCell="O11" sqref="O11"/>
    </sheetView>
  </sheetViews>
  <sheetFormatPr defaultColWidth="8.77734375" defaultRowHeight="13.8"/>
  <cols>
    <col min="1" max="1" width="4.109375" customWidth="1"/>
    <col min="2" max="2" width="13.33203125" customWidth="1"/>
    <col min="3" max="3" width="5.77734375" customWidth="1"/>
    <col min="4" max="4" width="7.77734375" customWidth="1"/>
    <col min="5" max="5" width="11" customWidth="1"/>
    <col min="6" max="6" width="12.44140625" customWidth="1"/>
    <col min="7" max="7" width="16.109375" customWidth="1"/>
    <col min="8" max="8" width="21" customWidth="1"/>
    <col min="9" max="9" width="13.33203125" customWidth="1"/>
    <col min="10" max="11" width="15.33203125" customWidth="1"/>
    <col min="12" max="12" width="13.33203125" customWidth="1"/>
  </cols>
  <sheetData>
    <row r="1" spans="1:12" ht="31.2">
      <c r="A1" s="1" t="s">
        <v>244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 t="s">
        <v>245</v>
      </c>
      <c r="I1" s="3" t="s">
        <v>246</v>
      </c>
      <c r="J1" s="3" t="s">
        <v>247</v>
      </c>
      <c r="K1" s="3" t="s">
        <v>248</v>
      </c>
      <c r="L1" s="7" t="s">
        <v>249</v>
      </c>
    </row>
    <row r="2" spans="1:12" ht="15.6">
      <c r="A2" s="9">
        <v>1</v>
      </c>
      <c r="B2" s="10" t="s">
        <v>17</v>
      </c>
      <c r="C2" s="10" t="s">
        <v>18</v>
      </c>
      <c r="D2" s="9" t="s">
        <v>19</v>
      </c>
      <c r="E2" s="9" t="s">
        <v>20</v>
      </c>
      <c r="F2" s="11" t="s">
        <v>21</v>
      </c>
      <c r="G2" s="11">
        <v>17660689893</v>
      </c>
      <c r="H2" s="13" t="s">
        <v>22</v>
      </c>
      <c r="I2" s="14">
        <v>45183</v>
      </c>
      <c r="J2" s="14">
        <v>45185</v>
      </c>
      <c r="K2" s="14" t="s">
        <v>250</v>
      </c>
      <c r="L2" s="9"/>
    </row>
    <row r="3" spans="1:12" ht="15.6">
      <c r="A3" s="9">
        <v>2</v>
      </c>
      <c r="B3" s="10" t="s">
        <v>24</v>
      </c>
      <c r="C3" s="10" t="s">
        <v>25</v>
      </c>
      <c r="D3" s="9" t="s">
        <v>19</v>
      </c>
      <c r="E3" s="9" t="s">
        <v>26</v>
      </c>
      <c r="F3" s="11" t="s">
        <v>27</v>
      </c>
      <c r="G3" s="11">
        <v>17309817117</v>
      </c>
      <c r="H3" s="13" t="s">
        <v>28</v>
      </c>
      <c r="I3" s="14">
        <v>45183</v>
      </c>
      <c r="J3" s="14">
        <v>45185</v>
      </c>
      <c r="K3" s="14" t="s">
        <v>250</v>
      </c>
      <c r="L3" s="9"/>
    </row>
    <row r="4" spans="1:12" ht="15.6">
      <c r="A4" s="9">
        <v>3</v>
      </c>
      <c r="B4" s="10" t="s">
        <v>29</v>
      </c>
      <c r="C4" s="10" t="s">
        <v>30</v>
      </c>
      <c r="D4" s="11" t="s">
        <v>19</v>
      </c>
      <c r="E4" s="9" t="s">
        <v>31</v>
      </c>
      <c r="F4" s="9" t="s">
        <v>32</v>
      </c>
      <c r="G4" s="11">
        <v>15601660361</v>
      </c>
      <c r="H4" s="13" t="s">
        <v>33</v>
      </c>
      <c r="I4" s="14">
        <v>45183</v>
      </c>
      <c r="J4" s="14">
        <v>45185</v>
      </c>
      <c r="K4" s="14" t="s">
        <v>250</v>
      </c>
      <c r="L4" s="9"/>
    </row>
    <row r="5" spans="1:12" ht="15.6">
      <c r="A5" s="9">
        <v>4</v>
      </c>
      <c r="B5" s="10" t="s">
        <v>38</v>
      </c>
      <c r="C5" s="10" t="s">
        <v>39</v>
      </c>
      <c r="D5" s="10" t="s">
        <v>19</v>
      </c>
      <c r="E5" s="9" t="s">
        <v>40</v>
      </c>
      <c r="F5" s="9" t="s">
        <v>251</v>
      </c>
      <c r="G5" s="11">
        <v>15189424932</v>
      </c>
      <c r="H5" s="82" t="s">
        <v>42</v>
      </c>
      <c r="I5" s="83">
        <v>45184</v>
      </c>
      <c r="J5" s="14">
        <v>45185</v>
      </c>
      <c r="K5" s="14" t="s">
        <v>250</v>
      </c>
      <c r="L5" s="11"/>
    </row>
    <row r="6" spans="1:12" ht="15.6">
      <c r="A6" s="9">
        <v>5</v>
      </c>
      <c r="B6" s="10" t="s">
        <v>48</v>
      </c>
      <c r="C6" s="10" t="s">
        <v>49</v>
      </c>
      <c r="D6" s="10" t="s">
        <v>19</v>
      </c>
      <c r="E6" s="9" t="s">
        <v>50</v>
      </c>
      <c r="F6" s="9" t="s">
        <v>51</v>
      </c>
      <c r="G6" s="11">
        <v>13735400862</v>
      </c>
      <c r="H6" s="13" t="s">
        <v>52</v>
      </c>
      <c r="I6" s="14">
        <v>45183</v>
      </c>
      <c r="J6" s="14">
        <v>45185</v>
      </c>
      <c r="K6" s="14" t="s">
        <v>250</v>
      </c>
      <c r="L6" s="9"/>
    </row>
    <row r="7" spans="1:12" ht="31.2">
      <c r="A7" s="9">
        <v>6</v>
      </c>
      <c r="B7" s="21" t="s">
        <v>57</v>
      </c>
      <c r="C7" s="10" t="s">
        <v>252</v>
      </c>
      <c r="D7" s="10" t="s">
        <v>19</v>
      </c>
      <c r="E7" s="9" t="s">
        <v>59</v>
      </c>
      <c r="F7" s="9" t="s">
        <v>60</v>
      </c>
      <c r="G7" s="11">
        <v>13677127441</v>
      </c>
      <c r="H7" s="82" t="s">
        <v>61</v>
      </c>
      <c r="I7" s="14">
        <v>45183</v>
      </c>
      <c r="J7" s="14">
        <v>45185</v>
      </c>
      <c r="K7" s="14" t="s">
        <v>250</v>
      </c>
      <c r="L7" s="11"/>
    </row>
    <row r="8" spans="1:12" ht="15.6">
      <c r="A8" s="9">
        <v>7</v>
      </c>
      <c r="B8" s="10" t="s">
        <v>67</v>
      </c>
      <c r="C8" s="10" t="s">
        <v>252</v>
      </c>
      <c r="D8" s="22" t="s">
        <v>19</v>
      </c>
      <c r="E8" s="9" t="s">
        <v>59</v>
      </c>
      <c r="F8" s="23" t="s">
        <v>253</v>
      </c>
      <c r="G8" s="11">
        <v>13641297316</v>
      </c>
      <c r="H8" s="82" t="s">
        <v>69</v>
      </c>
      <c r="I8" s="14">
        <v>45183</v>
      </c>
      <c r="J8" s="14">
        <v>45185</v>
      </c>
      <c r="K8" s="83" t="s">
        <v>254</v>
      </c>
      <c r="L8" s="11"/>
    </row>
    <row r="9" spans="1:12" ht="15.6">
      <c r="A9" s="9">
        <v>8</v>
      </c>
      <c r="B9" s="10" t="s">
        <v>74</v>
      </c>
      <c r="C9" s="10" t="s">
        <v>75</v>
      </c>
      <c r="D9" s="22" t="s">
        <v>19</v>
      </c>
      <c r="E9" s="9" t="s">
        <v>76</v>
      </c>
      <c r="F9" s="9" t="s">
        <v>77</v>
      </c>
      <c r="G9" s="11">
        <v>13171077428</v>
      </c>
      <c r="H9" s="13" t="s">
        <v>78</v>
      </c>
      <c r="I9" s="14">
        <v>45183</v>
      </c>
      <c r="J9" s="83">
        <v>45184</v>
      </c>
      <c r="K9" s="14" t="s">
        <v>250</v>
      </c>
      <c r="L9" s="9"/>
    </row>
    <row r="10" spans="1:12" ht="15.6">
      <c r="A10" s="9">
        <v>9</v>
      </c>
      <c r="B10" s="10" t="s">
        <v>82</v>
      </c>
      <c r="C10" s="10" t="s">
        <v>83</v>
      </c>
      <c r="D10" s="11" t="s">
        <v>19</v>
      </c>
      <c r="E10" s="9" t="s">
        <v>84</v>
      </c>
      <c r="F10" s="9" t="s">
        <v>255</v>
      </c>
      <c r="G10" s="11">
        <v>17713571531</v>
      </c>
      <c r="H10" s="82" t="s">
        <v>86</v>
      </c>
      <c r="I10" s="14">
        <v>45183</v>
      </c>
      <c r="J10" s="14">
        <v>45185</v>
      </c>
      <c r="K10" s="83" t="s">
        <v>254</v>
      </c>
      <c r="L10" s="11"/>
    </row>
    <row r="11" spans="1:12" ht="15.6">
      <c r="A11" s="9">
        <v>10</v>
      </c>
      <c r="B11" s="10" t="s">
        <v>87</v>
      </c>
      <c r="C11" s="10" t="s">
        <v>83</v>
      </c>
      <c r="D11" s="11" t="s">
        <v>19</v>
      </c>
      <c r="E11" s="9" t="s">
        <v>88</v>
      </c>
      <c r="F11" s="11" t="s">
        <v>256</v>
      </c>
      <c r="G11" s="11">
        <v>19905937213</v>
      </c>
      <c r="H11" s="82" t="s">
        <v>90</v>
      </c>
      <c r="I11" s="14">
        <v>45183</v>
      </c>
      <c r="J11" s="14">
        <v>45185</v>
      </c>
      <c r="K11" s="14" t="s">
        <v>250</v>
      </c>
      <c r="L11" s="11"/>
    </row>
    <row r="12" spans="1:12" ht="15.6">
      <c r="A12" s="9">
        <v>11</v>
      </c>
      <c r="B12" s="26" t="s">
        <v>94</v>
      </c>
      <c r="C12" s="26" t="s">
        <v>83</v>
      </c>
      <c r="D12" s="11" t="s">
        <v>19</v>
      </c>
      <c r="E12" s="9" t="s">
        <v>95</v>
      </c>
      <c r="F12" s="9" t="s">
        <v>96</v>
      </c>
      <c r="G12" s="11">
        <v>15652119993</v>
      </c>
      <c r="H12" s="82" t="s">
        <v>257</v>
      </c>
      <c r="I12" s="14">
        <v>45183</v>
      </c>
      <c r="J12" s="83">
        <v>45184</v>
      </c>
      <c r="K12" s="14" t="s">
        <v>250</v>
      </c>
      <c r="L12" s="11"/>
    </row>
    <row r="13" spans="1:12" ht="15.6">
      <c r="A13" s="9">
        <v>12</v>
      </c>
      <c r="B13" s="10" t="s">
        <v>101</v>
      </c>
      <c r="C13" s="10" t="s">
        <v>102</v>
      </c>
      <c r="D13" s="10" t="s">
        <v>19</v>
      </c>
      <c r="E13" s="9" t="s">
        <v>103</v>
      </c>
      <c r="F13" s="9" t="s">
        <v>104</v>
      </c>
      <c r="G13" s="11">
        <v>15575953435</v>
      </c>
      <c r="H13" s="82" t="s">
        <v>105</v>
      </c>
      <c r="I13" s="14">
        <v>45183</v>
      </c>
      <c r="J13" s="14">
        <v>45185</v>
      </c>
      <c r="K13" s="14" t="s">
        <v>250</v>
      </c>
      <c r="L13" s="11"/>
    </row>
    <row r="14" spans="1:12" ht="15.6">
      <c r="A14" s="9">
        <v>13</v>
      </c>
      <c r="B14" s="9"/>
      <c r="C14" s="9"/>
      <c r="D14" s="151"/>
      <c r="E14" s="152"/>
      <c r="F14" s="145" t="s">
        <v>346</v>
      </c>
      <c r="G14" s="153">
        <v>15800906673</v>
      </c>
      <c r="H14" s="147" t="s">
        <v>347</v>
      </c>
      <c r="I14" s="83">
        <v>45183</v>
      </c>
      <c r="J14" s="83">
        <v>45185</v>
      </c>
      <c r="K14" s="14" t="s">
        <v>250</v>
      </c>
      <c r="L14" s="154"/>
    </row>
    <row r="15" spans="1:12" ht="15.6">
      <c r="A15" s="9">
        <v>14</v>
      </c>
      <c r="B15" s="121"/>
      <c r="C15" s="121"/>
      <c r="D15" s="121"/>
      <c r="E15" s="121"/>
      <c r="F15" s="145" t="s">
        <v>348</v>
      </c>
      <c r="G15" s="153">
        <v>15915999652</v>
      </c>
      <c r="H15" s="148" t="s">
        <v>349</v>
      </c>
      <c r="I15" s="83">
        <v>45183</v>
      </c>
      <c r="J15" s="83">
        <v>45185</v>
      </c>
      <c r="K15" s="14" t="s">
        <v>250</v>
      </c>
      <c r="L15" s="121"/>
    </row>
    <row r="16" spans="1:12" ht="15.6">
      <c r="A16" s="9">
        <v>15</v>
      </c>
      <c r="B16" s="121"/>
      <c r="C16" s="121"/>
      <c r="D16" s="121"/>
      <c r="E16" s="121"/>
      <c r="F16" s="145" t="s">
        <v>350</v>
      </c>
      <c r="G16" s="153">
        <v>13003808424</v>
      </c>
      <c r="H16" s="147" t="s">
        <v>351</v>
      </c>
      <c r="I16" s="83">
        <v>45183</v>
      </c>
      <c r="J16" s="83">
        <v>45184</v>
      </c>
      <c r="K16" s="14" t="s">
        <v>250</v>
      </c>
      <c r="L16" s="121"/>
    </row>
    <row r="17" spans="1:12" ht="15.6">
      <c r="A17" s="9">
        <v>16</v>
      </c>
      <c r="B17" s="121"/>
      <c r="C17" s="121"/>
      <c r="D17" s="121"/>
      <c r="E17" s="121"/>
      <c r="F17" s="145" t="s">
        <v>352</v>
      </c>
      <c r="G17" s="153">
        <v>13472588684</v>
      </c>
      <c r="H17" s="148" t="s">
        <v>353</v>
      </c>
      <c r="I17" s="149" t="s">
        <v>354</v>
      </c>
      <c r="J17" s="149" t="s">
        <v>354</v>
      </c>
      <c r="K17" s="149" t="s">
        <v>354</v>
      </c>
      <c r="L17" s="121"/>
    </row>
    <row r="18" spans="1:12" ht="15.6">
      <c r="A18" s="9">
        <v>17</v>
      </c>
      <c r="B18" s="121"/>
      <c r="C18" s="121"/>
      <c r="D18" s="121"/>
      <c r="E18" s="121"/>
      <c r="F18" s="145" t="s">
        <v>355</v>
      </c>
      <c r="G18" s="153">
        <v>19986910066</v>
      </c>
      <c r="H18" s="150" t="s">
        <v>356</v>
      </c>
      <c r="I18" s="83">
        <v>45183</v>
      </c>
      <c r="J18" s="83">
        <v>45185</v>
      </c>
      <c r="K18" s="14" t="s">
        <v>250</v>
      </c>
      <c r="L18" s="121"/>
    </row>
  </sheetData>
  <autoFilter ref="A1:L18" xr:uid="{366CF778-8013-4853-A617-29E57F9CDE43}"/>
  <phoneticPr fontId="3" type="noConversion"/>
  <dataValidations count="1">
    <dataValidation type="list" allowBlank="1" showInputMessage="1" showErrorMessage="1" sqref="D2:E14" xr:uid="{878AAEF6-D7D8-4A95-9709-4A8F67E1D630}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zoomScale="80" zoomScaleNormal="80" workbookViewId="0">
      <selection activeCell="P6" sqref="P6"/>
    </sheetView>
  </sheetViews>
  <sheetFormatPr defaultColWidth="8.77734375" defaultRowHeight="15.6"/>
  <cols>
    <col min="1" max="1" width="8.77734375" style="8"/>
    <col min="2" max="2" width="13.33203125" style="8" customWidth="1"/>
    <col min="3" max="3" width="5.77734375" style="8" customWidth="1"/>
    <col min="4" max="4" width="7.77734375" style="8" customWidth="1"/>
    <col min="5" max="5" width="11" style="30" customWidth="1"/>
    <col min="6" max="6" width="12.44140625" style="30" customWidth="1"/>
    <col min="7" max="7" width="16.109375" style="30" customWidth="1"/>
    <col min="8" max="8" width="21" style="30" customWidth="1"/>
    <col min="9" max="10" width="13.33203125" style="30" customWidth="1"/>
    <col min="11" max="11" width="17.88671875" style="30" customWidth="1"/>
    <col min="12" max="12" width="13.33203125" style="30" customWidth="1"/>
    <col min="13" max="13" width="15.33203125" style="30" customWidth="1"/>
    <col min="14" max="14" width="13.33203125" style="8" customWidth="1"/>
    <col min="15" max="15" width="16" style="8" customWidth="1"/>
    <col min="16" max="17" width="13.33203125" style="8" customWidth="1"/>
    <col min="18" max="18" width="65.6640625" style="8" customWidth="1"/>
    <col min="19" max="19" width="15.109375" style="8" customWidth="1"/>
    <col min="20" max="24" width="8.77734375" style="8"/>
    <col min="25" max="25" width="15.109375" style="8" customWidth="1"/>
    <col min="26" max="16384" width="8.77734375" style="8"/>
  </cols>
  <sheetData>
    <row r="1" spans="1:19" ht="16.5" customHeight="1">
      <c r="B1" s="27"/>
      <c r="C1" s="29"/>
    </row>
    <row r="2" spans="1:19" ht="33.450000000000003" customHeight="1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3" t="s">
        <v>5</v>
      </c>
      <c r="G2" s="3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6" t="s">
        <v>13</v>
      </c>
      <c r="O2" s="6" t="s">
        <v>14</v>
      </c>
      <c r="P2" s="6" t="s">
        <v>11</v>
      </c>
      <c r="Q2" s="7" t="s">
        <v>15</v>
      </c>
      <c r="R2" s="1" t="s">
        <v>16</v>
      </c>
      <c r="S2" s="1"/>
    </row>
    <row r="3" spans="1:19" ht="52.2">
      <c r="A3" s="9">
        <v>1</v>
      </c>
      <c r="B3" s="10" t="s">
        <v>17</v>
      </c>
      <c r="C3" s="10" t="s">
        <v>18</v>
      </c>
      <c r="D3" s="9" t="s">
        <v>19</v>
      </c>
      <c r="E3" s="9" t="s">
        <v>20</v>
      </c>
      <c r="F3" s="11" t="s">
        <v>21</v>
      </c>
      <c r="G3" s="11">
        <v>17660689893</v>
      </c>
      <c r="H3" s="9" t="s">
        <v>22</v>
      </c>
      <c r="I3" s="12" t="s">
        <v>23</v>
      </c>
      <c r="J3" s="12" t="s">
        <v>23</v>
      </c>
      <c r="K3" s="12" t="s">
        <v>23</v>
      </c>
      <c r="L3" s="12" t="s">
        <v>23</v>
      </c>
      <c r="M3" s="12" t="s">
        <v>23</v>
      </c>
      <c r="N3" s="12" t="s">
        <v>23</v>
      </c>
      <c r="O3" s="12" t="s">
        <v>23</v>
      </c>
      <c r="P3" s="12" t="s">
        <v>23</v>
      </c>
      <c r="Q3" s="12" t="s">
        <v>23</v>
      </c>
      <c r="R3" s="155" t="s">
        <v>357</v>
      </c>
      <c r="S3" s="156"/>
    </row>
    <row r="4" spans="1:19">
      <c r="A4" s="9">
        <v>2</v>
      </c>
      <c r="B4" s="10" t="s">
        <v>24</v>
      </c>
      <c r="C4" s="10" t="s">
        <v>25</v>
      </c>
      <c r="D4" s="9" t="s">
        <v>19</v>
      </c>
      <c r="E4" s="9" t="s">
        <v>26</v>
      </c>
      <c r="F4" s="11" t="s">
        <v>27</v>
      </c>
      <c r="G4" s="11">
        <v>17309817117</v>
      </c>
      <c r="H4" s="9" t="s">
        <v>28</v>
      </c>
      <c r="I4" s="12" t="s">
        <v>23</v>
      </c>
      <c r="J4" s="12" t="s">
        <v>23</v>
      </c>
      <c r="K4" s="12" t="s">
        <v>23</v>
      </c>
      <c r="L4" s="12" t="s">
        <v>23</v>
      </c>
      <c r="M4" s="12" t="s">
        <v>23</v>
      </c>
      <c r="N4" s="12" t="s">
        <v>23</v>
      </c>
      <c r="O4" s="12" t="s">
        <v>23</v>
      </c>
      <c r="P4" s="12" t="s">
        <v>23</v>
      </c>
      <c r="Q4" s="12" t="s">
        <v>23</v>
      </c>
      <c r="R4" s="13" t="s">
        <v>358</v>
      </c>
      <c r="S4" s="13" t="s">
        <v>359</v>
      </c>
    </row>
    <row r="5" spans="1:19">
      <c r="A5" s="9">
        <v>3</v>
      </c>
      <c r="B5" s="10" t="s">
        <v>29</v>
      </c>
      <c r="C5" s="10" t="s">
        <v>30</v>
      </c>
      <c r="D5" s="11" t="s">
        <v>19</v>
      </c>
      <c r="E5" s="9" t="s">
        <v>31</v>
      </c>
      <c r="F5" s="9" t="s">
        <v>32</v>
      </c>
      <c r="G5" s="11">
        <v>15601660361</v>
      </c>
      <c r="H5" s="9" t="s">
        <v>33</v>
      </c>
      <c r="I5" s="14" t="s">
        <v>360</v>
      </c>
      <c r="J5" s="9" t="s">
        <v>30</v>
      </c>
      <c r="K5" s="9" t="s">
        <v>34</v>
      </c>
      <c r="L5" s="9" t="s">
        <v>35</v>
      </c>
      <c r="M5" s="9" t="s">
        <v>361</v>
      </c>
      <c r="N5" s="9" t="s">
        <v>30</v>
      </c>
      <c r="O5" s="9" t="s">
        <v>36</v>
      </c>
      <c r="P5" s="9" t="s">
        <v>37</v>
      </c>
      <c r="Q5" s="9" t="s">
        <v>362</v>
      </c>
      <c r="R5" s="13" t="s">
        <v>363</v>
      </c>
      <c r="S5" s="156"/>
    </row>
    <row r="6" spans="1:19">
      <c r="A6" s="9">
        <v>4</v>
      </c>
      <c r="B6" s="157" t="s">
        <v>38</v>
      </c>
      <c r="C6" s="157" t="s">
        <v>39</v>
      </c>
      <c r="D6" s="157" t="s">
        <v>19</v>
      </c>
      <c r="E6" s="15" t="s">
        <v>40</v>
      </c>
      <c r="F6" s="15" t="s">
        <v>41</v>
      </c>
      <c r="G6" s="16">
        <v>15189424932</v>
      </c>
      <c r="H6" s="16" t="s">
        <v>42</v>
      </c>
      <c r="I6" s="17">
        <v>45184</v>
      </c>
      <c r="J6" s="18" t="s">
        <v>43</v>
      </c>
      <c r="K6" s="19" t="s">
        <v>44</v>
      </c>
      <c r="L6" s="19" t="s">
        <v>45</v>
      </c>
      <c r="M6" s="20">
        <v>45185</v>
      </c>
      <c r="N6" s="18" t="s">
        <v>43</v>
      </c>
      <c r="O6" s="19" t="s">
        <v>46</v>
      </c>
      <c r="P6" s="19" t="s">
        <v>47</v>
      </c>
      <c r="Q6" s="9" t="s">
        <v>362</v>
      </c>
      <c r="R6" s="9" t="s">
        <v>364</v>
      </c>
      <c r="S6" s="9"/>
    </row>
    <row r="7" spans="1:19">
      <c r="A7" s="9">
        <v>5</v>
      </c>
      <c r="B7" s="10" t="s">
        <v>48</v>
      </c>
      <c r="C7" s="10" t="s">
        <v>49</v>
      </c>
      <c r="D7" s="10" t="s">
        <v>19</v>
      </c>
      <c r="E7" s="9" t="s">
        <v>50</v>
      </c>
      <c r="F7" s="9" t="s">
        <v>51</v>
      </c>
      <c r="G7" s="11">
        <v>13735400862</v>
      </c>
      <c r="H7" s="9" t="s">
        <v>52</v>
      </c>
      <c r="I7" s="14" t="s">
        <v>365</v>
      </c>
      <c r="J7" s="9" t="s">
        <v>49</v>
      </c>
      <c r="K7" s="9" t="s">
        <v>53</v>
      </c>
      <c r="L7" s="9" t="s">
        <v>54</v>
      </c>
      <c r="M7" s="14">
        <v>45185</v>
      </c>
      <c r="N7" s="9" t="s">
        <v>49</v>
      </c>
      <c r="O7" s="9" t="s">
        <v>55</v>
      </c>
      <c r="P7" s="9" t="s">
        <v>56</v>
      </c>
      <c r="Q7" s="9" t="s">
        <v>362</v>
      </c>
      <c r="R7" s="13" t="s">
        <v>366</v>
      </c>
      <c r="S7" s="156"/>
    </row>
    <row r="8" spans="1:19" ht="31.2">
      <c r="A8" s="9">
        <v>6</v>
      </c>
      <c r="B8" s="21" t="s">
        <v>57</v>
      </c>
      <c r="C8" s="10" t="s">
        <v>58</v>
      </c>
      <c r="D8" s="10" t="s">
        <v>19</v>
      </c>
      <c r="E8" s="9" t="s">
        <v>59</v>
      </c>
      <c r="F8" s="9" t="s">
        <v>60</v>
      </c>
      <c r="G8" s="11">
        <v>13677127441</v>
      </c>
      <c r="H8" s="11" t="s">
        <v>61</v>
      </c>
      <c r="I8" s="14">
        <v>45183</v>
      </c>
      <c r="J8" s="11" t="s">
        <v>62</v>
      </c>
      <c r="K8" s="11" t="s">
        <v>63</v>
      </c>
      <c r="L8" s="11" t="s">
        <v>64</v>
      </c>
      <c r="M8" s="14">
        <v>45185</v>
      </c>
      <c r="N8" s="11" t="s">
        <v>62</v>
      </c>
      <c r="O8" s="11" t="s">
        <v>65</v>
      </c>
      <c r="P8" s="11" t="s">
        <v>66</v>
      </c>
      <c r="Q8" s="9" t="s">
        <v>362</v>
      </c>
      <c r="R8" s="156" t="s">
        <v>367</v>
      </c>
      <c r="S8" s="156"/>
    </row>
    <row r="9" spans="1:19" ht="46.8">
      <c r="A9" s="9">
        <v>7</v>
      </c>
      <c r="B9" s="10" t="s">
        <v>67</v>
      </c>
      <c r="C9" s="10" t="s">
        <v>58</v>
      </c>
      <c r="D9" s="22" t="s">
        <v>19</v>
      </c>
      <c r="E9" s="9" t="s">
        <v>59</v>
      </c>
      <c r="F9" s="23" t="s">
        <v>68</v>
      </c>
      <c r="G9" s="11">
        <v>13641297316</v>
      </c>
      <c r="H9" s="11" t="s">
        <v>69</v>
      </c>
      <c r="I9" s="14">
        <v>45183</v>
      </c>
      <c r="J9" s="11" t="s">
        <v>58</v>
      </c>
      <c r="K9" s="11" t="s">
        <v>70</v>
      </c>
      <c r="L9" s="11" t="s">
        <v>71</v>
      </c>
      <c r="M9" s="14">
        <v>45188</v>
      </c>
      <c r="N9" s="11" t="s">
        <v>58</v>
      </c>
      <c r="O9" s="11" t="s">
        <v>72</v>
      </c>
      <c r="P9" s="11" t="s">
        <v>73</v>
      </c>
      <c r="Q9" s="9" t="s">
        <v>362</v>
      </c>
      <c r="R9" s="158" t="s">
        <v>368</v>
      </c>
      <c r="S9" s="156"/>
    </row>
    <row r="10" spans="1:19">
      <c r="A10" s="9">
        <v>8</v>
      </c>
      <c r="B10" s="10" t="s">
        <v>74</v>
      </c>
      <c r="C10" s="10" t="s">
        <v>75</v>
      </c>
      <c r="D10" s="22" t="s">
        <v>19</v>
      </c>
      <c r="E10" s="9" t="s">
        <v>76</v>
      </c>
      <c r="F10" s="9" t="s">
        <v>77</v>
      </c>
      <c r="G10" s="11">
        <v>13171077428</v>
      </c>
      <c r="H10" s="9" t="s">
        <v>78</v>
      </c>
      <c r="I10" s="12" t="s">
        <v>79</v>
      </c>
      <c r="J10" s="12" t="s">
        <v>79</v>
      </c>
      <c r="K10" s="12" t="s">
        <v>79</v>
      </c>
      <c r="L10" s="12" t="s">
        <v>79</v>
      </c>
      <c r="M10" s="9" t="s">
        <v>369</v>
      </c>
      <c r="N10" s="9" t="s">
        <v>75</v>
      </c>
      <c r="O10" s="9" t="s">
        <v>80</v>
      </c>
      <c r="P10" s="9" t="s">
        <v>81</v>
      </c>
      <c r="Q10" s="9" t="s">
        <v>362</v>
      </c>
      <c r="R10" s="13" t="s">
        <v>370</v>
      </c>
      <c r="S10" s="13" t="s">
        <v>371</v>
      </c>
    </row>
    <row r="11" spans="1:19">
      <c r="A11" s="9">
        <v>9</v>
      </c>
      <c r="B11" s="10" t="s">
        <v>82</v>
      </c>
      <c r="C11" s="10" t="s">
        <v>83</v>
      </c>
      <c r="D11" s="11" t="s">
        <v>19</v>
      </c>
      <c r="E11" s="9" t="s">
        <v>84</v>
      </c>
      <c r="F11" s="9" t="s">
        <v>85</v>
      </c>
      <c r="G11" s="11">
        <v>17713571531</v>
      </c>
      <c r="H11" s="11" t="s">
        <v>86</v>
      </c>
      <c r="I11" s="14">
        <v>45183</v>
      </c>
      <c r="J11" s="11" t="s">
        <v>58</v>
      </c>
      <c r="K11" s="11" t="s">
        <v>70</v>
      </c>
      <c r="L11" s="11" t="s">
        <v>71</v>
      </c>
      <c r="M11" s="14">
        <v>45185</v>
      </c>
      <c r="N11" s="11" t="s">
        <v>58</v>
      </c>
      <c r="O11" s="11" t="s">
        <v>72</v>
      </c>
      <c r="P11" s="11" t="s">
        <v>73</v>
      </c>
      <c r="Q11" s="9" t="s">
        <v>362</v>
      </c>
      <c r="R11" s="156" t="s">
        <v>372</v>
      </c>
      <c r="S11" s="13" t="s">
        <v>373</v>
      </c>
    </row>
    <row r="12" spans="1:19">
      <c r="A12" s="9">
        <v>10</v>
      </c>
      <c r="B12" s="157" t="s">
        <v>87</v>
      </c>
      <c r="C12" s="157" t="s">
        <v>83</v>
      </c>
      <c r="D12" s="16" t="s">
        <v>19</v>
      </c>
      <c r="E12" s="15" t="s">
        <v>88</v>
      </c>
      <c r="F12" s="16" t="s">
        <v>89</v>
      </c>
      <c r="G12" s="16">
        <v>19905937213</v>
      </c>
      <c r="H12" s="16" t="s">
        <v>90</v>
      </c>
      <c r="I12" s="24" t="s">
        <v>79</v>
      </c>
      <c r="J12" s="24" t="s">
        <v>79</v>
      </c>
      <c r="K12" s="24" t="s">
        <v>79</v>
      </c>
      <c r="L12" s="24" t="s">
        <v>79</v>
      </c>
      <c r="M12" s="25">
        <v>45185</v>
      </c>
      <c r="N12" s="16" t="s">
        <v>91</v>
      </c>
      <c r="O12" s="16" t="s">
        <v>92</v>
      </c>
      <c r="P12" s="16" t="s">
        <v>93</v>
      </c>
      <c r="Q12" s="9" t="s">
        <v>362</v>
      </c>
      <c r="R12" s="13" t="s">
        <v>374</v>
      </c>
      <c r="S12" s="13" t="s">
        <v>374</v>
      </c>
    </row>
    <row r="13" spans="1:19" ht="31.2">
      <c r="A13" s="9">
        <v>11</v>
      </c>
      <c r="B13" s="26" t="s">
        <v>94</v>
      </c>
      <c r="C13" s="26" t="s">
        <v>83</v>
      </c>
      <c r="D13" s="11" t="s">
        <v>19</v>
      </c>
      <c r="E13" s="9" t="s">
        <v>95</v>
      </c>
      <c r="F13" s="9" t="s">
        <v>96</v>
      </c>
      <c r="G13" s="11">
        <v>15652119993</v>
      </c>
      <c r="H13" s="159" t="s">
        <v>375</v>
      </c>
      <c r="I13" s="14">
        <v>45183</v>
      </c>
      <c r="J13" s="11" t="s">
        <v>30</v>
      </c>
      <c r="K13" s="11" t="s">
        <v>97</v>
      </c>
      <c r="L13" s="11" t="s">
        <v>98</v>
      </c>
      <c r="M13" s="14">
        <v>45184</v>
      </c>
      <c r="N13" s="11" t="s">
        <v>62</v>
      </c>
      <c r="O13" s="11" t="s">
        <v>99</v>
      </c>
      <c r="P13" s="11" t="s">
        <v>100</v>
      </c>
      <c r="Q13" s="9" t="s">
        <v>362</v>
      </c>
      <c r="R13" s="155" t="s">
        <v>376</v>
      </c>
      <c r="S13" s="156"/>
    </row>
    <row r="14" spans="1:19">
      <c r="A14" s="9">
        <v>12</v>
      </c>
      <c r="B14" s="10" t="s">
        <v>101</v>
      </c>
      <c r="C14" s="10" t="s">
        <v>102</v>
      </c>
      <c r="D14" s="10" t="s">
        <v>19</v>
      </c>
      <c r="E14" s="9" t="s">
        <v>103</v>
      </c>
      <c r="F14" s="9" t="s">
        <v>104</v>
      </c>
      <c r="G14" s="11">
        <v>15575953435</v>
      </c>
      <c r="H14" s="11" t="s">
        <v>105</v>
      </c>
      <c r="I14" s="14">
        <v>45183</v>
      </c>
      <c r="J14" s="11" t="s">
        <v>106</v>
      </c>
      <c r="K14" s="11" t="s">
        <v>97</v>
      </c>
      <c r="L14" s="11" t="s">
        <v>98</v>
      </c>
      <c r="M14" s="14">
        <v>45185</v>
      </c>
      <c r="N14" s="11" t="s">
        <v>107</v>
      </c>
      <c r="O14" s="11" t="s">
        <v>108</v>
      </c>
      <c r="P14" s="11" t="s">
        <v>109</v>
      </c>
      <c r="Q14" s="9" t="s">
        <v>362</v>
      </c>
      <c r="R14" s="156" t="s">
        <v>107</v>
      </c>
      <c r="S14" s="156"/>
    </row>
    <row r="15" spans="1:19" ht="16.5" customHeight="1">
      <c r="A15" s="9">
        <v>13</v>
      </c>
      <c r="B15" s="160" t="s">
        <v>377</v>
      </c>
      <c r="C15" s="9"/>
      <c r="D15" s="151"/>
      <c r="E15" s="152"/>
      <c r="F15" s="145" t="s">
        <v>346</v>
      </c>
      <c r="G15" s="146">
        <v>15800906673</v>
      </c>
      <c r="H15" s="147" t="s">
        <v>347</v>
      </c>
      <c r="I15" s="83">
        <v>45183</v>
      </c>
      <c r="J15" s="161" t="s">
        <v>43</v>
      </c>
      <c r="K15" s="161" t="s">
        <v>378</v>
      </c>
      <c r="L15" s="162" t="s">
        <v>379</v>
      </c>
      <c r="M15" s="83">
        <v>45185</v>
      </c>
      <c r="N15" s="161" t="s">
        <v>43</v>
      </c>
      <c r="O15" s="161" t="s">
        <v>380</v>
      </c>
      <c r="P15" s="161" t="s">
        <v>381</v>
      </c>
      <c r="Q15" s="145" t="s">
        <v>362</v>
      </c>
      <c r="R15" s="156"/>
    </row>
    <row r="16" spans="1:19" ht="46.8">
      <c r="A16" s="9">
        <v>14</v>
      </c>
      <c r="B16" s="160" t="s">
        <v>382</v>
      </c>
      <c r="C16" s="156"/>
      <c r="D16" s="156"/>
      <c r="E16" s="152"/>
      <c r="F16" s="145" t="s">
        <v>348</v>
      </c>
      <c r="G16" s="146">
        <v>15915999652</v>
      </c>
      <c r="H16" s="148" t="s">
        <v>349</v>
      </c>
      <c r="I16" s="83">
        <v>45183</v>
      </c>
      <c r="J16" s="145" t="s">
        <v>383</v>
      </c>
      <c r="K16" s="145" t="s">
        <v>384</v>
      </c>
      <c r="L16" s="163" t="s">
        <v>385</v>
      </c>
      <c r="M16" s="83">
        <v>45185</v>
      </c>
      <c r="N16" s="145" t="s">
        <v>383</v>
      </c>
      <c r="O16" s="145" t="s">
        <v>386</v>
      </c>
      <c r="P16" s="163" t="s">
        <v>387</v>
      </c>
      <c r="Q16" s="145" t="s">
        <v>362</v>
      </c>
      <c r="R16" s="156"/>
    </row>
    <row r="17" spans="1:19" ht="46.8">
      <c r="A17" s="9">
        <v>15</v>
      </c>
      <c r="B17" s="160" t="s">
        <v>382</v>
      </c>
      <c r="C17" s="10"/>
      <c r="D17" s="9"/>
      <c r="E17" s="152"/>
      <c r="F17" s="145" t="s">
        <v>350</v>
      </c>
      <c r="G17" s="146">
        <v>13003808424</v>
      </c>
      <c r="H17" s="147" t="s">
        <v>351</v>
      </c>
      <c r="I17" s="83">
        <v>45183</v>
      </c>
      <c r="J17" s="145" t="s">
        <v>383</v>
      </c>
      <c r="K17" s="145" t="s">
        <v>388</v>
      </c>
      <c r="L17" s="164" t="s">
        <v>389</v>
      </c>
      <c r="M17" s="83">
        <v>45184</v>
      </c>
      <c r="N17" s="145" t="s">
        <v>383</v>
      </c>
      <c r="O17" s="145" t="s">
        <v>390</v>
      </c>
      <c r="P17" s="145" t="s">
        <v>391</v>
      </c>
      <c r="Q17" s="145" t="s">
        <v>362</v>
      </c>
      <c r="R17" s="156"/>
    </row>
    <row r="18" spans="1:19" ht="31.2">
      <c r="A18" s="9">
        <v>16</v>
      </c>
      <c r="B18" s="160" t="s">
        <v>392</v>
      </c>
      <c r="C18" s="10"/>
      <c r="D18" s="22"/>
      <c r="E18" s="152"/>
      <c r="F18" s="145" t="s">
        <v>352</v>
      </c>
      <c r="G18" s="146">
        <v>13472588684</v>
      </c>
      <c r="H18" s="148" t="s">
        <v>353</v>
      </c>
      <c r="I18" s="165"/>
      <c r="J18" s="145"/>
      <c r="K18" s="166"/>
      <c r="L18" s="164"/>
      <c r="M18" s="165"/>
      <c r="N18" s="145"/>
      <c r="O18" s="145"/>
      <c r="P18" s="145"/>
      <c r="Q18" s="145"/>
      <c r="R18" s="156"/>
    </row>
    <row r="19" spans="1:19">
      <c r="A19" s="9">
        <v>17</v>
      </c>
      <c r="B19" s="160" t="s">
        <v>393</v>
      </c>
      <c r="C19" s="10"/>
      <c r="D19" s="167"/>
      <c r="E19" s="152"/>
      <c r="F19" s="145" t="s">
        <v>355</v>
      </c>
      <c r="G19" s="146">
        <v>19986910066</v>
      </c>
      <c r="H19" s="150" t="s">
        <v>356</v>
      </c>
      <c r="I19" s="83">
        <v>45183</v>
      </c>
      <c r="J19" s="145" t="s">
        <v>106</v>
      </c>
      <c r="K19" s="145" t="s">
        <v>394</v>
      </c>
      <c r="L19" s="164" t="s">
        <v>395</v>
      </c>
      <c r="M19" s="83">
        <v>45185</v>
      </c>
      <c r="N19" s="145" t="s">
        <v>396</v>
      </c>
      <c r="O19" s="145" t="s">
        <v>397</v>
      </c>
      <c r="P19" s="145" t="s">
        <v>398</v>
      </c>
      <c r="Q19" s="145" t="s">
        <v>362</v>
      </c>
      <c r="R19" s="156"/>
    </row>
    <row r="20" spans="1:19">
      <c r="B20" s="168"/>
      <c r="C20" s="168"/>
      <c r="D20" s="168"/>
      <c r="E20" s="28"/>
      <c r="F20" s="169"/>
      <c r="G20" s="169"/>
      <c r="H20" s="8"/>
      <c r="I20" s="8"/>
      <c r="J20" s="8"/>
      <c r="K20" s="8"/>
      <c r="L20" s="28"/>
      <c r="N20" s="30"/>
      <c r="O20" s="30"/>
      <c r="P20" s="30"/>
      <c r="Q20" s="30"/>
    </row>
    <row r="21" spans="1:19" ht="18.75" customHeight="1">
      <c r="B21" s="168"/>
      <c r="C21" s="168"/>
      <c r="D21" s="168"/>
      <c r="E21" s="28"/>
      <c r="F21" s="170"/>
      <c r="G21" s="169"/>
      <c r="H21" s="8"/>
      <c r="I21" s="8"/>
      <c r="J21" s="8"/>
      <c r="K21" s="8"/>
      <c r="L21" s="28"/>
      <c r="N21" s="30"/>
      <c r="O21" s="30"/>
      <c r="P21" s="30"/>
      <c r="Q21" s="30"/>
    </row>
    <row r="22" spans="1:19" ht="18.75" customHeight="1">
      <c r="B22" s="168"/>
      <c r="C22" s="168"/>
      <c r="D22" s="168"/>
      <c r="E22" s="28"/>
      <c r="F22" s="170"/>
      <c r="G22" s="169"/>
      <c r="H22" s="8"/>
      <c r="I22" s="8"/>
      <c r="J22" s="8"/>
      <c r="K22" s="8"/>
      <c r="L22" s="28"/>
      <c r="N22" s="30"/>
      <c r="O22" s="30"/>
      <c r="P22" s="30"/>
      <c r="Q22" s="30"/>
      <c r="S22" s="171"/>
    </row>
    <row r="23" spans="1:19" ht="18.75" customHeight="1">
      <c r="B23" s="168"/>
      <c r="C23" s="168"/>
      <c r="D23" s="168"/>
      <c r="E23" s="28"/>
      <c r="F23" s="170"/>
      <c r="G23" s="169"/>
      <c r="H23" s="8"/>
      <c r="I23" s="8"/>
      <c r="J23" s="8"/>
      <c r="K23" s="8"/>
      <c r="L23" s="28"/>
      <c r="N23" s="30"/>
      <c r="O23" s="30"/>
      <c r="P23" s="30"/>
      <c r="Q23" s="30"/>
    </row>
    <row r="24" spans="1:19" ht="18.75" customHeight="1">
      <c r="B24" s="168"/>
      <c r="C24" s="168"/>
      <c r="D24" s="168"/>
      <c r="E24" s="28"/>
      <c r="F24" s="169"/>
      <c r="G24" s="169"/>
      <c r="H24" s="8"/>
      <c r="I24" s="8"/>
      <c r="J24" s="8"/>
      <c r="K24" s="8"/>
      <c r="L24" s="28"/>
      <c r="N24" s="30"/>
      <c r="O24" s="30"/>
      <c r="P24" s="30"/>
      <c r="Q24" s="30"/>
      <c r="S24" s="171"/>
    </row>
    <row r="25" spans="1:19" ht="18.75" customHeight="1">
      <c r="B25" s="168"/>
      <c r="C25" s="168"/>
      <c r="D25" s="172"/>
      <c r="E25" s="28"/>
      <c r="F25" s="173"/>
      <c r="G25" s="169"/>
      <c r="H25" s="8"/>
      <c r="I25" s="8"/>
      <c r="J25" s="8"/>
      <c r="K25" s="8"/>
      <c r="L25" s="28"/>
      <c r="N25" s="30"/>
      <c r="O25" s="30"/>
      <c r="P25" s="30"/>
      <c r="Q25" s="30"/>
    </row>
    <row r="26" spans="1:19">
      <c r="B26" s="168"/>
      <c r="C26" s="168"/>
      <c r="D26" s="168"/>
      <c r="E26" s="28"/>
      <c r="F26" s="28"/>
      <c r="G26" s="28"/>
      <c r="H26" s="8"/>
      <c r="I26" s="8"/>
      <c r="J26" s="8"/>
      <c r="K26" s="8"/>
      <c r="L26" s="28"/>
      <c r="N26" s="30"/>
      <c r="O26" s="30"/>
      <c r="P26" s="30"/>
      <c r="Q26" s="30"/>
    </row>
    <row r="27" spans="1:19">
      <c r="B27" s="168"/>
      <c r="C27" s="168"/>
      <c r="D27" s="168"/>
      <c r="E27" s="28"/>
      <c r="F27" s="28"/>
      <c r="G27" s="28"/>
      <c r="H27" s="8"/>
      <c r="I27" s="8"/>
      <c r="J27" s="8"/>
      <c r="K27" s="8"/>
      <c r="L27" s="28"/>
      <c r="N27" s="30"/>
      <c r="O27" s="30"/>
      <c r="P27" s="30"/>
      <c r="Q27" s="30"/>
    </row>
    <row r="28" spans="1:19">
      <c r="B28" s="28"/>
      <c r="C28" s="28"/>
    </row>
    <row r="29" spans="1:19">
      <c r="B29" s="28"/>
      <c r="C29" s="28"/>
    </row>
    <row r="30" spans="1:19">
      <c r="B30" s="28"/>
      <c r="C30" s="28"/>
    </row>
    <row r="31" spans="1:19">
      <c r="B31" s="28"/>
      <c r="C31" s="28"/>
    </row>
    <row r="32" spans="1:19">
      <c r="B32" s="28"/>
      <c r="C32" s="28"/>
    </row>
    <row r="33" spans="2:3">
      <c r="B33" s="28"/>
      <c r="C33" s="28"/>
    </row>
    <row r="34" spans="2:3">
      <c r="B34" s="28"/>
      <c r="C34" s="28"/>
    </row>
    <row r="35" spans="2:3">
      <c r="B35" s="28"/>
      <c r="C35" s="28"/>
    </row>
    <row r="36" spans="2:3">
      <c r="B36" s="28"/>
      <c r="C36" s="28"/>
    </row>
    <row r="37" spans="2:3">
      <c r="B37" s="28"/>
      <c r="C37" s="28"/>
    </row>
    <row r="38" spans="2:3">
      <c r="B38" s="28"/>
      <c r="C38" s="28"/>
    </row>
    <row r="39" spans="2:3">
      <c r="B39" s="28"/>
      <c r="C39" s="28"/>
    </row>
    <row r="40" spans="2:3">
      <c r="B40" s="28"/>
      <c r="C40" s="28"/>
    </row>
    <row r="41" spans="2:3">
      <c r="B41" s="28"/>
      <c r="C41" s="28"/>
    </row>
    <row r="42" spans="2:3">
      <c r="B42" s="28"/>
      <c r="C42" s="28"/>
    </row>
    <row r="43" spans="2:3">
      <c r="B43" s="28"/>
      <c r="C43" s="28"/>
    </row>
    <row r="44" spans="2:3">
      <c r="B44" s="28"/>
      <c r="C44" s="28"/>
    </row>
    <row r="45" spans="2:3">
      <c r="B45" s="28"/>
      <c r="C45" s="28"/>
    </row>
    <row r="46" spans="2:3">
      <c r="B46" s="28"/>
      <c r="C46" s="28"/>
    </row>
    <row r="47" spans="2:3">
      <c r="B47" s="28"/>
      <c r="C47" s="28"/>
    </row>
    <row r="48" spans="2:3">
      <c r="B48" s="28"/>
      <c r="C48" s="28"/>
    </row>
    <row r="49" spans="2:3">
      <c r="B49" s="28"/>
      <c r="C49" s="28"/>
    </row>
    <row r="50" spans="2:3">
      <c r="B50" s="28"/>
      <c r="C50" s="28"/>
    </row>
    <row r="51" spans="2:3">
      <c r="B51" s="28"/>
      <c r="C51" s="28"/>
    </row>
    <row r="52" spans="2:3">
      <c r="B52" s="28"/>
      <c r="C52" s="28"/>
    </row>
    <row r="53" spans="2:3">
      <c r="B53" s="28"/>
      <c r="C53" s="28"/>
    </row>
    <row r="54" spans="2:3">
      <c r="B54" s="28"/>
      <c r="C54" s="28"/>
    </row>
    <row r="55" spans="2:3">
      <c r="B55" s="28"/>
      <c r="C55" s="28"/>
    </row>
    <row r="56" spans="2:3">
      <c r="B56" s="28"/>
      <c r="C56" s="28"/>
    </row>
    <row r="57" spans="2:3">
      <c r="B57" s="28"/>
      <c r="C57" s="28"/>
    </row>
  </sheetData>
  <phoneticPr fontId="3" type="noConversion"/>
  <dataValidations count="1">
    <dataValidation type="list" allowBlank="1" showInputMessage="1" showErrorMessage="1" sqref="D3:E27" xr:uid="{C662AB62-15A2-4336-A0F8-38F8D9335F4C}">
      <formula1>"是,否"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81F7-3E46-43C6-B30A-603C1C675135}">
  <dimension ref="A3:K49"/>
  <sheetViews>
    <sheetView topLeftCell="A23" workbookViewId="0">
      <selection activeCell="E49" sqref="E49"/>
    </sheetView>
  </sheetViews>
  <sheetFormatPr defaultColWidth="9" defaultRowHeight="13.8"/>
  <cols>
    <col min="1" max="1" width="7.109375" style="35" customWidth="1"/>
    <col min="2" max="2" width="4.109375" style="35" customWidth="1"/>
    <col min="3" max="3" width="7.33203125" style="35" customWidth="1"/>
    <col min="4" max="4" width="9" style="35"/>
    <col min="5" max="5" width="36.21875" style="84" customWidth="1"/>
    <col min="6" max="6" width="9" style="35"/>
    <col min="7" max="7" width="8.21875" style="35" customWidth="1"/>
    <col min="8" max="8" width="21.21875" style="84" customWidth="1"/>
    <col min="9" max="9" width="13.77734375" style="81" customWidth="1"/>
    <col min="10" max="10" width="8.21875" style="35" customWidth="1"/>
    <col min="11" max="16384" width="9" style="35"/>
  </cols>
  <sheetData>
    <row r="3" spans="1:11" ht="17.399999999999999">
      <c r="B3" s="261" t="s">
        <v>258</v>
      </c>
      <c r="C3" s="261"/>
      <c r="D3" s="261"/>
      <c r="E3" s="262"/>
      <c r="F3" s="261"/>
      <c r="G3" s="261"/>
      <c r="H3" s="262"/>
      <c r="I3" s="261"/>
      <c r="J3" s="261"/>
    </row>
    <row r="4" spans="1:11">
      <c r="B4" s="85"/>
      <c r="C4" s="86"/>
      <c r="D4" s="86"/>
      <c r="E4" s="87"/>
      <c r="F4" s="86"/>
      <c r="G4" s="86"/>
      <c r="H4" s="87"/>
      <c r="I4" s="88"/>
      <c r="J4" s="89"/>
    </row>
    <row r="5" spans="1:11">
      <c r="A5" s="90"/>
      <c r="B5" s="91"/>
      <c r="C5" s="90"/>
      <c r="D5" s="92" t="s">
        <v>259</v>
      </c>
      <c r="E5" s="93"/>
      <c r="F5" s="263"/>
      <c r="G5" s="263"/>
      <c r="H5" s="93"/>
      <c r="I5" s="94" t="s">
        <v>260</v>
      </c>
      <c r="J5" s="95"/>
    </row>
    <row r="6" spans="1:11">
      <c r="A6" s="90"/>
      <c r="B6" s="96"/>
      <c r="C6" s="97"/>
      <c r="D6" s="98"/>
      <c r="E6" s="99"/>
      <c r="F6" s="100"/>
      <c r="G6" s="100"/>
      <c r="H6" s="99"/>
      <c r="I6" s="101"/>
      <c r="J6" s="102"/>
    </row>
    <row r="7" spans="1:11">
      <c r="A7" s="90"/>
      <c r="B7" s="103"/>
      <c r="C7" s="104"/>
      <c r="D7" s="103"/>
      <c r="E7" s="105"/>
      <c r="F7" s="92"/>
      <c r="G7" s="92"/>
      <c r="H7" s="93"/>
      <c r="I7" s="94"/>
      <c r="J7" s="92"/>
    </row>
    <row r="8" spans="1:11" s="106" customFormat="1">
      <c r="B8" s="107" t="s">
        <v>0</v>
      </c>
      <c r="C8" s="107" t="s">
        <v>261</v>
      </c>
      <c r="D8" s="107" t="s">
        <v>262</v>
      </c>
      <c r="E8" s="108" t="s">
        <v>263</v>
      </c>
      <c r="F8" s="107" t="s">
        <v>264</v>
      </c>
      <c r="G8" s="107" t="s">
        <v>265</v>
      </c>
      <c r="H8" s="108" t="s">
        <v>266</v>
      </c>
      <c r="I8" s="107" t="s">
        <v>267</v>
      </c>
      <c r="J8" s="107" t="s">
        <v>268</v>
      </c>
    </row>
    <row r="9" spans="1:11">
      <c r="B9" s="109">
        <v>1</v>
      </c>
      <c r="C9" s="109" t="s">
        <v>32</v>
      </c>
      <c r="D9" s="109" t="s">
        <v>269</v>
      </c>
      <c r="E9" s="110" t="s">
        <v>270</v>
      </c>
      <c r="F9" s="109">
        <v>1750</v>
      </c>
      <c r="G9" s="109"/>
      <c r="H9" s="111" t="s">
        <v>271</v>
      </c>
      <c r="I9" s="109"/>
      <c r="J9" s="109"/>
      <c r="K9" s="112"/>
    </row>
    <row r="10" spans="1:11">
      <c r="B10" s="109">
        <v>2</v>
      </c>
      <c r="C10" s="109" t="s">
        <v>32</v>
      </c>
      <c r="D10" s="109" t="s">
        <v>272</v>
      </c>
      <c r="E10" s="111" t="s">
        <v>273</v>
      </c>
      <c r="F10" s="109">
        <v>830</v>
      </c>
      <c r="G10" s="109"/>
      <c r="H10" s="111" t="s">
        <v>274</v>
      </c>
      <c r="I10" s="109"/>
      <c r="J10" s="109"/>
      <c r="K10" s="112"/>
    </row>
    <row r="11" spans="1:11">
      <c r="B11" s="109">
        <v>3</v>
      </c>
      <c r="C11" s="109" t="s">
        <v>41</v>
      </c>
      <c r="D11" s="109" t="s">
        <v>275</v>
      </c>
      <c r="E11" s="113" t="s">
        <v>276</v>
      </c>
      <c r="F11" s="109">
        <v>1540</v>
      </c>
      <c r="G11" s="114"/>
      <c r="H11" s="115" t="s">
        <v>277</v>
      </c>
      <c r="I11" s="109"/>
      <c r="J11" s="109"/>
    </row>
    <row r="12" spans="1:11">
      <c r="B12" s="109">
        <v>4</v>
      </c>
      <c r="C12" s="109" t="s">
        <v>41</v>
      </c>
      <c r="D12" s="109" t="s">
        <v>278</v>
      </c>
      <c r="E12" s="113" t="s">
        <v>279</v>
      </c>
      <c r="F12" s="109">
        <v>1540</v>
      </c>
      <c r="G12" s="114"/>
      <c r="H12" s="115" t="s">
        <v>280</v>
      </c>
      <c r="I12" s="109"/>
      <c r="J12" s="109"/>
    </row>
    <row r="13" spans="1:11">
      <c r="B13" s="109">
        <v>5</v>
      </c>
      <c r="C13" s="109" t="s">
        <v>51</v>
      </c>
      <c r="D13" s="109" t="s">
        <v>281</v>
      </c>
      <c r="E13" s="113" t="s">
        <v>282</v>
      </c>
      <c r="F13" s="109">
        <v>1540</v>
      </c>
      <c r="G13" s="114"/>
      <c r="H13" s="115" t="s">
        <v>283</v>
      </c>
      <c r="I13" s="109"/>
      <c r="J13" s="109"/>
    </row>
    <row r="14" spans="1:11">
      <c r="B14" s="109">
        <v>6</v>
      </c>
      <c r="C14" s="109" t="s">
        <v>51</v>
      </c>
      <c r="D14" s="113" t="s">
        <v>284</v>
      </c>
      <c r="E14" s="113" t="s">
        <v>285</v>
      </c>
      <c r="F14" s="109">
        <v>1540</v>
      </c>
      <c r="G14" s="113"/>
      <c r="H14" s="113" t="s">
        <v>286</v>
      </c>
      <c r="I14" s="113"/>
      <c r="J14" s="113"/>
    </row>
    <row r="15" spans="1:11">
      <c r="B15" s="109">
        <v>7</v>
      </c>
      <c r="C15" s="109" t="s">
        <v>60</v>
      </c>
      <c r="D15" s="113" t="s">
        <v>287</v>
      </c>
      <c r="E15" s="113" t="s">
        <v>288</v>
      </c>
      <c r="F15" s="109">
        <v>910</v>
      </c>
      <c r="G15" s="113"/>
      <c r="H15" s="113" t="s">
        <v>289</v>
      </c>
      <c r="I15" s="113"/>
      <c r="J15" s="113"/>
    </row>
    <row r="16" spans="1:11">
      <c r="B16" s="109">
        <v>8</v>
      </c>
      <c r="C16" s="109" t="s">
        <v>60</v>
      </c>
      <c r="D16" s="113" t="s">
        <v>290</v>
      </c>
      <c r="E16" s="113" t="s">
        <v>291</v>
      </c>
      <c r="F16" s="109">
        <v>1260</v>
      </c>
      <c r="G16" s="113"/>
      <c r="H16" s="113" t="s">
        <v>292</v>
      </c>
      <c r="I16" s="113"/>
      <c r="J16" s="113"/>
    </row>
    <row r="17" spans="2:10">
      <c r="B17" s="109">
        <v>9</v>
      </c>
      <c r="C17" s="109" t="s">
        <v>68</v>
      </c>
      <c r="D17" s="113" t="s">
        <v>293</v>
      </c>
      <c r="E17" s="113" t="s">
        <v>294</v>
      </c>
      <c r="F17" s="109">
        <v>1310</v>
      </c>
      <c r="G17" s="113"/>
      <c r="H17" s="113" t="s">
        <v>295</v>
      </c>
      <c r="I17" s="113"/>
      <c r="J17" s="113"/>
    </row>
    <row r="18" spans="2:10">
      <c r="B18" s="109">
        <v>10</v>
      </c>
      <c r="C18" s="109" t="s">
        <v>68</v>
      </c>
      <c r="D18" s="113" t="s">
        <v>296</v>
      </c>
      <c r="E18" s="113" t="s">
        <v>297</v>
      </c>
      <c r="F18" s="109">
        <v>1310</v>
      </c>
      <c r="G18" s="113"/>
      <c r="H18" s="113" t="s">
        <v>298</v>
      </c>
      <c r="I18" s="113"/>
      <c r="J18" s="113"/>
    </row>
    <row r="19" spans="2:10">
      <c r="B19" s="109">
        <v>11</v>
      </c>
      <c r="C19" s="109" t="s">
        <v>77</v>
      </c>
      <c r="D19" s="113" t="s">
        <v>299</v>
      </c>
      <c r="E19" s="113" t="s">
        <v>300</v>
      </c>
      <c r="F19" s="109">
        <v>1280</v>
      </c>
      <c r="G19" s="113"/>
      <c r="H19" s="113" t="s">
        <v>301</v>
      </c>
      <c r="I19" s="113"/>
      <c r="J19" s="113"/>
    </row>
    <row r="20" spans="2:10">
      <c r="B20" s="109">
        <v>12</v>
      </c>
      <c r="C20" s="109" t="s">
        <v>85</v>
      </c>
      <c r="D20" s="113" t="s">
        <v>302</v>
      </c>
      <c r="E20" s="113" t="s">
        <v>303</v>
      </c>
      <c r="F20" s="109">
        <v>1310</v>
      </c>
      <c r="G20" s="113"/>
      <c r="H20" s="113" t="s">
        <v>304</v>
      </c>
      <c r="I20" s="113"/>
      <c r="J20" s="113"/>
    </row>
    <row r="21" spans="2:10">
      <c r="B21" s="109">
        <v>13</v>
      </c>
      <c r="C21" s="109" t="s">
        <v>85</v>
      </c>
      <c r="D21" s="113" t="s">
        <v>305</v>
      </c>
      <c r="E21" s="113" t="s">
        <v>306</v>
      </c>
      <c r="F21" s="109">
        <v>1900</v>
      </c>
      <c r="G21" s="113"/>
      <c r="H21" s="113" t="s">
        <v>307</v>
      </c>
      <c r="I21" s="113"/>
      <c r="J21" s="113"/>
    </row>
    <row r="22" spans="2:10">
      <c r="B22" s="109">
        <v>14</v>
      </c>
      <c r="C22" s="109" t="s">
        <v>89</v>
      </c>
      <c r="D22" s="113" t="s">
        <v>308</v>
      </c>
      <c r="E22" s="113" t="s">
        <v>309</v>
      </c>
      <c r="F22" s="109">
        <v>1340</v>
      </c>
      <c r="G22" s="113"/>
      <c r="H22" s="113" t="s">
        <v>310</v>
      </c>
      <c r="I22" s="113"/>
      <c r="J22" s="113"/>
    </row>
    <row r="23" spans="2:10">
      <c r="B23" s="109">
        <v>15</v>
      </c>
      <c r="C23" s="109" t="s">
        <v>104</v>
      </c>
      <c r="D23" s="113" t="s">
        <v>311</v>
      </c>
      <c r="E23" s="113" t="s">
        <v>312</v>
      </c>
      <c r="F23" s="109">
        <v>1750</v>
      </c>
      <c r="G23" s="113"/>
      <c r="H23" s="113" t="s">
        <v>313</v>
      </c>
      <c r="I23" s="113"/>
      <c r="J23" s="113"/>
    </row>
    <row r="24" spans="2:10">
      <c r="B24" s="109">
        <v>16</v>
      </c>
      <c r="C24" s="109" t="s">
        <v>96</v>
      </c>
      <c r="D24" s="113" t="s">
        <v>311</v>
      </c>
      <c r="E24" s="113" t="s">
        <v>312</v>
      </c>
      <c r="F24" s="109">
        <v>1750</v>
      </c>
      <c r="G24" s="113"/>
      <c r="H24" s="113" t="s">
        <v>314</v>
      </c>
      <c r="I24" s="113"/>
      <c r="J24" s="113"/>
    </row>
    <row r="25" spans="2:10">
      <c r="B25" s="109">
        <v>17</v>
      </c>
      <c r="C25" s="109" t="s">
        <v>104</v>
      </c>
      <c r="D25" s="113" t="s">
        <v>315</v>
      </c>
      <c r="E25" s="113" t="s">
        <v>316</v>
      </c>
      <c r="F25" s="109">
        <v>690</v>
      </c>
      <c r="G25" s="113"/>
      <c r="H25" s="113" t="s">
        <v>317</v>
      </c>
      <c r="I25" s="113"/>
      <c r="J25" s="113"/>
    </row>
    <row r="26" spans="2:10">
      <c r="B26" s="109">
        <v>18</v>
      </c>
      <c r="C26" s="109" t="s">
        <v>318</v>
      </c>
      <c r="D26" s="113" t="s">
        <v>319</v>
      </c>
      <c r="E26" s="113" t="s">
        <v>320</v>
      </c>
      <c r="F26" s="109">
        <v>1950</v>
      </c>
      <c r="G26" s="113"/>
      <c r="H26" s="113" t="s">
        <v>321</v>
      </c>
      <c r="I26" s="113"/>
      <c r="J26" s="113"/>
    </row>
    <row r="27" spans="2:10">
      <c r="B27" s="109">
        <v>19</v>
      </c>
      <c r="C27" s="109" t="s">
        <v>346</v>
      </c>
      <c r="D27" s="113" t="s">
        <v>399</v>
      </c>
      <c r="E27" s="113" t="s">
        <v>400</v>
      </c>
      <c r="F27" s="109">
        <v>1540</v>
      </c>
      <c r="G27" s="113"/>
      <c r="H27" s="113" t="s">
        <v>401</v>
      </c>
      <c r="I27" s="113"/>
      <c r="J27" s="113"/>
    </row>
    <row r="28" spans="2:10">
      <c r="B28" s="109">
        <v>20</v>
      </c>
      <c r="C28" s="109" t="s">
        <v>346</v>
      </c>
      <c r="D28" s="113" t="s">
        <v>402</v>
      </c>
      <c r="E28" s="113" t="s">
        <v>403</v>
      </c>
      <c r="F28" s="109">
        <v>1540</v>
      </c>
      <c r="G28" s="113"/>
      <c r="H28" s="113" t="s">
        <v>404</v>
      </c>
      <c r="I28" s="113"/>
      <c r="J28" s="113"/>
    </row>
    <row r="29" spans="2:10">
      <c r="B29" s="109">
        <v>21</v>
      </c>
      <c r="C29" s="109" t="s">
        <v>348</v>
      </c>
      <c r="D29" s="113" t="s">
        <v>405</v>
      </c>
      <c r="E29" s="113" t="s">
        <v>406</v>
      </c>
      <c r="F29" s="109">
        <v>960</v>
      </c>
      <c r="G29" s="113"/>
      <c r="H29" s="113" t="s">
        <v>407</v>
      </c>
      <c r="I29" s="113"/>
      <c r="J29" s="113"/>
    </row>
    <row r="30" spans="2:10">
      <c r="B30" s="109">
        <v>22</v>
      </c>
      <c r="C30" s="109" t="s">
        <v>348</v>
      </c>
      <c r="D30" s="113" t="s">
        <v>408</v>
      </c>
      <c r="E30" s="113" t="s">
        <v>409</v>
      </c>
      <c r="F30" s="109">
        <v>1110</v>
      </c>
      <c r="G30" s="113"/>
      <c r="H30" s="113" t="s">
        <v>410</v>
      </c>
      <c r="I30" s="113"/>
      <c r="J30" s="113"/>
    </row>
    <row r="31" spans="2:10">
      <c r="B31" s="109">
        <v>23</v>
      </c>
      <c r="C31" s="109" t="s">
        <v>350</v>
      </c>
      <c r="D31" s="113" t="s">
        <v>411</v>
      </c>
      <c r="E31" s="113" t="s">
        <v>412</v>
      </c>
      <c r="F31" s="109">
        <v>1110</v>
      </c>
      <c r="G31" s="113"/>
      <c r="H31" s="113" t="s">
        <v>413</v>
      </c>
      <c r="I31" s="113"/>
      <c r="J31" s="113"/>
    </row>
    <row r="32" spans="2:10">
      <c r="B32" s="109">
        <v>24</v>
      </c>
      <c r="C32" s="109" t="s">
        <v>350</v>
      </c>
      <c r="D32" s="113" t="s">
        <v>414</v>
      </c>
      <c r="E32" s="113" t="s">
        <v>415</v>
      </c>
      <c r="F32" s="109">
        <v>1110</v>
      </c>
      <c r="G32" s="113"/>
      <c r="H32" s="113" t="s">
        <v>416</v>
      </c>
      <c r="I32" s="113"/>
      <c r="J32" s="113"/>
    </row>
    <row r="33" spans="2:10">
      <c r="B33" s="109">
        <v>25</v>
      </c>
      <c r="C33" s="174" t="s">
        <v>355</v>
      </c>
      <c r="D33" s="175" t="s">
        <v>417</v>
      </c>
      <c r="E33" s="175" t="s">
        <v>418</v>
      </c>
      <c r="F33" s="174">
        <v>1750</v>
      </c>
      <c r="G33" s="113"/>
      <c r="H33" s="113" t="s">
        <v>419</v>
      </c>
      <c r="I33" s="113"/>
      <c r="J33" s="113"/>
    </row>
    <row r="34" spans="2:10">
      <c r="B34" s="109">
        <v>26</v>
      </c>
      <c r="C34" s="174" t="s">
        <v>355</v>
      </c>
      <c r="D34" s="175" t="s">
        <v>420</v>
      </c>
      <c r="E34" s="175" t="s">
        <v>421</v>
      </c>
      <c r="F34" s="174">
        <v>760</v>
      </c>
      <c r="G34" s="113"/>
      <c r="H34" s="113" t="s">
        <v>422</v>
      </c>
      <c r="I34" s="113"/>
      <c r="J34" s="113"/>
    </row>
    <row r="35" spans="2:10">
      <c r="B35" s="109">
        <v>27</v>
      </c>
      <c r="C35" s="109"/>
      <c r="D35" s="113"/>
      <c r="E35" s="113"/>
      <c r="F35" s="109"/>
      <c r="G35" s="113"/>
      <c r="H35" s="113"/>
      <c r="I35" s="113"/>
      <c r="J35" s="113"/>
    </row>
    <row r="36" spans="2:10">
      <c r="B36" s="109">
        <v>28</v>
      </c>
      <c r="C36" s="109"/>
      <c r="D36" s="113"/>
      <c r="E36" s="113"/>
      <c r="F36" s="109"/>
      <c r="G36" s="113"/>
      <c r="H36" s="113"/>
      <c r="I36" s="113"/>
      <c r="J36" s="113"/>
    </row>
    <row r="37" spans="2:10">
      <c r="B37" s="109">
        <v>29</v>
      </c>
      <c r="C37" s="109"/>
      <c r="D37" s="113"/>
      <c r="E37" s="113"/>
      <c r="F37" s="113"/>
      <c r="G37" s="113"/>
      <c r="H37" s="113"/>
      <c r="I37" s="113"/>
      <c r="J37" s="113"/>
    </row>
    <row r="38" spans="2:10">
      <c r="B38" s="109">
        <v>30</v>
      </c>
      <c r="C38" s="109"/>
      <c r="D38" s="113"/>
      <c r="E38" s="113"/>
      <c r="F38" s="113"/>
      <c r="G38" s="113"/>
      <c r="H38" s="113"/>
      <c r="I38" s="113"/>
      <c r="J38" s="113"/>
    </row>
    <row r="39" spans="2:10">
      <c r="B39" s="109">
        <v>31</v>
      </c>
      <c r="C39" s="109"/>
      <c r="D39" s="113"/>
      <c r="E39" s="113"/>
      <c r="F39" s="113"/>
      <c r="G39" s="113"/>
      <c r="H39" s="113"/>
      <c r="I39" s="113"/>
      <c r="J39" s="113"/>
    </row>
    <row r="40" spans="2:10">
      <c r="B40" s="109">
        <v>32</v>
      </c>
      <c r="C40" s="113"/>
      <c r="D40" s="113"/>
      <c r="E40" s="113"/>
      <c r="F40" s="113"/>
      <c r="G40" s="113"/>
      <c r="H40" s="113"/>
      <c r="I40" s="113"/>
      <c r="J40" s="113"/>
    </row>
    <row r="41" spans="2:10">
      <c r="B41" s="109">
        <v>33</v>
      </c>
      <c r="C41" s="113"/>
      <c r="D41" s="113"/>
      <c r="E41" s="113"/>
      <c r="F41" s="113"/>
      <c r="G41" s="113"/>
      <c r="H41" s="113"/>
      <c r="I41" s="113"/>
      <c r="J41" s="113"/>
    </row>
    <row r="42" spans="2:10">
      <c r="B42" s="109">
        <v>34</v>
      </c>
      <c r="C42" s="113"/>
      <c r="D42" s="113"/>
      <c r="E42" s="113"/>
      <c r="F42" s="113"/>
      <c r="G42" s="113"/>
      <c r="H42" s="113"/>
      <c r="I42" s="113"/>
      <c r="J42" s="113"/>
    </row>
    <row r="43" spans="2:10">
      <c r="B43" s="264" t="s">
        <v>322</v>
      </c>
      <c r="C43" s="264"/>
      <c r="D43" s="264"/>
      <c r="E43" s="265"/>
      <c r="F43" s="116">
        <f>SUM(F9:F42)</f>
        <v>35380</v>
      </c>
      <c r="G43" s="116">
        <f>SUM(G9:G42)</f>
        <v>0</v>
      </c>
      <c r="H43" s="117">
        <v>0</v>
      </c>
      <c r="I43" s="116">
        <v>0</v>
      </c>
      <c r="J43" s="116">
        <v>0</v>
      </c>
    </row>
    <row r="44" spans="2:10">
      <c r="B44" s="264" t="s">
        <v>323</v>
      </c>
      <c r="C44" s="264"/>
      <c r="D44" s="264"/>
      <c r="E44" s="265"/>
      <c r="F44" s="266">
        <f>F43+G43</f>
        <v>35380</v>
      </c>
      <c r="G44" s="266"/>
      <c r="H44" s="267"/>
      <c r="I44" s="266"/>
      <c r="J44" s="266"/>
    </row>
    <row r="45" spans="2:10">
      <c r="B45" s="118"/>
      <c r="C45" s="118"/>
      <c r="D45" s="118"/>
      <c r="E45" s="119"/>
      <c r="F45" s="118"/>
      <c r="G45" s="118"/>
      <c r="H45" s="119"/>
      <c r="I45" s="120"/>
      <c r="J45" s="118"/>
    </row>
    <row r="46" spans="2:10">
      <c r="C46" s="92" t="s">
        <v>324</v>
      </c>
      <c r="D46" s="105" t="s">
        <v>325</v>
      </c>
      <c r="F46" s="92" t="s">
        <v>326</v>
      </c>
      <c r="G46" s="105"/>
    </row>
    <row r="47" spans="2:10">
      <c r="I47" s="94"/>
    </row>
    <row r="48" spans="2:10">
      <c r="F48" s="92"/>
      <c r="G48" s="105"/>
      <c r="H48" s="93"/>
    </row>
    <row r="49" spans="6:8">
      <c r="F49" s="92"/>
      <c r="G49" s="90"/>
      <c r="H49" s="93"/>
    </row>
  </sheetData>
  <mergeCells count="5">
    <mergeCell ref="B3:J3"/>
    <mergeCell ref="F5:G5"/>
    <mergeCell ref="B43:E43"/>
    <mergeCell ref="B44:E44"/>
    <mergeCell ref="F44:J4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</vt:lpstr>
      <vt:lpstr>房间</vt:lpstr>
      <vt:lpstr>机票</vt:lpstr>
      <vt:lpstr>机票价格明细0912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2023-09-12T03:11:27Z</dcterms:modified>
</cp:coreProperties>
</file>