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<sst xmlns="http://schemas.openxmlformats.org/spreadsheetml/2006/main" count="131" uniqueCount="108">
  <si>
    <t>【借款报销单】</t>
  </si>
  <si>
    <t>团号：HMZA-190327-WXT683</t>
  </si>
  <si>
    <t>会议日期：3.28-3.29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</si>
  <si>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</si>
  <si>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</si>
  <si>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</si>
  <si>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</si>
  <si>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</si>
  <si>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</si>
  <si>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</si>
  <si>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</si>
  <si>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</si>
  <si>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</si>
  <si>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</si>
  <si>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</si>
  <si>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</si>
  <si>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</si>
  <si>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</si>
  <si>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</si>
  <si>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</si>
  <si>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</si>
  <si>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</si>
  <si>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</si>
  <si>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</si>
  <si>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</si>
  <si>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</si>
  <si>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</si>
  <si>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</si>
  <si>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口香糖</t>
  </si>
  <si>
    <t>尽量提供可用的原始发票，发票项目不可用的，且开票需要加收税点的可以不提供原始发票。网上交易均需提供交易截图。</t>
  </si>
  <si>
    <t>农夫山泉水</t>
  </si>
  <si>
    <t>临时采买水</t>
  </si>
  <si>
    <t>空气清新剂</t>
  </si>
  <si>
    <t>巴黎水+可乐</t>
  </si>
  <si>
    <t>8杯星巴克</t>
  </si>
  <si>
    <t>现地采买费用合计</t>
  </si>
  <si>
    <t>第三方人工工资</t>
  </si>
  <si>
    <t>30人兼职劳务费</t>
  </si>
  <si>
    <t xml:space="preserve">司机,导游不得直接付款,要使用地接间接付款
身份证复印件,收条,签字即可,每人超过800元/人,需要补票或交个人所得税。
</t>
  </si>
  <si>
    <t>礼仪劳务费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</si>
  <si>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</si>
  <si>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</si>
  <si>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</si>
  <si>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</si>
  <si>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</si>
  <si>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</si>
  <si>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</si>
  <si>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</si>
  <si>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</si>
  <si>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</si>
  <si>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客户送物料回公司</t>
  </si>
  <si>
    <t>达达送物料</t>
  </si>
  <si>
    <t>墨盒</t>
  </si>
  <si>
    <t>桌旗</t>
  </si>
  <si>
    <t>墨水 宣纸 毛毡布等</t>
  </si>
  <si>
    <t>展示架等</t>
  </si>
  <si>
    <t>衣架 S钩等</t>
  </si>
  <si>
    <t>pvc放水桌布</t>
  </si>
  <si>
    <t>打印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</si>
  <si>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</si>
  <si>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</si>
  <si>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</si>
  <si>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</si>
  <si>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</si>
  <si>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</si>
  <si>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</si>
  <si>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</si>
  <si>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</si>
  <si>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</si>
  <si>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</si>
  <si>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</si>
  <si>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</si>
  <si>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</si>
  <si>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</si>
  <si>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</si>
  <si>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</si>
  <si>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</si>
  <si>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</si>
  <si>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</si>
  <si>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</si>
  <si>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3.28-29</t>
  </si>
  <si>
    <t>报销日期:</t>
  </si>
  <si>
    <t>团号:</t>
  </si>
  <si>
    <t>HMZA-190327-WXT683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</si>
  <si>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</si>
  <si>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</si>
  <si>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</si>
  <si>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</si>
  <si>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</si>
  <si>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</si>
  <si>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</si>
  <si>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</si>
  <si>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</si>
  <si>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</si>
  <si>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详见行程单</t>
  </si>
  <si>
    <t>住宿费</t>
  </si>
  <si>
    <t>餐费</t>
  </si>
  <si>
    <t>王凤雨 魏海晨 杨苗苗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</si>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</sst>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5" fillId="31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4" borderId="19" applyNumberFormat="0" applyFont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7" borderId="17" applyNumberFormat="0" applyAlignment="0" applyProtection="0">
      <alignment vertical="center"/>
    </xf>
    <xf numFmtId="0" fontId="29" fillId="17" borderId="22" applyNumberFormat="0" applyAlignment="0" applyProtection="0">
      <alignment vertical="center"/>
    </xf>
    <xf numFmtId="0" fontId="26" fillId="34" borderId="2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0" borderId="8" xfId="50" applyNumberFormat="1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topLeftCell="A43" workbookViewId="0">
      <selection activeCell="H56" sqref="H51 H53 H54 H56"/>
    </sheetView>
  </sheetViews>
  <sheetFormatPr defaultColWidth="9" defaultRowHeight="21" customHeight="1"/>
  <cols>
    <col min="1" max="1" width="9" style="52"/>
    <col min="2" max="2" width="16.625" customWidth="1"/>
    <col min="3" max="3" width="12.875" style="53" customWidth="1"/>
    <col min="5" max="5" width="11.625" customWidth="1"/>
    <col min="6" max="6" width="12.875" customWidth="1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>F9+G9</f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>F10+G10</f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>F11+G11</f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>F12+G12</f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0">SUM(G8:G12)</f>
        <v>0</v>
      </c>
      <c r="H13" s="68">
        <f t="shared" si="0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>C14*D14</f>
        <v>0</v>
      </c>
      <c r="F14" s="64">
        <v>0</v>
      </c>
      <c r="G14" s="64">
        <v>0</v>
      </c>
      <c r="H14" s="64">
        <f>F14+G14</f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1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>C17*D17</f>
        <v>0</v>
      </c>
      <c r="F17" s="64">
        <v>0</v>
      </c>
      <c r="G17" s="64">
        <v>0</v>
      </c>
      <c r="H17" s="64">
        <f>F17+G17</f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>F18+G18</f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>F19+G19</f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>F20+G20</f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2">SUM(D17)</f>
        <v>0</v>
      </c>
      <c r="E21" s="68">
        <f t="shared" si="2"/>
        <v>0</v>
      </c>
      <c r="F21" s="68">
        <f>SUM(F17:F20)</f>
        <v>0</v>
      </c>
      <c r="G21" s="68">
        <f t="shared" ref="G21:H21" si="3">SUM(G17:G20)</f>
        <v>0</v>
      </c>
      <c r="H21" s="68">
        <f t="shared" si="3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1000</v>
      </c>
      <c r="D22" s="65">
        <v>1</v>
      </c>
      <c r="E22" s="64">
        <f>C22*D22</f>
        <v>1000</v>
      </c>
      <c r="F22" s="64">
        <v>0</v>
      </c>
      <c r="G22" s="64">
        <v>0</v>
      </c>
      <c r="H22" s="64">
        <f t="shared" ref="H22:H30" si="4">F22+G22</f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4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1000</v>
      </c>
      <c r="D24" s="68">
        <f t="shared" ref="D24:E24" si="5">SUM(D22)</f>
        <v>1</v>
      </c>
      <c r="E24" s="68">
        <f t="shared" si="5"/>
        <v>1000</v>
      </c>
      <c r="F24" s="68">
        <f>SUM(F22:F23)</f>
        <v>0</v>
      </c>
      <c r="G24" s="68">
        <f t="shared" ref="G24:H24" si="6">SUM(G22:G23)</f>
        <v>0</v>
      </c>
      <c r="H24" s="68">
        <f t="shared" si="6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1000</v>
      </c>
      <c r="D25" s="69">
        <v>1</v>
      </c>
      <c r="E25" s="71">
        <f>C25*D25</f>
        <v>1000</v>
      </c>
      <c r="F25" s="64">
        <v>20.4</v>
      </c>
      <c r="G25" s="64">
        <v>0</v>
      </c>
      <c r="H25" s="75">
        <f t="shared" si="4"/>
        <v>20.4</v>
      </c>
      <c r="I25" s="85" t="s">
        <v>28</v>
      </c>
      <c r="J25" s="86" t="s">
        <v>29</v>
      </c>
    </row>
    <row r="26" customHeight="1" spans="1:10">
      <c r="A26" s="76"/>
      <c r="B26" s="63"/>
      <c r="C26" s="64"/>
      <c r="D26" s="65"/>
      <c r="E26" s="64"/>
      <c r="F26" s="64">
        <v>225.4</v>
      </c>
      <c r="G26" s="64">
        <v>0</v>
      </c>
      <c r="H26" s="75">
        <f t="shared" si="4"/>
        <v>225.4</v>
      </c>
      <c r="I26" s="85" t="s">
        <v>30</v>
      </c>
      <c r="J26" s="93"/>
    </row>
    <row r="27" customHeight="1" spans="1:10">
      <c r="A27" s="76"/>
      <c r="B27" s="63"/>
      <c r="C27" s="64"/>
      <c r="D27" s="65"/>
      <c r="E27" s="64"/>
      <c r="F27" s="64">
        <v>84</v>
      </c>
      <c r="G27" s="64">
        <v>0</v>
      </c>
      <c r="H27" s="75">
        <f t="shared" si="4"/>
        <v>84</v>
      </c>
      <c r="I27" s="85" t="s">
        <v>31</v>
      </c>
      <c r="J27" s="93"/>
    </row>
    <row r="28" customHeight="1" spans="1:10">
      <c r="A28" s="76"/>
      <c r="B28" s="77"/>
      <c r="C28" s="78"/>
      <c r="D28" s="76"/>
      <c r="E28" s="78"/>
      <c r="F28" s="64">
        <v>56.8</v>
      </c>
      <c r="G28" s="64">
        <v>0</v>
      </c>
      <c r="H28" s="75">
        <f t="shared" si="4"/>
        <v>56.8</v>
      </c>
      <c r="I28" s="85" t="s">
        <v>32</v>
      </c>
      <c r="J28" s="87"/>
    </row>
    <row r="29" customHeight="1" spans="1:10">
      <c r="A29" s="76"/>
      <c r="B29" s="77"/>
      <c r="C29" s="78"/>
      <c r="D29" s="76"/>
      <c r="E29" s="78"/>
      <c r="F29" s="64">
        <v>228.68</v>
      </c>
      <c r="G29" s="64">
        <v>0</v>
      </c>
      <c r="H29" s="75">
        <f t="shared" si="4"/>
        <v>228.68</v>
      </c>
      <c r="I29" s="85" t="s">
        <v>33</v>
      </c>
      <c r="J29" s="87"/>
    </row>
    <row r="30" customHeight="1" spans="1:10">
      <c r="A30" s="72"/>
      <c r="B30" s="73"/>
      <c r="C30" s="74"/>
      <c r="D30" s="72"/>
      <c r="E30" s="74"/>
      <c r="F30" s="64">
        <v>248</v>
      </c>
      <c r="G30" s="64">
        <v>0</v>
      </c>
      <c r="H30" s="75">
        <f t="shared" si="4"/>
        <v>248</v>
      </c>
      <c r="I30" s="85" t="s">
        <v>34</v>
      </c>
      <c r="J30" s="87"/>
    </row>
    <row r="31" s="51" customFormat="1" customHeight="1" spans="1:10">
      <c r="A31" s="66"/>
      <c r="B31" s="67" t="s">
        <v>35</v>
      </c>
      <c r="C31" s="68">
        <f>SUM(C25)</f>
        <v>1000</v>
      </c>
      <c r="D31" s="68">
        <f t="shared" ref="D31:E31" si="7">SUM(D25)</f>
        <v>1</v>
      </c>
      <c r="E31" s="68">
        <f t="shared" si="7"/>
        <v>1000</v>
      </c>
      <c r="F31" s="68">
        <f>SUM(F25:F30)</f>
        <v>863.28</v>
      </c>
      <c r="G31" s="68">
        <f>SUM(G25:G30)</f>
        <v>0</v>
      </c>
      <c r="H31" s="68">
        <f>SUM(H25:H30)</f>
        <v>863.28</v>
      </c>
      <c r="I31" s="88"/>
      <c r="J31" s="89"/>
    </row>
    <row r="32" customHeight="1" spans="1:10">
      <c r="A32" s="62">
        <v>6</v>
      </c>
      <c r="B32" s="63" t="s">
        <v>36</v>
      </c>
      <c r="C32" s="64">
        <v>7000</v>
      </c>
      <c r="D32" s="65">
        <v>1</v>
      </c>
      <c r="E32" s="64">
        <f>C32*D32</f>
        <v>7000</v>
      </c>
      <c r="F32" s="64">
        <v>7220</v>
      </c>
      <c r="G32" s="64">
        <v>0</v>
      </c>
      <c r="H32" s="64">
        <f>F32+G32</f>
        <v>7220</v>
      </c>
      <c r="I32" s="85" t="s">
        <v>37</v>
      </c>
      <c r="J32" s="86" t="s">
        <v>38</v>
      </c>
    </row>
    <row r="33" customHeight="1" spans="1:10">
      <c r="A33" s="62"/>
      <c r="B33" s="63"/>
      <c r="C33" s="64"/>
      <c r="D33" s="65"/>
      <c r="E33" s="64"/>
      <c r="F33" s="64">
        <v>1340</v>
      </c>
      <c r="G33" s="64">
        <v>0</v>
      </c>
      <c r="H33" s="64">
        <f>F33+G33</f>
        <v>1340</v>
      </c>
      <c r="I33" s="85" t="s">
        <v>39</v>
      </c>
      <c r="J33" s="91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ref="H34:H48" si="8">F34+G34</f>
        <v>0</v>
      </c>
      <c r="I34" s="85"/>
      <c r="J34" s="91"/>
    </row>
    <row r="35" s="51" customFormat="1" customHeight="1" spans="1:10">
      <c r="A35" s="66"/>
      <c r="B35" s="67" t="s">
        <v>40</v>
      </c>
      <c r="C35" s="68">
        <f>SUM(C32)</f>
        <v>7000</v>
      </c>
      <c r="D35" s="68">
        <f t="shared" ref="D35:E35" si="9">SUM(D32)</f>
        <v>1</v>
      </c>
      <c r="E35" s="68">
        <f t="shared" si="9"/>
        <v>7000</v>
      </c>
      <c r="F35" s="68">
        <f>SUM(F32:F34)</f>
        <v>8560</v>
      </c>
      <c r="G35" s="68">
        <f>SUM(G32:G34)</f>
        <v>0</v>
      </c>
      <c r="H35" s="68">
        <f>SUM(H32:H34)</f>
        <v>8560</v>
      </c>
      <c r="I35" s="88"/>
      <c r="J35" s="92"/>
    </row>
    <row r="36" customHeight="1" spans="1:10">
      <c r="A36" s="62">
        <v>7</v>
      </c>
      <c r="B36" s="63" t="s">
        <v>41</v>
      </c>
      <c r="C36" s="64">
        <v>0</v>
      </c>
      <c r="D36" s="65"/>
      <c r="E36" s="64">
        <f t="shared" ref="E34:E48" si="10">C36*D36</f>
        <v>0</v>
      </c>
      <c r="F36" s="64">
        <v>0</v>
      </c>
      <c r="G36" s="64">
        <v>0</v>
      </c>
      <c r="H36" s="64">
        <f t="shared" si="8"/>
        <v>0</v>
      </c>
      <c r="I36" s="85"/>
      <c r="J36" s="94"/>
    </row>
    <row r="37" customHeight="1" spans="1:10">
      <c r="A37" s="62"/>
      <c r="B37" s="63"/>
      <c r="C37" s="64"/>
      <c r="D37" s="65"/>
      <c r="E37" s="64"/>
      <c r="F37" s="64">
        <v>0</v>
      </c>
      <c r="G37" s="64">
        <v>0</v>
      </c>
      <c r="H37" s="64">
        <f t="shared" si="8"/>
        <v>0</v>
      </c>
      <c r="I37" s="85"/>
      <c r="J37" s="93"/>
    </row>
    <row r="38" customHeight="1" spans="1:10">
      <c r="A38" s="62"/>
      <c r="B38" s="63"/>
      <c r="C38" s="64"/>
      <c r="D38" s="65"/>
      <c r="E38" s="64"/>
      <c r="F38" s="64">
        <v>0</v>
      </c>
      <c r="G38" s="64">
        <v>0</v>
      </c>
      <c r="H38" s="64">
        <f t="shared" si="8"/>
        <v>0</v>
      </c>
      <c r="I38" s="85"/>
      <c r="J38" s="93"/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8"/>
        <v>0</v>
      </c>
      <c r="I39" s="85"/>
      <c r="J39" s="93"/>
    </row>
    <row r="40" s="51" customFormat="1" customHeight="1" spans="1:10">
      <c r="A40" s="66"/>
      <c r="B40" s="67" t="s">
        <v>42</v>
      </c>
      <c r="C40" s="68">
        <f>SUM(C36)</f>
        <v>0</v>
      </c>
      <c r="D40" s="68">
        <f t="shared" ref="D40:E40" si="11">SUM(D36)</f>
        <v>0</v>
      </c>
      <c r="E40" s="68">
        <f t="shared" si="11"/>
        <v>0</v>
      </c>
      <c r="F40" s="68">
        <f>SUM(F36:F39)</f>
        <v>0</v>
      </c>
      <c r="G40" s="68">
        <f t="shared" ref="G40:H40" si="12">SUM(G36:G39)</f>
        <v>0</v>
      </c>
      <c r="H40" s="68">
        <f t="shared" si="12"/>
        <v>0</v>
      </c>
      <c r="I40" s="88"/>
      <c r="J40" s="95"/>
    </row>
    <row r="41" customHeight="1" spans="1:10">
      <c r="A41" s="62">
        <v>8</v>
      </c>
      <c r="B41" s="63" t="s">
        <v>43</v>
      </c>
      <c r="C41" s="64">
        <v>0</v>
      </c>
      <c r="D41" s="65"/>
      <c r="E41" s="64">
        <f t="shared" si="10"/>
        <v>0</v>
      </c>
      <c r="F41" s="64">
        <v>0</v>
      </c>
      <c r="G41" s="64">
        <v>0</v>
      </c>
      <c r="H41" s="64">
        <f t="shared" si="8"/>
        <v>0</v>
      </c>
      <c r="I41" s="85"/>
      <c r="J41" s="90" t="s">
        <v>44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8"/>
        <v>0</v>
      </c>
      <c r="I42" s="85"/>
      <c r="J42" s="91"/>
    </row>
    <row r="43" s="51" customFormat="1" customHeight="1" spans="1:10">
      <c r="A43" s="66"/>
      <c r="B43" s="67" t="s">
        <v>45</v>
      </c>
      <c r="C43" s="68">
        <f>SUM(C41)</f>
        <v>0</v>
      </c>
      <c r="D43" s="68">
        <f t="shared" ref="D43:E43" si="13">SUM(D41)</f>
        <v>0</v>
      </c>
      <c r="E43" s="68">
        <f t="shared" si="13"/>
        <v>0</v>
      </c>
      <c r="F43" s="68">
        <f>SUM(F41:F42)</f>
        <v>0</v>
      </c>
      <c r="G43" s="68">
        <f t="shared" ref="G43:H43" si="14">SUM(G41:G42)</f>
        <v>0</v>
      </c>
      <c r="H43" s="68">
        <f t="shared" si="14"/>
        <v>0</v>
      </c>
      <c r="I43" s="88"/>
      <c r="J43" s="92"/>
    </row>
    <row r="44" customHeight="1" spans="1:10">
      <c r="A44" s="62">
        <v>9</v>
      </c>
      <c r="B44" s="63" t="s">
        <v>46</v>
      </c>
      <c r="C44" s="64">
        <v>0</v>
      </c>
      <c r="D44" s="65"/>
      <c r="E44" s="64">
        <f t="shared" si="10"/>
        <v>0</v>
      </c>
      <c r="F44" s="64">
        <v>0</v>
      </c>
      <c r="G44" s="64">
        <v>0</v>
      </c>
      <c r="H44" s="64">
        <f t="shared" si="8"/>
        <v>0</v>
      </c>
      <c r="I44" s="85"/>
      <c r="J44" s="86" t="s">
        <v>47</v>
      </c>
    </row>
    <row r="45" customHeight="1" spans="1:10">
      <c r="A45" s="62"/>
      <c r="B45" s="63"/>
      <c r="C45" s="64"/>
      <c r="D45" s="65"/>
      <c r="E45" s="64"/>
      <c r="F45" s="64">
        <v>0</v>
      </c>
      <c r="G45" s="64">
        <v>0</v>
      </c>
      <c r="H45" s="64">
        <f t="shared" si="8"/>
        <v>0</v>
      </c>
      <c r="I45" s="85"/>
      <c r="J45" s="87"/>
    </row>
    <row r="46" customHeight="1" spans="1:10">
      <c r="A46" s="62"/>
      <c r="B46" s="63"/>
      <c r="C46" s="64"/>
      <c r="D46" s="65"/>
      <c r="E46" s="64"/>
      <c r="F46" s="64">
        <v>0</v>
      </c>
      <c r="G46" s="64">
        <v>0</v>
      </c>
      <c r="H46" s="64">
        <f t="shared" si="8"/>
        <v>0</v>
      </c>
      <c r="I46" s="85"/>
      <c r="J46" s="87"/>
    </row>
    <row r="47" s="51" customFormat="1" customHeight="1" spans="1:10">
      <c r="A47" s="66"/>
      <c r="B47" s="67" t="s">
        <v>48</v>
      </c>
      <c r="C47" s="68">
        <f>SUM(C44)</f>
        <v>0</v>
      </c>
      <c r="D47" s="68">
        <f t="shared" ref="D47:E47" si="15">SUM(D44)</f>
        <v>0</v>
      </c>
      <c r="E47" s="68">
        <f t="shared" si="15"/>
        <v>0</v>
      </c>
      <c r="F47" s="68">
        <f>SUM(F44:F46)</f>
        <v>0</v>
      </c>
      <c r="G47" s="68">
        <f t="shared" ref="G47:H47" si="16">SUM(G44:G46)</f>
        <v>0</v>
      </c>
      <c r="H47" s="68">
        <f t="shared" si="16"/>
        <v>0</v>
      </c>
      <c r="I47" s="88"/>
      <c r="J47" s="89"/>
    </row>
    <row r="48" customHeight="1" spans="1:10">
      <c r="A48" s="69">
        <v>10</v>
      </c>
      <c r="B48" s="63" t="s">
        <v>49</v>
      </c>
      <c r="C48" s="64">
        <v>1000</v>
      </c>
      <c r="D48" s="65">
        <v>1</v>
      </c>
      <c r="E48" s="64">
        <f t="shared" si="10"/>
        <v>1000</v>
      </c>
      <c r="F48" s="64">
        <v>300</v>
      </c>
      <c r="G48" s="64">
        <v>0</v>
      </c>
      <c r="H48" s="64">
        <f>F48+G48</f>
        <v>300</v>
      </c>
      <c r="I48" s="96" t="s">
        <v>50</v>
      </c>
      <c r="J48" s="94"/>
    </row>
    <row r="49" customHeight="1" spans="1:10">
      <c r="A49" s="76"/>
      <c r="B49" s="63"/>
      <c r="C49" s="64"/>
      <c r="D49" s="65"/>
      <c r="E49" s="64"/>
      <c r="F49" s="64">
        <v>16</v>
      </c>
      <c r="G49" s="64">
        <v>0</v>
      </c>
      <c r="H49" s="75">
        <f>F49+G49</f>
        <v>16</v>
      </c>
      <c r="I49" s="85" t="s">
        <v>51</v>
      </c>
      <c r="J49" s="93"/>
    </row>
    <row r="50" customHeight="1" spans="1:10">
      <c r="A50" s="76"/>
      <c r="B50" s="63"/>
      <c r="C50" s="64"/>
      <c r="D50" s="65"/>
      <c r="E50" s="64"/>
      <c r="F50" s="64">
        <v>345</v>
      </c>
      <c r="G50" s="64">
        <v>0</v>
      </c>
      <c r="H50" s="64">
        <f t="shared" ref="H50:H56" si="17">F50+G50</f>
        <v>345</v>
      </c>
      <c r="I50" s="85" t="s">
        <v>52</v>
      </c>
      <c r="J50" s="93"/>
    </row>
    <row r="51" customHeight="1" spans="1:10">
      <c r="A51" s="76"/>
      <c r="B51" s="63"/>
      <c r="C51" s="64"/>
      <c r="D51" s="65"/>
      <c r="E51" s="64"/>
      <c r="F51" s="64">
        <v>153.7</v>
      </c>
      <c r="G51" s="64">
        <v>0</v>
      </c>
      <c r="H51" s="64">
        <f t="shared" si="17"/>
        <v>153.7</v>
      </c>
      <c r="I51" s="85" t="s">
        <v>53</v>
      </c>
      <c r="J51" s="93"/>
    </row>
    <row r="52" customHeight="1" spans="1:10">
      <c r="A52" s="76"/>
      <c r="B52" s="63"/>
      <c r="C52" s="64"/>
      <c r="D52" s="65"/>
      <c r="E52" s="64"/>
      <c r="F52" s="64">
        <v>96.7</v>
      </c>
      <c r="G52" s="64">
        <v>0</v>
      </c>
      <c r="H52" s="64">
        <f t="shared" si="17"/>
        <v>96.7</v>
      </c>
      <c r="I52" s="85" t="s">
        <v>54</v>
      </c>
      <c r="J52" s="93"/>
    </row>
    <row r="53" customHeight="1" spans="1:10">
      <c r="A53" s="76"/>
      <c r="B53" s="63"/>
      <c r="C53" s="64"/>
      <c r="D53" s="65"/>
      <c r="E53" s="64"/>
      <c r="F53" s="64">
        <v>148.59</v>
      </c>
      <c r="G53" s="64">
        <v>0</v>
      </c>
      <c r="H53" s="64">
        <f t="shared" si="17"/>
        <v>148.59</v>
      </c>
      <c r="I53" s="85" t="s">
        <v>55</v>
      </c>
      <c r="J53" s="93"/>
    </row>
    <row r="54" customHeight="1" spans="1:10">
      <c r="A54" s="76"/>
      <c r="B54" s="63"/>
      <c r="C54" s="64"/>
      <c r="D54" s="65"/>
      <c r="E54" s="64"/>
      <c r="F54" s="64">
        <v>67.4</v>
      </c>
      <c r="G54" s="64">
        <v>0</v>
      </c>
      <c r="H54" s="64">
        <f t="shared" si="17"/>
        <v>67.4</v>
      </c>
      <c r="I54" s="85" t="s">
        <v>56</v>
      </c>
      <c r="J54" s="93"/>
    </row>
    <row r="55" customHeight="1" spans="1:10">
      <c r="A55" s="76"/>
      <c r="B55" s="63"/>
      <c r="C55" s="64"/>
      <c r="D55" s="65"/>
      <c r="E55" s="64"/>
      <c r="F55" s="64">
        <v>88</v>
      </c>
      <c r="G55" s="64">
        <v>0</v>
      </c>
      <c r="H55" s="64">
        <f t="shared" si="17"/>
        <v>88</v>
      </c>
      <c r="I55" s="85" t="s">
        <v>57</v>
      </c>
      <c r="J55" s="93"/>
    </row>
    <row r="56" customHeight="1" spans="1:10">
      <c r="A56" s="72"/>
      <c r="B56" s="63"/>
      <c r="C56" s="64"/>
      <c r="D56" s="65"/>
      <c r="E56" s="64"/>
      <c r="F56" s="64">
        <v>15</v>
      </c>
      <c r="G56" s="64">
        <v>0</v>
      </c>
      <c r="H56" s="64">
        <f t="shared" si="17"/>
        <v>15</v>
      </c>
      <c r="I56" s="85" t="s">
        <v>58</v>
      </c>
      <c r="J56" s="93"/>
    </row>
    <row r="57" s="51" customFormat="1" customHeight="1" spans="1:10">
      <c r="A57" s="66"/>
      <c r="B57" s="67" t="s">
        <v>59</v>
      </c>
      <c r="C57" s="68">
        <f>SUM(C48)</f>
        <v>1000</v>
      </c>
      <c r="D57" s="68">
        <f t="shared" ref="D57:E57" si="18">SUM(D48)</f>
        <v>1</v>
      </c>
      <c r="E57" s="68">
        <f t="shared" si="18"/>
        <v>1000</v>
      </c>
      <c r="F57" s="68">
        <f>SUM(F48:F56)</f>
        <v>1230.39</v>
      </c>
      <c r="G57" s="68">
        <f>SUM(G48:G56)</f>
        <v>0</v>
      </c>
      <c r="H57" s="68">
        <f>SUM(H48:H56)</f>
        <v>1230.39</v>
      </c>
      <c r="I57" s="88"/>
      <c r="J57" s="95"/>
    </row>
    <row r="58" customHeight="1" spans="1:10">
      <c r="A58" s="66"/>
      <c r="B58" s="67" t="s">
        <v>60</v>
      </c>
      <c r="C58" s="68">
        <f>SUM(C57,C47,C43,C40,C35,C31,C24,C21,C16,C13)</f>
        <v>10000</v>
      </c>
      <c r="D58" s="68">
        <f t="shared" ref="D58:H58" si="19">SUM(D57,D47,D43,D40,D35,D31,D24,D21,D16,D13)</f>
        <v>4</v>
      </c>
      <c r="E58" s="68">
        <f t="shared" si="19"/>
        <v>10000</v>
      </c>
      <c r="F58" s="68">
        <f t="shared" si="19"/>
        <v>10653.67</v>
      </c>
      <c r="G58" s="68">
        <f t="shared" si="19"/>
        <v>0</v>
      </c>
      <c r="H58" s="68">
        <f t="shared" si="19"/>
        <v>10653.67</v>
      </c>
      <c r="I58" s="88"/>
      <c r="J58" s="97"/>
    </row>
    <row r="62" customHeight="1" spans="1:9">
      <c r="A62" s="79" t="s">
        <v>61</v>
      </c>
      <c r="B62" s="80"/>
      <c r="C62" s="81" t="s">
        <v>62</v>
      </c>
      <c r="D62" s="81"/>
      <c r="E62" s="81" t="s">
        <v>63</v>
      </c>
      <c r="F62" s="81"/>
      <c r="G62" s="81" t="s">
        <v>64</v>
      </c>
      <c r="H62" s="81"/>
      <c r="I62" s="98" t="s">
        <v>65</v>
      </c>
    </row>
    <row r="63" customHeight="1" spans="1:9">
      <c r="A63" s="82">
        <f>E58</f>
        <v>10000</v>
      </c>
      <c r="B63" s="83"/>
      <c r="C63" s="83">
        <f>H58</f>
        <v>10653.67</v>
      </c>
      <c r="D63" s="83"/>
      <c r="E63" s="83">
        <f>F58</f>
        <v>10653.67</v>
      </c>
      <c r="F63" s="83"/>
      <c r="G63" s="83">
        <f>G58</f>
        <v>0</v>
      </c>
      <c r="H63" s="83"/>
      <c r="I63" s="99">
        <f>A63-C63</f>
        <v>-653.67</v>
      </c>
    </row>
    <row r="65" customHeight="1" spans="1:9">
      <c r="A65" s="100" t="s">
        <v>66</v>
      </c>
      <c r="B65" s="101"/>
      <c r="C65" s="102" t="s">
        <v>67</v>
      </c>
      <c r="D65" s="100"/>
      <c r="E65" s="100" t="s">
        <v>68</v>
      </c>
      <c r="F65" s="100"/>
      <c r="G65" s="100" t="s">
        <v>69</v>
      </c>
      <c r="H65" s="100"/>
      <c r="I65" s="101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0"/>
    <mergeCell ref="A22:A23"/>
    <mergeCell ref="A25:A30"/>
    <mergeCell ref="A32:A34"/>
    <mergeCell ref="A36:A39"/>
    <mergeCell ref="A41:A42"/>
    <mergeCell ref="A44:A46"/>
    <mergeCell ref="A48:A56"/>
    <mergeCell ref="B6:B7"/>
    <mergeCell ref="B8:B12"/>
    <mergeCell ref="B14:B15"/>
    <mergeCell ref="B17:B20"/>
    <mergeCell ref="B22:B23"/>
    <mergeCell ref="B25:B30"/>
    <mergeCell ref="B32:B34"/>
    <mergeCell ref="B36:B39"/>
    <mergeCell ref="B41:B42"/>
    <mergeCell ref="B44:B46"/>
    <mergeCell ref="B48:B56"/>
    <mergeCell ref="C8:C12"/>
    <mergeCell ref="C14:C15"/>
    <mergeCell ref="C17:C20"/>
    <mergeCell ref="C22:C23"/>
    <mergeCell ref="C25:C30"/>
    <mergeCell ref="C32:C34"/>
    <mergeCell ref="C36:C39"/>
    <mergeCell ref="C41:C42"/>
    <mergeCell ref="C44:C46"/>
    <mergeCell ref="C48:C56"/>
    <mergeCell ref="D8:D12"/>
    <mergeCell ref="D14:D15"/>
    <mergeCell ref="D17:D20"/>
    <mergeCell ref="D22:D23"/>
    <mergeCell ref="D25:D30"/>
    <mergeCell ref="D32:D34"/>
    <mergeCell ref="D36:D39"/>
    <mergeCell ref="D41:D42"/>
    <mergeCell ref="D44:D46"/>
    <mergeCell ref="D48:D56"/>
    <mergeCell ref="E8:E12"/>
    <mergeCell ref="E14:E15"/>
    <mergeCell ref="E17:E20"/>
    <mergeCell ref="E22:E23"/>
    <mergeCell ref="E25:E30"/>
    <mergeCell ref="E32:E34"/>
    <mergeCell ref="E36:E39"/>
    <mergeCell ref="E41:E42"/>
    <mergeCell ref="E44:E46"/>
    <mergeCell ref="E48:E56"/>
    <mergeCell ref="J4:J5"/>
    <mergeCell ref="J6:J7"/>
    <mergeCell ref="J8:J13"/>
    <mergeCell ref="J14:J16"/>
    <mergeCell ref="J17:J21"/>
    <mergeCell ref="J22:J24"/>
    <mergeCell ref="J25:J31"/>
    <mergeCell ref="J32:J35"/>
    <mergeCell ref="J36:J40"/>
    <mergeCell ref="J41:J43"/>
    <mergeCell ref="J44:J47"/>
    <mergeCell ref="J48:J57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D22" workbookViewId="0">
      <selection activeCell="M28" sqref="M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70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71</v>
      </c>
      <c r="E5" s="6"/>
      <c r="F5" s="7" t="s">
        <v>72</v>
      </c>
      <c r="G5" s="7"/>
      <c r="H5" s="6" t="s">
        <v>73</v>
      </c>
      <c r="I5" s="5"/>
      <c r="J5" s="7" t="s">
        <v>74</v>
      </c>
      <c r="K5" s="36"/>
    </row>
    <row r="6" ht="20.1" customHeight="1" spans="2:11">
      <c r="B6" s="8"/>
      <c r="C6" s="9"/>
      <c r="D6" s="10" t="s">
        <v>75</v>
      </c>
      <c r="E6" s="10"/>
      <c r="F6" s="11" t="s">
        <v>76</v>
      </c>
      <c r="G6" s="11"/>
      <c r="H6" s="10" t="s">
        <v>77</v>
      </c>
      <c r="I6" s="9"/>
      <c r="J6" s="11" t="s">
        <v>78</v>
      </c>
      <c r="K6" s="37"/>
    </row>
    <row r="7" ht="20.1" customHeight="1" spans="2:11">
      <c r="B7" s="8"/>
      <c r="C7" s="9"/>
      <c r="D7" s="10" t="s">
        <v>79</v>
      </c>
      <c r="E7" s="10"/>
      <c r="F7" s="11" t="s">
        <v>80</v>
      </c>
      <c r="G7" s="11"/>
      <c r="H7" s="10" t="s">
        <v>81</v>
      </c>
      <c r="I7" s="38"/>
      <c r="J7" s="11">
        <v>4.2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82</v>
      </c>
      <c r="I8" s="39"/>
      <c r="J8" s="15" t="s">
        <v>83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84</v>
      </c>
      <c r="E10" s="19" t="s">
        <v>85</v>
      </c>
      <c r="F10" s="20"/>
      <c r="G10" s="21" t="s">
        <v>86</v>
      </c>
      <c r="H10" s="20" t="s">
        <v>87</v>
      </c>
      <c r="I10" s="19" t="s">
        <v>88</v>
      </c>
      <c r="J10" s="20"/>
      <c r="K10" s="21" t="s">
        <v>89</v>
      </c>
    </row>
    <row r="11" ht="20.1" customHeight="1" spans="2:11">
      <c r="B11" s="22">
        <v>1</v>
      </c>
      <c r="C11" s="23"/>
      <c r="D11" s="24" t="s">
        <v>90</v>
      </c>
      <c r="E11" s="22" t="s">
        <v>91</v>
      </c>
      <c r="F11" s="23"/>
      <c r="G11" s="25">
        <v>0</v>
      </c>
      <c r="H11" s="25">
        <v>0</v>
      </c>
      <c r="I11" s="41"/>
      <c r="J11" s="42"/>
      <c r="K11" s="43" t="s">
        <v>92</v>
      </c>
    </row>
    <row r="12" ht="23" customHeight="1" spans="2:11">
      <c r="B12" s="22">
        <v>2</v>
      </c>
      <c r="C12" s="23"/>
      <c r="D12" s="26"/>
      <c r="E12" s="27" t="s">
        <v>93</v>
      </c>
      <c r="F12" s="27"/>
      <c r="G12" s="28">
        <v>172.84</v>
      </c>
      <c r="H12" s="28">
        <v>172.84</v>
      </c>
      <c r="I12" s="41"/>
      <c r="J12" s="42"/>
      <c r="K12" s="43" t="s">
        <v>94</v>
      </c>
    </row>
    <row r="13" ht="20.1" customHeight="1" spans="2:11">
      <c r="B13" s="22">
        <v>3</v>
      </c>
      <c r="C13" s="23"/>
      <c r="D13" s="26"/>
      <c r="E13" s="22" t="s">
        <v>95</v>
      </c>
      <c r="F13" s="23"/>
      <c r="G13" s="25">
        <v>0</v>
      </c>
      <c r="H13" s="25"/>
      <c r="I13" s="41"/>
      <c r="J13" s="42"/>
      <c r="K13" s="43" t="s">
        <v>92</v>
      </c>
    </row>
    <row r="14" ht="20.1" customHeight="1" spans="2:11">
      <c r="B14" s="22">
        <v>4</v>
      </c>
      <c r="C14" s="23"/>
      <c r="D14" s="26"/>
      <c r="E14" s="22" t="s">
        <v>96</v>
      </c>
      <c r="F14" s="23"/>
      <c r="G14" s="25">
        <v>157</v>
      </c>
      <c r="H14" s="25">
        <v>0</v>
      </c>
      <c r="I14" s="41">
        <v>157</v>
      </c>
      <c r="J14" s="42"/>
      <c r="K14" s="43" t="s">
        <v>97</v>
      </c>
    </row>
    <row r="15" ht="20.1" customHeight="1" spans="2:11">
      <c r="B15" s="22">
        <v>5</v>
      </c>
      <c r="C15" s="23"/>
      <c r="D15" s="24" t="s">
        <v>49</v>
      </c>
      <c r="E15" s="27" t="s">
        <v>98</v>
      </c>
      <c r="F15" s="27"/>
      <c r="G15" s="25">
        <v>0</v>
      </c>
      <c r="H15" s="25">
        <v>0</v>
      </c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9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60</v>
      </c>
      <c r="C18" s="30"/>
      <c r="D18" s="30"/>
      <c r="E18" s="30"/>
      <c r="F18" s="20"/>
      <c r="G18" s="31">
        <f>SUM(G11:G17)</f>
        <v>329.84</v>
      </c>
      <c r="H18" s="31">
        <f>SUM(H11:H17)</f>
        <v>172.84</v>
      </c>
      <c r="I18" s="44">
        <f>SUM(I11:J17)</f>
        <v>157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87</v>
      </c>
      <c r="C20" s="21"/>
      <c r="D20" s="21"/>
      <c r="E20" s="21"/>
      <c r="F20" s="21"/>
      <c r="G20" s="21" t="s">
        <v>99</v>
      </c>
      <c r="H20" s="21"/>
      <c r="I20" s="21"/>
      <c r="J20" s="21"/>
      <c r="K20" s="21" t="s">
        <v>100</v>
      </c>
    </row>
    <row r="21" ht="20.1" customHeight="1" spans="2:11">
      <c r="B21" s="32">
        <f>H18</f>
        <v>172.84</v>
      </c>
      <c r="C21" s="32"/>
      <c r="D21" s="32"/>
      <c r="E21" s="32"/>
      <c r="F21" s="32"/>
      <c r="G21" s="32">
        <f>I18</f>
        <v>157</v>
      </c>
      <c r="H21" s="32"/>
      <c r="I21" s="32"/>
      <c r="J21" s="32"/>
      <c r="K21" s="48">
        <f>SUM(B21:J21)</f>
        <v>329.84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101</v>
      </c>
      <c r="C23" s="16"/>
      <c r="D23" s="16"/>
      <c r="E23" s="16"/>
      <c r="F23" s="16" t="s">
        <v>67</v>
      </c>
      <c r="G23" s="16" t="s">
        <v>102</v>
      </c>
      <c r="H23" s="16"/>
      <c r="I23" s="16"/>
      <c r="J23" s="16" t="s">
        <v>69</v>
      </c>
      <c r="K23" s="16"/>
    </row>
    <row r="26" ht="18.75" spans="1:11">
      <c r="A26" s="2" t="s">
        <v>103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71</v>
      </c>
      <c r="E28" s="6"/>
      <c r="F28" s="7" t="str">
        <f>F5</f>
        <v>王凤雨</v>
      </c>
      <c r="G28" s="7"/>
      <c r="H28" s="6" t="s">
        <v>73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75</v>
      </c>
      <c r="E29" s="10"/>
      <c r="F29" s="11" t="str">
        <f>F6</f>
        <v>北京</v>
      </c>
      <c r="G29" s="11"/>
      <c r="H29" s="10" t="s">
        <v>77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79</v>
      </c>
      <c r="E30" s="10"/>
      <c r="F30" s="11" t="str">
        <f>F7</f>
        <v>3.28-29</v>
      </c>
      <c r="G30" s="11"/>
      <c r="H30" s="10" t="s">
        <v>81</v>
      </c>
      <c r="I30" s="38"/>
      <c r="J30" s="11">
        <f>J7</f>
        <v>4.2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82</v>
      </c>
      <c r="I31" s="39"/>
      <c r="J31" s="15" t="str">
        <f>J8</f>
        <v>HMZA-190327-WXT683</v>
      </c>
      <c r="K31" s="40"/>
    </row>
    <row r="32" ht="20.1" customHeight="1"/>
    <row r="33" ht="20.1" customHeight="1" spans="2:11">
      <c r="B33" s="27"/>
      <c r="C33" s="27"/>
      <c r="D33" s="33" t="s">
        <v>104</v>
      </c>
      <c r="E33" s="27" t="s">
        <v>105</v>
      </c>
      <c r="F33" s="27"/>
      <c r="G33" s="25" t="s">
        <v>106</v>
      </c>
      <c r="H33" s="25" t="s">
        <v>107</v>
      </c>
      <c r="I33" s="25" t="s">
        <v>60</v>
      </c>
      <c r="J33" s="25"/>
      <c r="K33" s="49" t="s">
        <v>89</v>
      </c>
    </row>
    <row r="34" ht="20.1" customHeight="1" spans="2:11">
      <c r="B34" s="27">
        <v>1</v>
      </c>
      <c r="C34" s="27"/>
      <c r="D34" s="34" t="s">
        <v>76</v>
      </c>
      <c r="E34" s="27" t="s">
        <v>80</v>
      </c>
      <c r="F34" s="27"/>
      <c r="G34" s="25">
        <v>100</v>
      </c>
      <c r="H34" s="25">
        <v>2</v>
      </c>
      <c r="I34" s="41">
        <f>G34*H34</f>
        <v>200</v>
      </c>
      <c r="J34" s="42"/>
      <c r="K34" s="50"/>
    </row>
    <row r="35" ht="20.1" customHeight="1" spans="2:11">
      <c r="B35" s="27">
        <v>2</v>
      </c>
      <c r="C35" s="27"/>
      <c r="D35" s="34"/>
      <c r="E35" s="27"/>
      <c r="F35" s="27"/>
      <c r="G35" s="25">
        <v>200</v>
      </c>
      <c r="H35" s="25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7">
        <v>3</v>
      </c>
      <c r="C36" s="27"/>
      <c r="D36" s="34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60</v>
      </c>
      <c r="C37" s="30"/>
      <c r="D37" s="30"/>
      <c r="E37" s="30"/>
      <c r="F37" s="20"/>
      <c r="G37" s="31"/>
      <c r="H37" s="31">
        <f>SUM(H19:H36)</f>
        <v>2</v>
      </c>
      <c r="I37" s="44">
        <f>SUM(I34:J36)</f>
        <v>200</v>
      </c>
      <c r="J37" s="45"/>
      <c r="K37" s="46"/>
    </row>
    <row r="38" ht="20.1" customHeight="1" spans="2:11">
      <c r="B38" s="16" t="s">
        <v>101</v>
      </c>
      <c r="C38" s="16"/>
      <c r="D38" s="16"/>
      <c r="E38" s="16"/>
      <c r="F38" s="16" t="s">
        <v>67</v>
      </c>
      <c r="G38" s="16" t="s">
        <v>102</v>
      </c>
      <c r="H38" s="16"/>
      <c r="I38" s="16"/>
      <c r="J38" s="16" t="s">
        <v>69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2019-04-03T03:19:26Z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