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<sst xmlns="http://schemas.openxmlformats.org/spreadsheetml/2006/main" count="138" uniqueCount="109">
  <si>
    <t>【借款报销单】</t>
  </si>
  <si>
    <t>团号：HMEA-190719-HCB299</t>
  </si>
  <si>
    <t>会议日期：7月18-25日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</si>
  <si>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</si>
  <si>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</si>
  <si>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</si>
  <si>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</si>
  <si>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</si>
  <si>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</si>
  <si>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</si>
  <si>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</si>
  <si>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</si>
  <si>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</si>
  <si>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</si>
  <si>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</si>
  <si>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</si>
  <si>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</si>
  <si>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</si>
  <si>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</si>
  <si>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</si>
  <si>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</si>
  <si>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</si>
  <si>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</si>
  <si>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</si>
  <si>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</si>
  <si>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</si>
  <si>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</si>
  <si>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</si>
  <si>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</si>
  <si>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</si>
  <si>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</si>
  <si>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</si>
  <si>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</si>
  <si>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</si>
  <si>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</si>
  <si>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</si>
  <si>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</si>
  <si>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</si>
  <si>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</si>
  <si>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宝马工厂参观门票</t>
  </si>
  <si>
    <t>离境税、落地签签证、小费，写清名单,提供收据并补票或交税</t>
  </si>
  <si>
    <t>餐厅酒水费用</t>
  </si>
  <si>
    <t>境外费用合计</t>
  </si>
  <si>
    <t>其他</t>
  </si>
  <si>
    <t>拖鞋</t>
  </si>
  <si>
    <t>布袋子</t>
  </si>
  <si>
    <t>牙刷套装</t>
  </si>
  <si>
    <t>闪送费用</t>
  </si>
  <si>
    <t>马军机票</t>
  </si>
  <si>
    <t>转换插头</t>
  </si>
  <si>
    <t>辣酱</t>
  </si>
  <si>
    <t>微信H5行程手册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</si>
  <si>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</si>
  <si>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</si>
  <si>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</si>
  <si>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</si>
  <si>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</si>
  <si>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</si>
  <si>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</si>
  <si>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</si>
  <si>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</si>
  <si>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</si>
  <si>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</si>
  <si>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</si>
  <si>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</si>
  <si>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</si>
  <si>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</si>
  <si>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</si>
  <si>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</si>
  <si>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北京、上海、德国</t>
  </si>
  <si>
    <t>部门:</t>
  </si>
  <si>
    <t>业务6组</t>
  </si>
  <si>
    <t>发生日期:</t>
  </si>
  <si>
    <t>7月18-25日</t>
  </si>
  <si>
    <t>报销日期:</t>
  </si>
  <si>
    <t>团号:</t>
  </si>
  <si>
    <t>HMEA-190719-HCB299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</si>
  <si>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</si>
  <si>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</si>
  <si>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</si>
  <si>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</si>
  <si>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</si>
  <si>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</si>
  <si>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</si>
  <si>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</si>
  <si>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公司-宝马开会</t>
  </si>
  <si>
    <t>宝马-公司开会</t>
  </si>
  <si>
    <t>公司-家（17日拿物料）</t>
  </si>
  <si>
    <t>家-机场（18日）</t>
  </si>
  <si>
    <t>上海机场-上海办公室（18日）</t>
  </si>
  <si>
    <t>机场-家（25日）</t>
  </si>
  <si>
    <t>机场-家（陈家伟）</t>
  </si>
  <si>
    <t>餐费</t>
  </si>
  <si>
    <t>18日餐费-安黎欢</t>
  </si>
  <si>
    <t>25日餐费-安黎欢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</si>
  <si>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</si>
  <si>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</si>
  <si>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</si>
  <si>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</si>
  <si>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</si>
  <si>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</si>
  <si>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</si>
  <si>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</si>
  <si>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</si>
  <si>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德国</t>
  </si>
  <si>
    <t>7月18日-25日</t>
  </si>
  <si>
    <t>平日</t>
  </si>
  <si>
    <t>7月20-21日</t>
  </si>
  <si>
    <t>周末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</si>
</sst>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J45" sqref="J45:J54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5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6"/>
      <c r="J9" s="88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6"/>
      <c r="J10" s="88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6"/>
      <c r="J11" s="88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9"/>
      <c r="J13" s="90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6"/>
      <c r="J14" s="87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6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6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6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9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6"/>
      <c r="J25" s="87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6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6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6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6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6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6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9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3796.72</v>
      </c>
      <c r="G41" s="64">
        <v>0</v>
      </c>
      <c r="H41" s="64">
        <f t="shared" si="0"/>
        <v>3796.72</v>
      </c>
      <c r="I41" s="86" t="s">
        <v>39</v>
      </c>
      <c r="J41" s="87" t="s">
        <v>40</v>
      </c>
    </row>
    <row r="42" customHeight="1" spans="1:10">
      <c r="A42" s="62"/>
      <c r="B42" s="63"/>
      <c r="C42" s="64"/>
      <c r="D42" s="65"/>
      <c r="E42" s="64"/>
      <c r="F42" s="64">
        <v>8758</v>
      </c>
      <c r="G42" s="64">
        <v>0</v>
      </c>
      <c r="H42" s="64">
        <f t="shared" si="0"/>
        <v>8758</v>
      </c>
      <c r="I42" s="86" t="s">
        <v>41</v>
      </c>
      <c r="J42" s="8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12554.72</v>
      </c>
      <c r="G44" s="68">
        <f t="shared" ref="G44:H44" si="18">SUM(G41:G43)</f>
        <v>0</v>
      </c>
      <c r="H44" s="68">
        <f t="shared" si="18"/>
        <v>12554.72</v>
      </c>
      <c r="I44" s="89"/>
      <c r="J44" s="90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258</v>
      </c>
      <c r="G45" s="64">
        <v>0</v>
      </c>
      <c r="H45" s="64">
        <f t="shared" si="0"/>
        <v>258</v>
      </c>
      <c r="I45" s="86" t="s">
        <v>44</v>
      </c>
      <c r="J45" s="94"/>
    </row>
    <row r="46" customHeight="1" spans="1:10">
      <c r="A46" s="75"/>
      <c r="B46" s="63"/>
      <c r="C46" s="64"/>
      <c r="D46" s="65"/>
      <c r="E46" s="64"/>
      <c r="F46" s="64">
        <v>218</v>
      </c>
      <c r="G46" s="64">
        <v>0</v>
      </c>
      <c r="H46" s="64">
        <f t="shared" si="0"/>
        <v>218</v>
      </c>
      <c r="I46" s="86" t="s">
        <v>45</v>
      </c>
      <c r="J46" s="95"/>
    </row>
    <row r="47" customHeight="1" spans="1:10">
      <c r="A47" s="75"/>
      <c r="B47" s="63"/>
      <c r="C47" s="64"/>
      <c r="D47" s="65"/>
      <c r="E47" s="64"/>
      <c r="F47" s="64">
        <v>183.1</v>
      </c>
      <c r="G47" s="64">
        <v>0</v>
      </c>
      <c r="H47" s="64">
        <f t="shared" si="0"/>
        <v>183.1</v>
      </c>
      <c r="I47" s="86" t="s">
        <v>46</v>
      </c>
      <c r="J47" s="95"/>
    </row>
    <row r="48" customHeight="1" spans="1:10">
      <c r="A48" s="75"/>
      <c r="B48" s="63"/>
      <c r="C48" s="64"/>
      <c r="D48" s="65"/>
      <c r="E48" s="64"/>
      <c r="F48" s="64">
        <v>381.1</v>
      </c>
      <c r="G48" s="64">
        <v>0</v>
      </c>
      <c r="H48" s="64">
        <f t="shared" si="0"/>
        <v>381.1</v>
      </c>
      <c r="I48" s="86" t="s">
        <v>46</v>
      </c>
      <c r="J48" s="95"/>
    </row>
    <row r="49" customHeight="1" spans="1:10">
      <c r="A49" s="75"/>
      <c r="B49" s="63"/>
      <c r="C49" s="64"/>
      <c r="D49" s="65"/>
      <c r="E49" s="64"/>
      <c r="F49" s="64">
        <v>89</v>
      </c>
      <c r="G49" s="64">
        <v>0</v>
      </c>
      <c r="H49" s="64">
        <f t="shared" si="0"/>
        <v>89</v>
      </c>
      <c r="I49" s="86" t="s">
        <v>47</v>
      </c>
      <c r="J49" s="95"/>
    </row>
    <row r="50" customHeight="1" spans="1:10">
      <c r="A50" s="75"/>
      <c r="B50" s="63"/>
      <c r="C50" s="64"/>
      <c r="D50" s="65"/>
      <c r="E50" s="64"/>
      <c r="F50" s="76">
        <v>1370</v>
      </c>
      <c r="G50" s="76">
        <v>0</v>
      </c>
      <c r="H50" s="76">
        <f t="shared" si="0"/>
        <v>1370</v>
      </c>
      <c r="I50" s="97" t="s">
        <v>48</v>
      </c>
      <c r="J50" s="95"/>
    </row>
    <row r="51" customHeight="1" spans="1:10">
      <c r="A51" s="75"/>
      <c r="B51" s="63"/>
      <c r="C51" s="64"/>
      <c r="D51" s="65"/>
      <c r="E51" s="64"/>
      <c r="F51" s="64">
        <v>1154.2</v>
      </c>
      <c r="G51" s="64">
        <v>0</v>
      </c>
      <c r="H51" s="64">
        <f t="shared" si="0"/>
        <v>1154.2</v>
      </c>
      <c r="I51" s="86" t="s">
        <v>49</v>
      </c>
      <c r="J51" s="95"/>
    </row>
    <row r="52" customHeight="1" spans="1:10">
      <c r="A52" s="75"/>
      <c r="B52" s="63"/>
      <c r="C52" s="64"/>
      <c r="D52" s="65"/>
      <c r="E52" s="64"/>
      <c r="F52" s="64">
        <v>82.44</v>
      </c>
      <c r="G52" s="64">
        <v>0</v>
      </c>
      <c r="H52" s="64">
        <f t="shared" si="0"/>
        <v>82.44</v>
      </c>
      <c r="I52" s="86" t="s">
        <v>50</v>
      </c>
      <c r="J52" s="95"/>
    </row>
    <row r="53" customHeight="1" spans="1:10">
      <c r="A53" s="72"/>
      <c r="B53" s="63"/>
      <c r="C53" s="64"/>
      <c r="D53" s="65"/>
      <c r="E53" s="64"/>
      <c r="F53" s="76">
        <v>660</v>
      </c>
      <c r="G53" s="76">
        <v>0</v>
      </c>
      <c r="H53" s="76">
        <f t="shared" si="0"/>
        <v>660</v>
      </c>
      <c r="I53" s="97" t="s">
        <v>51</v>
      </c>
      <c r="J53" s="95"/>
    </row>
    <row r="54" s="51" customFormat="1" customHeight="1" spans="1:10">
      <c r="A54" s="66"/>
      <c r="B54" s="67" t="s">
        <v>52</v>
      </c>
      <c r="C54" s="68">
        <f>SUM(C45)</f>
        <v>0</v>
      </c>
      <c r="D54" s="68">
        <f t="shared" ref="D54:E54" si="19">SUM(D45)</f>
        <v>0</v>
      </c>
      <c r="E54" s="68">
        <f t="shared" si="19"/>
        <v>0</v>
      </c>
      <c r="F54" s="68">
        <f>SUM(F45:F53)</f>
        <v>4395.84</v>
      </c>
      <c r="G54" s="68">
        <f>SUM(G45:G53)</f>
        <v>0</v>
      </c>
      <c r="H54" s="68">
        <f>SUM(H45:H53)</f>
        <v>4395.84</v>
      </c>
      <c r="I54" s="89"/>
      <c r="J54" s="96"/>
    </row>
    <row r="55" customHeight="1" spans="1:10">
      <c r="A55" s="66"/>
      <c r="B55" s="67" t="s">
        <v>53</v>
      </c>
      <c r="C55" s="68">
        <f>SUM(C54,C44,C40,C37,C32,C27,C24,C21,C16,C13)</f>
        <v>0</v>
      </c>
      <c r="D55" s="68">
        <f t="shared" ref="D55:H55" si="20">SUM(D54,D44,D40,D37,D32,D27,D24,D21,D16,D13)</f>
        <v>0</v>
      </c>
      <c r="E55" s="68">
        <f t="shared" si="20"/>
        <v>0</v>
      </c>
      <c r="F55" s="68">
        <f t="shared" si="20"/>
        <v>16950.56</v>
      </c>
      <c r="G55" s="68">
        <f t="shared" si="20"/>
        <v>0</v>
      </c>
      <c r="H55" s="68">
        <f t="shared" si="20"/>
        <v>16950.56</v>
      </c>
      <c r="I55" s="89"/>
      <c r="J55" s="98"/>
    </row>
    <row r="59" customHeight="1" spans="1:9">
      <c r="A59" s="77" t="s">
        <v>54</v>
      </c>
      <c r="B59" s="78"/>
      <c r="C59" s="79" t="s">
        <v>55</v>
      </c>
      <c r="D59" s="79"/>
      <c r="E59" s="79" t="s">
        <v>56</v>
      </c>
      <c r="F59" s="79"/>
      <c r="G59" s="79" t="s">
        <v>57</v>
      </c>
      <c r="H59" s="79"/>
      <c r="I59" s="99" t="s">
        <v>58</v>
      </c>
    </row>
    <row r="60" customHeight="1" spans="1:9">
      <c r="A60" s="80">
        <f>E55</f>
        <v>0</v>
      </c>
      <c r="B60" s="81"/>
      <c r="C60" s="81">
        <f>H55</f>
        <v>16950.56</v>
      </c>
      <c r="D60" s="81"/>
      <c r="E60" s="81">
        <f>F55</f>
        <v>16950.56</v>
      </c>
      <c r="F60" s="81"/>
      <c r="G60" s="81">
        <f>G55</f>
        <v>0</v>
      </c>
      <c r="H60" s="81"/>
      <c r="I60" s="100">
        <f>A60-C60</f>
        <v>-16950.56</v>
      </c>
    </row>
    <row r="62" customHeight="1" spans="1:9">
      <c r="A62" s="82" t="s">
        <v>59</v>
      </c>
      <c r="B62" s="83"/>
      <c r="C62" s="84" t="s">
        <v>60</v>
      </c>
      <c r="D62" s="82"/>
      <c r="E62" s="82" t="s">
        <v>61</v>
      </c>
      <c r="F62" s="82"/>
      <c r="G62" s="82" t="s">
        <v>62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4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workbookViewId="0">
      <selection activeCell="K17" sqref="K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5"/>
    </row>
    <row r="6" ht="20.1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6"/>
    </row>
    <row r="7" ht="20.1" customHeight="1" spans="2:11">
      <c r="B7" s="8"/>
      <c r="C7" s="9"/>
      <c r="D7" s="10" t="s">
        <v>72</v>
      </c>
      <c r="E7" s="10"/>
      <c r="F7" s="11" t="s">
        <v>73</v>
      </c>
      <c r="G7" s="11"/>
      <c r="H7" s="10" t="s">
        <v>74</v>
      </c>
      <c r="I7" s="37"/>
      <c r="J7" s="38">
        <v>43672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75</v>
      </c>
      <c r="I8" s="39"/>
      <c r="J8" s="15" t="s">
        <v>76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77</v>
      </c>
      <c r="E10" s="19" t="s">
        <v>78</v>
      </c>
      <c r="F10" s="20"/>
      <c r="G10" s="21" t="s">
        <v>79</v>
      </c>
      <c r="H10" s="20" t="s">
        <v>80</v>
      </c>
      <c r="I10" s="19" t="s">
        <v>81</v>
      </c>
      <c r="J10" s="20"/>
      <c r="K10" s="21" t="s">
        <v>82</v>
      </c>
    </row>
    <row r="11" ht="20.1" customHeight="1" spans="2:11">
      <c r="B11" s="22">
        <v>1</v>
      </c>
      <c r="C11" s="23"/>
      <c r="D11" s="24" t="s">
        <v>83</v>
      </c>
      <c r="E11" s="25" t="s">
        <v>84</v>
      </c>
      <c r="F11" s="25"/>
      <c r="G11" s="26">
        <f>H11+I11</f>
        <v>13</v>
      </c>
      <c r="H11" s="26">
        <v>13</v>
      </c>
      <c r="I11" s="41"/>
      <c r="J11" s="42"/>
      <c r="K11" s="43" t="s">
        <v>85</v>
      </c>
    </row>
    <row r="12" ht="20.1" customHeight="1" spans="2:11">
      <c r="B12" s="22">
        <v>2</v>
      </c>
      <c r="C12" s="23"/>
      <c r="D12" s="27"/>
      <c r="E12" s="25" t="s">
        <v>84</v>
      </c>
      <c r="F12" s="25"/>
      <c r="G12" s="26">
        <f t="shared" ref="G12:G22" si="0">H12+I12</f>
        <v>13</v>
      </c>
      <c r="H12" s="26">
        <v>13</v>
      </c>
      <c r="I12" s="41"/>
      <c r="J12" s="42"/>
      <c r="K12" s="43" t="s">
        <v>86</v>
      </c>
    </row>
    <row r="13" ht="20.1" customHeight="1" spans="2:11">
      <c r="B13" s="22"/>
      <c r="C13" s="23"/>
      <c r="D13" s="27"/>
      <c r="E13" s="25" t="s">
        <v>84</v>
      </c>
      <c r="F13" s="25"/>
      <c r="G13" s="26">
        <f t="shared" si="0"/>
        <v>61.4</v>
      </c>
      <c r="H13" s="26">
        <v>61.4</v>
      </c>
      <c r="I13" s="41"/>
      <c r="J13" s="42"/>
      <c r="K13" s="43" t="s">
        <v>87</v>
      </c>
    </row>
    <row r="14" ht="20.1" customHeight="1" spans="2:11">
      <c r="B14" s="22"/>
      <c r="C14" s="23"/>
      <c r="D14" s="27"/>
      <c r="E14" s="25" t="s">
        <v>84</v>
      </c>
      <c r="F14" s="25"/>
      <c r="G14" s="26">
        <f t="shared" si="0"/>
        <v>186.66</v>
      </c>
      <c r="H14" s="26">
        <v>186.66</v>
      </c>
      <c r="I14" s="41"/>
      <c r="J14" s="42"/>
      <c r="K14" s="43" t="s">
        <v>88</v>
      </c>
    </row>
    <row r="15" ht="20.1" customHeight="1" spans="2:11">
      <c r="B15" s="22"/>
      <c r="C15" s="23"/>
      <c r="D15" s="27"/>
      <c r="E15" s="25" t="s">
        <v>84</v>
      </c>
      <c r="F15" s="25"/>
      <c r="G15" s="26">
        <f t="shared" si="0"/>
        <v>120</v>
      </c>
      <c r="H15" s="26">
        <v>120</v>
      </c>
      <c r="I15" s="41"/>
      <c r="J15" s="42"/>
      <c r="K15" s="43" t="s">
        <v>89</v>
      </c>
    </row>
    <row r="16" ht="20.1" customHeight="1" spans="2:11">
      <c r="B16" s="22"/>
      <c r="C16" s="23"/>
      <c r="D16" s="27"/>
      <c r="E16" s="25" t="s">
        <v>84</v>
      </c>
      <c r="F16" s="25"/>
      <c r="G16" s="26">
        <f t="shared" si="0"/>
        <v>184.75</v>
      </c>
      <c r="H16" s="26">
        <v>184.75</v>
      </c>
      <c r="I16" s="41"/>
      <c r="J16" s="42"/>
      <c r="K16" s="43" t="s">
        <v>90</v>
      </c>
    </row>
    <row r="17" ht="20.1" customHeight="1" spans="2:11">
      <c r="B17" s="22"/>
      <c r="C17" s="23"/>
      <c r="D17" s="27"/>
      <c r="E17" s="25" t="s">
        <v>84</v>
      </c>
      <c r="F17" s="25"/>
      <c r="G17" s="26">
        <f t="shared" si="0"/>
        <v>110</v>
      </c>
      <c r="H17" s="26">
        <v>110</v>
      </c>
      <c r="I17" s="41"/>
      <c r="J17" s="42"/>
      <c r="K17" s="43" t="s">
        <v>91</v>
      </c>
    </row>
    <row r="18" ht="20.1" customHeight="1" spans="2:11">
      <c r="B18" s="22">
        <v>3</v>
      </c>
      <c r="C18" s="23"/>
      <c r="D18" s="27"/>
      <c r="E18" s="22" t="s">
        <v>92</v>
      </c>
      <c r="F18" s="23"/>
      <c r="G18" s="26">
        <f t="shared" si="0"/>
        <v>37</v>
      </c>
      <c r="H18" s="26">
        <v>37</v>
      </c>
      <c r="I18" s="41"/>
      <c r="J18" s="42"/>
      <c r="K18" s="43" t="s">
        <v>93</v>
      </c>
    </row>
    <row r="19" ht="20.1" customHeight="1" spans="2:11">
      <c r="B19" s="22">
        <v>4</v>
      </c>
      <c r="C19" s="23"/>
      <c r="D19" s="27"/>
      <c r="E19" s="22" t="s">
        <v>92</v>
      </c>
      <c r="F19" s="23"/>
      <c r="G19" s="26">
        <f t="shared" si="0"/>
        <v>67</v>
      </c>
      <c r="H19" s="26">
        <v>67</v>
      </c>
      <c r="I19" s="41"/>
      <c r="J19" s="42"/>
      <c r="K19" s="43" t="s">
        <v>94</v>
      </c>
    </row>
    <row r="20" ht="20.1" customHeight="1" spans="2:11">
      <c r="B20" s="22">
        <v>5</v>
      </c>
      <c r="C20" s="23"/>
      <c r="D20" s="24" t="s">
        <v>43</v>
      </c>
      <c r="E20" s="25"/>
      <c r="F20" s="25"/>
      <c r="G20" s="26">
        <f t="shared" si="0"/>
        <v>0</v>
      </c>
      <c r="H20" s="26"/>
      <c r="I20" s="41"/>
      <c r="J20" s="42"/>
      <c r="K20" s="43"/>
    </row>
    <row r="21" ht="20.1" customHeight="1" spans="2:11">
      <c r="B21" s="22">
        <v>6</v>
      </c>
      <c r="C21" s="23"/>
      <c r="D21" s="27"/>
      <c r="E21" s="25"/>
      <c r="F21" s="25"/>
      <c r="G21" s="26">
        <f t="shared" si="0"/>
        <v>0</v>
      </c>
      <c r="H21" s="26"/>
      <c r="I21" s="41"/>
      <c r="J21" s="42"/>
      <c r="K21" s="43"/>
    </row>
    <row r="22" ht="20.1" customHeight="1" spans="2:11">
      <c r="B22" s="22">
        <v>7</v>
      </c>
      <c r="C22" s="23"/>
      <c r="D22" s="28"/>
      <c r="E22" s="25"/>
      <c r="F22" s="25"/>
      <c r="G22" s="26">
        <f t="shared" si="0"/>
        <v>0</v>
      </c>
      <c r="H22" s="26"/>
      <c r="I22" s="41"/>
      <c r="J22" s="42"/>
      <c r="K22" s="43"/>
    </row>
    <row r="23" ht="20.1" customHeight="1" spans="2:11">
      <c r="B23" s="19" t="s">
        <v>53</v>
      </c>
      <c r="C23" s="29"/>
      <c r="D23" s="29"/>
      <c r="E23" s="29"/>
      <c r="F23" s="20"/>
      <c r="G23" s="30">
        <f>SUM(G11:G22)</f>
        <v>792.81</v>
      </c>
      <c r="H23" s="30">
        <f>SUM(H11:H22)</f>
        <v>792.81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80</v>
      </c>
      <c r="C25" s="21"/>
      <c r="D25" s="21"/>
      <c r="E25" s="21"/>
      <c r="F25" s="21"/>
      <c r="G25" s="21" t="s">
        <v>95</v>
      </c>
      <c r="H25" s="21"/>
      <c r="I25" s="21"/>
      <c r="J25" s="21"/>
      <c r="K25" s="21" t="s">
        <v>96</v>
      </c>
    </row>
    <row r="26" ht="20.1" customHeight="1" spans="2:11">
      <c r="B26" s="31">
        <f>H23</f>
        <v>792.81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792.81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97</v>
      </c>
      <c r="C28" s="16"/>
      <c r="D28" s="16"/>
      <c r="E28" s="16"/>
      <c r="F28" s="16" t="s">
        <v>60</v>
      </c>
      <c r="G28" s="16" t="s">
        <v>98</v>
      </c>
      <c r="H28" s="16"/>
      <c r="I28" s="16"/>
      <c r="J28" s="16" t="s">
        <v>62</v>
      </c>
      <c r="K28" s="16"/>
    </row>
    <row r="31" ht="18.75" spans="1:11">
      <c r="A31" s="2" t="s">
        <v>99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64</v>
      </c>
      <c r="E33" s="6"/>
      <c r="F33" s="7" t="str">
        <f>F5</f>
        <v>安黎欢</v>
      </c>
      <c r="G33" s="7"/>
      <c r="H33" s="6" t="s">
        <v>66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68</v>
      </c>
      <c r="E34" s="10"/>
      <c r="F34" s="11" t="str">
        <f>F6</f>
        <v>北京、上海、德国</v>
      </c>
      <c r="G34" s="11"/>
      <c r="H34" s="10" t="s">
        <v>70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72</v>
      </c>
      <c r="E35" s="10"/>
      <c r="F35" s="11" t="str">
        <f>F7</f>
        <v>7月18-25日</v>
      </c>
      <c r="G35" s="11"/>
      <c r="H35" s="10" t="s">
        <v>74</v>
      </c>
      <c r="I35" s="37"/>
      <c r="J35" s="11">
        <f>J7</f>
        <v>43672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75</v>
      </c>
      <c r="I36" s="39"/>
      <c r="J36" s="15" t="str">
        <f>J8</f>
        <v>HMEA-190719-HCB299</v>
      </c>
      <c r="K36" s="40"/>
    </row>
    <row r="37" ht="20.1" customHeight="1"/>
    <row r="38" ht="20.1" customHeight="1" spans="2:11">
      <c r="B38" s="25"/>
      <c r="C38" s="25"/>
      <c r="D38" s="32" t="s">
        <v>100</v>
      </c>
      <c r="E38" s="25" t="s">
        <v>101</v>
      </c>
      <c r="F38" s="25"/>
      <c r="G38" s="26" t="s">
        <v>102</v>
      </c>
      <c r="H38" s="26" t="s">
        <v>103</v>
      </c>
      <c r="I38" s="26" t="s">
        <v>53</v>
      </c>
      <c r="J38" s="26"/>
      <c r="K38" s="49" t="s">
        <v>82</v>
      </c>
    </row>
    <row r="39" ht="20.1" customHeight="1" spans="2:11">
      <c r="B39" s="25">
        <v>1</v>
      </c>
      <c r="C39" s="25"/>
      <c r="D39" s="33" t="s">
        <v>104</v>
      </c>
      <c r="E39" s="25" t="s">
        <v>105</v>
      </c>
      <c r="F39" s="25"/>
      <c r="G39" s="26">
        <v>100</v>
      </c>
      <c r="H39" s="26">
        <v>6</v>
      </c>
      <c r="I39" s="41">
        <f>G39*H39</f>
        <v>600</v>
      </c>
      <c r="J39" s="42"/>
      <c r="K39" s="50" t="s">
        <v>106</v>
      </c>
    </row>
    <row r="40" ht="20.1" customHeight="1" spans="2:11">
      <c r="B40" s="25">
        <v>2</v>
      </c>
      <c r="C40" s="25"/>
      <c r="D40" s="33" t="s">
        <v>104</v>
      </c>
      <c r="E40" s="25" t="s">
        <v>107</v>
      </c>
      <c r="F40" s="25"/>
      <c r="G40" s="26">
        <v>200</v>
      </c>
      <c r="H40" s="26">
        <v>2</v>
      </c>
      <c r="I40" s="41">
        <f t="shared" ref="I40:I41" si="1">G40*H40</f>
        <v>400</v>
      </c>
      <c r="J40" s="42"/>
      <c r="K40" s="50" t="s">
        <v>108</v>
      </c>
    </row>
    <row r="41" ht="20.1" customHeight="1" spans="2:11">
      <c r="B41" s="25">
        <v>3</v>
      </c>
      <c r="C41" s="25"/>
      <c r="D41" s="33"/>
      <c r="E41" s="25"/>
      <c r="F41" s="25"/>
      <c r="G41" s="26">
        <v>0</v>
      </c>
      <c r="H41" s="26">
        <v>0</v>
      </c>
      <c r="I41" s="41">
        <f t="shared" si="1"/>
        <v>0</v>
      </c>
      <c r="J41" s="42"/>
      <c r="K41" s="50"/>
    </row>
    <row r="42" ht="20.1" customHeight="1" spans="2:11">
      <c r="B42" s="19" t="s">
        <v>53</v>
      </c>
      <c r="C42" s="29"/>
      <c r="D42" s="29"/>
      <c r="E42" s="29"/>
      <c r="F42" s="20"/>
      <c r="G42" s="30"/>
      <c r="H42" s="30">
        <f>SUM(H24:H41)</f>
        <v>8</v>
      </c>
      <c r="I42" s="44">
        <f>SUM(I39:J41)</f>
        <v>1000</v>
      </c>
      <c r="J42" s="45"/>
      <c r="K42" s="46"/>
    </row>
    <row r="43" ht="20.1" customHeight="1" spans="2:11">
      <c r="B43" s="16" t="s">
        <v>97</v>
      </c>
      <c r="C43" s="16"/>
      <c r="D43" s="16"/>
      <c r="E43" s="16"/>
      <c r="F43" s="16" t="s">
        <v>60</v>
      </c>
      <c r="G43" s="16" t="s">
        <v>98</v>
      </c>
      <c r="H43" s="16"/>
      <c r="I43" s="16"/>
      <c r="J43" s="16" t="s">
        <v>62</v>
      </c>
      <c r="K43" s="16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2019-08-08T05:45:34Z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