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3" windowHeight="837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40" i="1"/>
  <c r="E41" s="1"/>
  <c r="E42" s="1"/>
  <c r="E39"/>
  <c r="E38"/>
  <c r="E37"/>
  <c r="E36"/>
  <c r="E35"/>
  <c r="E32"/>
  <c r="E31"/>
  <c r="E30"/>
  <c r="E29"/>
  <c r="E26"/>
  <c r="E25"/>
  <c r="E24"/>
  <c r="E23"/>
  <c r="E22"/>
  <c r="E18"/>
  <c r="E17"/>
  <c r="E16"/>
  <c r="E13"/>
  <c r="E12"/>
  <c r="E11"/>
  <c r="E43" l="1"/>
  <c r="E44" s="1"/>
  <c r="E45" s="1"/>
</calcChain>
</file>

<file path=xl/sharedStrings.xml><?xml version="1.0" encoding="utf-8"?>
<sst xmlns="http://schemas.openxmlformats.org/spreadsheetml/2006/main" count="92" uniqueCount="72">
  <si>
    <t>会务服务报价表</t>
  </si>
  <si>
    <t>行程安排：2018年4月12-15日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</si>
  <si>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</si>
  <si>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</si>
  <si>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</si>
  <si>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</si>
  <si>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</si>
  <si>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</si>
  <si>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</si>
  <si>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</si>
  <si>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</si>
  <si>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</si>
  <si>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</si>
  <si>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</si>
  <si>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r>
      <rPr>
        <b/>
        <sz val="10"/>
        <rFont val="微软雅黑"/>
        <charset val="134"/>
      </rPr>
      <t>2018.</t>
    </r>
    <r>
      <rPr>
        <b/>
        <sz val="10"/>
        <rFont val="微软雅黑"/>
        <charset val="134"/>
      </rPr>
      <t>3</t>
    </r>
    <r>
      <rPr>
        <b/>
        <sz val="10"/>
        <rFont val="微软雅黑"/>
        <charset val="134"/>
      </rPr>
      <t>.2</t>
    </r>
    <r>
      <rPr>
        <b/>
        <sz val="10"/>
        <rFont val="微软雅黑"/>
        <charset val="134"/>
      </rPr>
      <t>2</t>
    </r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</si>
  <si>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</si>
  <si>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</si>
  <si>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</si>
  <si>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</si>
  <si>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</si>
  <si>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</si>
  <si>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</si>
  <si>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</si>
  <si>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</si>
  <si>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</si>
  <si>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</si>
  <si>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</si>
  <si>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北京：北京燕山大酒店
（挂四星）</t>
  </si>
  <si>
    <t>含单早</t>
  </si>
  <si>
    <t>含双早，酒店单间数量较少，可双间单住</t>
  </si>
  <si>
    <t>住宿费用合计</t>
  </si>
  <si>
    <t>用餐费用</t>
  </si>
  <si>
    <t>备注</t>
  </si>
  <si>
    <t>预估-午餐</t>
  </si>
  <si>
    <t>预估餐费，以实际费用结算</t>
  </si>
  <si>
    <t>预估-晚餐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</si>
  <si>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</si>
  <si>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</si>
  <si>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</si>
  <si>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</si>
  <si>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</si>
  <si>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</si>
  <si>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预估报价，以实际数量结算</t>
  </si>
  <si>
    <t>接送机（GL8）</t>
  </si>
  <si>
    <t>市区接送（帕萨特或同级）</t>
  </si>
  <si>
    <t>包车（外出用餐）</t>
  </si>
  <si>
    <t>50座，预估报价，以实际数量结算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</si>
  <si>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</si>
  <si>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</si>
  <si>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</si>
  <si>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</si>
  <si>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</si>
  <si>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</si>
  <si>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>会议拍照</t>
  </si>
  <si>
    <t xml:space="preserve">人员费用共计 </t>
  </si>
  <si>
    <t xml:space="preserve">其他项目 </t>
  </si>
  <si>
    <t>宣传手册</t>
  </si>
  <si>
    <t>B5大小，约20页左右
此价格为预估价，含印刷费，不含设计</t>
  </si>
  <si>
    <t>书</t>
  </si>
  <si>
    <t>接机牌</t>
  </si>
  <si>
    <t>购买红酒及茶歇</t>
  </si>
  <si>
    <t>会议用品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</si>
  <si>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</si>
  <si>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</si>
  <si>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</si>
  <si>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</si>
  <si>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</si>
  <si>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</si>
  <si>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</si>
  <si>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</si>
  <si>
    <t>预估报价，以实际数量结算</t>
    <phoneticPr fontId="16" type="noConversion"/>
  </si>
  <si>
    <t>笔、本、课程资料、礼品定制物料、桌布等
预估报价以实际数量结算</t>
    <phoneticPr fontId="16" type="noConversion"/>
  </si>
</sst>
</file>

<file path=xl/styles.xml><?xml version="1.0" encoding="utf-8"?>
<styleSheet xmlns="http://schemas.openxmlformats.org/spreadsheetml/2006/main">
  <numFmts count="3">
    <numFmt numFmtId="177" formatCode="\¥#,##0.00_);[Red]\(\¥#,##0.00\)"/>
    <numFmt numFmtId="178" formatCode="yyyy&quot;年&quot;m&quot;月&quot;d&quot;日&quot;;@"/>
    <numFmt numFmtId="180" formatCode="\¥#,##0.00;\¥\-#,##0.00"/>
  </numFmts>
  <fonts count="17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8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80" fontId="10" fillId="3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177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77" fontId="5" fillId="6" borderId="15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8" fontId="6" fillId="4" borderId="1" xfId="1" applyNumberFormat="1" applyFont="1" applyFill="1" applyBorder="1" applyAlignment="1">
      <alignment horizontal="center" vertical="center" wrapText="1"/>
    </xf>
    <xf numFmtId="178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2">
    <cellStyle name="Normal_Sheet1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tabSelected="1" zoomScale="90" zoomScaleNormal="90" workbookViewId="0">
      <selection activeCell="F39" sqref="F39"/>
    </sheetView>
  </sheetViews>
  <sheetFormatPr defaultColWidth="9" defaultRowHeight="15"/>
  <cols>
    <col min="1" max="1" width="30.4609375" style="3" customWidth="1"/>
    <col min="2" max="2" width="20.61328125" style="3" customWidth="1"/>
    <col min="3" max="3" width="20.61328125" style="4" customWidth="1"/>
    <col min="4" max="4" width="13.23046875" style="4" customWidth="1"/>
    <col min="5" max="5" width="14.4609375" style="4" customWidth="1"/>
    <col min="6" max="6" width="52.3828125" style="5" customWidth="1"/>
    <col min="7" max="7" width="8.84375" style="6" customWidth="1"/>
    <col min="8" max="8" width="12.765625" style="5" customWidth="1"/>
    <col min="9" max="9" width="25.4609375" style="5" customWidth="1"/>
    <col min="10" max="16384" width="9" style="5"/>
  </cols>
  <sheetData>
    <row r="1" spans="1:7" ht="40" customHeight="1">
      <c r="A1" s="55" t="s">
        <v>0</v>
      </c>
      <c r="B1" s="55"/>
      <c r="C1" s="55"/>
      <c r="D1" s="55"/>
      <c r="E1" s="55"/>
      <c r="F1" s="55"/>
    </row>
    <row r="2" spans="1:7" s="1" customFormat="1" ht="20.05" customHeight="1">
      <c r="A2" s="73" t="s">
        <v>1</v>
      </c>
      <c r="B2" s="7" t="s">
        <v>2</v>
      </c>
      <c r="C2" s="56"/>
      <c r="D2" s="56"/>
      <c r="E2" s="7" t="s">
        <v>3</v>
      </c>
      <c r="F2" s="9"/>
      <c r="G2" s="10"/>
    </row>
    <row r="3" spans="1:7" s="1" customFormat="1" ht="20.05" customHeight="1">
      <c r="A3" s="73"/>
      <c r="B3" s="7" t="s">
        <v>4</v>
      </c>
      <c r="C3" s="56" t="s">
        <v>5</v>
      </c>
      <c r="D3" s="56"/>
      <c r="E3" s="7" t="s">
        <v>6</v>
      </c>
      <c r="F3" s="9" t="s">
        <v>7</v>
      </c>
      <c r="G3" s="10"/>
    </row>
    <row r="4" spans="1:7" s="1" customFormat="1" ht="20.05" customHeight="1">
      <c r="A4" s="73"/>
      <c r="B4" s="7" t="s">
        <v>8</v>
      </c>
      <c r="C4" s="56">
        <v>4</v>
      </c>
      <c r="D4" s="56"/>
      <c r="E4" s="11" t="s">
        <v>9</v>
      </c>
      <c r="F4" s="9">
        <v>50</v>
      </c>
      <c r="G4" s="10"/>
    </row>
    <row r="5" spans="1:7" s="1" customFormat="1" ht="20.05" customHeight="1">
      <c r="A5" s="73"/>
      <c r="B5" s="7" t="s">
        <v>10</v>
      </c>
      <c r="C5" s="56"/>
      <c r="D5" s="56"/>
      <c r="E5" s="11"/>
      <c r="F5" s="9"/>
      <c r="G5" s="10"/>
    </row>
    <row r="6" spans="1:7" s="1" customFormat="1" ht="20.05" customHeight="1">
      <c r="A6" s="12" t="s">
        <v>11</v>
      </c>
      <c r="B6" s="57" t="s">
        <v>12</v>
      </c>
      <c r="C6" s="57"/>
      <c r="D6" s="14" t="s">
        <v>13</v>
      </c>
      <c r="E6" s="58" t="s">
        <v>14</v>
      </c>
      <c r="F6" s="59"/>
      <c r="G6" s="10"/>
    </row>
    <row r="7" spans="1:7" s="1" customFormat="1" ht="20.05" customHeight="1">
      <c r="A7" s="15" t="s">
        <v>15</v>
      </c>
      <c r="B7" s="60" t="s">
        <v>16</v>
      </c>
      <c r="C7" s="60"/>
      <c r="D7" s="14" t="s">
        <v>17</v>
      </c>
      <c r="E7" s="60">
        <v>13811302348</v>
      </c>
      <c r="F7" s="60"/>
      <c r="G7" s="10"/>
    </row>
    <row r="8" spans="1:7" s="1" customFormat="1" ht="20.05" customHeight="1">
      <c r="A8" s="61" t="s">
        <v>18</v>
      </c>
      <c r="B8" s="61"/>
      <c r="C8" s="61"/>
      <c r="D8" s="61"/>
      <c r="E8" s="61"/>
      <c r="F8" s="61"/>
      <c r="G8" s="10"/>
    </row>
    <row r="9" spans="1:7" s="2" customFormat="1" ht="20.05" customHeight="1">
      <c r="A9" s="16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7"/>
    </row>
    <row r="10" spans="1:7" s="2" customFormat="1" ht="20.05" customHeight="1">
      <c r="A10" s="18" t="s">
        <v>25</v>
      </c>
      <c r="B10" s="16" t="s">
        <v>26</v>
      </c>
      <c r="C10" s="62"/>
      <c r="D10" s="62"/>
      <c r="E10" s="62"/>
      <c r="F10" s="62"/>
      <c r="G10" s="17"/>
    </row>
    <row r="11" spans="1:7" s="2" customFormat="1" ht="20.05" customHeight="1">
      <c r="A11" s="74" t="s">
        <v>27</v>
      </c>
      <c r="B11" s="19">
        <v>25</v>
      </c>
      <c r="C11" s="20">
        <v>680</v>
      </c>
      <c r="D11" s="19">
        <v>3</v>
      </c>
      <c r="E11" s="21">
        <f t="shared" ref="E11:E17" si="0">D11*C11*B11</f>
        <v>51000</v>
      </c>
      <c r="F11" s="22" t="s">
        <v>28</v>
      </c>
      <c r="G11" s="17"/>
    </row>
    <row r="12" spans="1:7" s="2" customFormat="1" ht="20.05" customHeight="1">
      <c r="A12" s="75"/>
      <c r="B12" s="19">
        <v>20</v>
      </c>
      <c r="C12" s="20">
        <v>680</v>
      </c>
      <c r="D12" s="19">
        <v>3</v>
      </c>
      <c r="E12" s="21">
        <f t="shared" si="0"/>
        <v>40800</v>
      </c>
      <c r="F12" s="22" t="s">
        <v>29</v>
      </c>
      <c r="G12" s="17"/>
    </row>
    <row r="13" spans="1:7" s="2" customFormat="1" ht="20.05" customHeight="1">
      <c r="A13" s="63" t="s">
        <v>30</v>
      </c>
      <c r="B13" s="63"/>
      <c r="C13" s="63"/>
      <c r="D13" s="63"/>
      <c r="E13" s="23">
        <f>SUM(E11:E12)</f>
        <v>91800</v>
      </c>
      <c r="F13" s="24"/>
      <c r="G13" s="17"/>
    </row>
    <row r="14" spans="1:7" ht="20.05" customHeight="1">
      <c r="A14" s="61" t="s">
        <v>31</v>
      </c>
      <c r="B14" s="61"/>
      <c r="C14" s="61"/>
      <c r="D14" s="61"/>
      <c r="E14" s="61"/>
      <c r="F14" s="61"/>
    </row>
    <row r="15" spans="1:7" ht="20.05" customHeight="1">
      <c r="A15" s="25" t="s">
        <v>19</v>
      </c>
      <c r="B15" s="16" t="s">
        <v>20</v>
      </c>
      <c r="C15" s="16" t="s">
        <v>21</v>
      </c>
      <c r="D15" s="16" t="s">
        <v>22</v>
      </c>
      <c r="E15" s="16" t="s">
        <v>23</v>
      </c>
      <c r="F15" s="16" t="s">
        <v>32</v>
      </c>
    </row>
    <row r="16" spans="1:7" s="2" customFormat="1" ht="20.05" customHeight="1">
      <c r="A16" s="26" t="s">
        <v>33</v>
      </c>
      <c r="B16" s="27">
        <v>50</v>
      </c>
      <c r="C16" s="20">
        <v>200</v>
      </c>
      <c r="D16" s="19">
        <v>3</v>
      </c>
      <c r="E16" s="21">
        <f t="shared" si="0"/>
        <v>30000</v>
      </c>
      <c r="F16" s="28" t="s">
        <v>34</v>
      </c>
      <c r="G16" s="17"/>
    </row>
    <row r="17" spans="1:9" s="2" customFormat="1" ht="20.05" customHeight="1">
      <c r="A17" s="26" t="s">
        <v>35</v>
      </c>
      <c r="B17" s="27">
        <v>50</v>
      </c>
      <c r="C17" s="20">
        <v>300</v>
      </c>
      <c r="D17" s="19">
        <v>3</v>
      </c>
      <c r="E17" s="21">
        <f t="shared" si="0"/>
        <v>45000</v>
      </c>
      <c r="F17" s="28" t="s">
        <v>34</v>
      </c>
      <c r="G17" s="17"/>
    </row>
    <row r="18" spans="1:9" ht="20.05" customHeight="1">
      <c r="A18" s="63" t="s">
        <v>36</v>
      </c>
      <c r="B18" s="63"/>
      <c r="C18" s="63"/>
      <c r="D18" s="63"/>
      <c r="E18" s="23">
        <f>SUM(E16:E17)</f>
        <v>75000</v>
      </c>
      <c r="F18" s="24"/>
    </row>
    <row r="19" spans="1:9" ht="20.05" customHeight="1">
      <c r="A19" s="61" t="s">
        <v>37</v>
      </c>
      <c r="B19" s="61"/>
      <c r="C19" s="61"/>
      <c r="D19" s="61"/>
      <c r="E19" s="61"/>
      <c r="F19" s="61"/>
      <c r="H19" s="29"/>
      <c r="I19" s="54"/>
    </row>
    <row r="20" spans="1:9" ht="20.05" customHeight="1">
      <c r="A20" s="30" t="s">
        <v>19</v>
      </c>
      <c r="B20" s="30" t="s">
        <v>20</v>
      </c>
      <c r="C20" s="31" t="s">
        <v>38</v>
      </c>
      <c r="D20" s="31" t="s">
        <v>22</v>
      </c>
      <c r="E20" s="31" t="s">
        <v>23</v>
      </c>
      <c r="F20" s="8" t="s">
        <v>32</v>
      </c>
      <c r="H20" s="29"/>
      <c r="I20" s="54"/>
    </row>
    <row r="21" spans="1:9" ht="20.05" customHeight="1">
      <c r="A21" s="16" t="s">
        <v>39</v>
      </c>
      <c r="B21" s="16" t="s">
        <v>40</v>
      </c>
      <c r="C21" s="62"/>
      <c r="D21" s="62"/>
      <c r="E21" s="62"/>
      <c r="F21" s="62"/>
      <c r="H21" s="29"/>
      <c r="I21" s="54"/>
    </row>
    <row r="22" spans="1:9" ht="20.05" customHeight="1">
      <c r="A22" s="32" t="s">
        <v>41</v>
      </c>
      <c r="B22" s="33">
        <v>20</v>
      </c>
      <c r="C22" s="34">
        <v>260</v>
      </c>
      <c r="D22" s="33">
        <v>2</v>
      </c>
      <c r="E22" s="35">
        <f t="shared" ref="E22:E25" si="1">D22*C22*B22</f>
        <v>10400</v>
      </c>
      <c r="F22" s="36" t="s">
        <v>42</v>
      </c>
      <c r="H22" s="29"/>
      <c r="I22" s="54"/>
    </row>
    <row r="23" spans="1:9" ht="20.05" customHeight="1">
      <c r="A23" s="32" t="s">
        <v>43</v>
      </c>
      <c r="B23" s="33">
        <v>10</v>
      </c>
      <c r="C23" s="34">
        <v>400</v>
      </c>
      <c r="D23" s="33">
        <v>2</v>
      </c>
      <c r="E23" s="35">
        <f t="shared" si="1"/>
        <v>8000</v>
      </c>
      <c r="F23" s="36" t="s">
        <v>42</v>
      </c>
      <c r="H23" s="29"/>
      <c r="I23" s="54"/>
    </row>
    <row r="24" spans="1:9" ht="20.05" customHeight="1">
      <c r="A24" s="37" t="s">
        <v>44</v>
      </c>
      <c r="B24" s="38">
        <v>5</v>
      </c>
      <c r="C24" s="39">
        <v>240</v>
      </c>
      <c r="D24" s="38">
        <v>2</v>
      </c>
      <c r="E24" s="39">
        <f t="shared" si="1"/>
        <v>2400</v>
      </c>
      <c r="F24" s="36" t="s">
        <v>42</v>
      </c>
      <c r="H24" s="29"/>
      <c r="I24" s="54"/>
    </row>
    <row r="25" spans="1:9" ht="20.05" customHeight="1">
      <c r="A25" s="37" t="s">
        <v>45</v>
      </c>
      <c r="B25" s="38">
        <v>1</v>
      </c>
      <c r="C25" s="39">
        <v>1600</v>
      </c>
      <c r="D25" s="38">
        <v>2</v>
      </c>
      <c r="E25" s="39">
        <f t="shared" si="1"/>
        <v>3200</v>
      </c>
      <c r="F25" s="36" t="s">
        <v>46</v>
      </c>
      <c r="H25" s="29"/>
      <c r="I25" s="54"/>
    </row>
    <row r="26" spans="1:9" ht="20.05" customHeight="1">
      <c r="A26" s="63" t="s">
        <v>47</v>
      </c>
      <c r="B26" s="63"/>
      <c r="C26" s="63"/>
      <c r="D26" s="63"/>
      <c r="E26" s="23">
        <f>SUM(E22:E25)</f>
        <v>24000</v>
      </c>
      <c r="F26" s="24"/>
      <c r="H26" s="29"/>
      <c r="I26" s="54"/>
    </row>
    <row r="27" spans="1:9" ht="20.05" customHeight="1">
      <c r="A27" s="61" t="s">
        <v>48</v>
      </c>
      <c r="B27" s="61"/>
      <c r="C27" s="61"/>
      <c r="D27" s="61"/>
      <c r="E27" s="61"/>
      <c r="F27" s="61"/>
      <c r="H27" s="29"/>
      <c r="I27" s="54"/>
    </row>
    <row r="28" spans="1:9" ht="20.05" customHeight="1">
      <c r="A28" s="16" t="s">
        <v>48</v>
      </c>
      <c r="B28" s="16" t="s">
        <v>49</v>
      </c>
      <c r="C28" s="62"/>
      <c r="D28" s="62"/>
      <c r="E28" s="62"/>
      <c r="F28" s="62"/>
      <c r="H28" s="29"/>
      <c r="I28" s="54"/>
    </row>
    <row r="29" spans="1:9" ht="20.05" customHeight="1">
      <c r="A29" s="37" t="s">
        <v>50</v>
      </c>
      <c r="B29" s="38">
        <v>4</v>
      </c>
      <c r="C29" s="39">
        <v>500</v>
      </c>
      <c r="D29" s="38">
        <v>1</v>
      </c>
      <c r="E29" s="35">
        <f t="shared" ref="E29:E31" si="2">D29*C29*B29</f>
        <v>2000</v>
      </c>
      <c r="F29" s="28"/>
      <c r="H29" s="29"/>
      <c r="I29" s="54"/>
    </row>
    <row r="30" spans="1:9" ht="20.05" customHeight="1">
      <c r="A30" s="37" t="s">
        <v>51</v>
      </c>
      <c r="B30" s="38">
        <v>2</v>
      </c>
      <c r="C30" s="39">
        <v>600</v>
      </c>
      <c r="D30" s="38">
        <v>3</v>
      </c>
      <c r="E30" s="35">
        <f t="shared" si="2"/>
        <v>3600</v>
      </c>
      <c r="F30" s="28" t="s">
        <v>52</v>
      </c>
      <c r="H30" s="29"/>
      <c r="I30" s="54"/>
    </row>
    <row r="31" spans="1:9" ht="20.05" customHeight="1">
      <c r="A31" s="37" t="s">
        <v>53</v>
      </c>
      <c r="B31" s="38">
        <v>0</v>
      </c>
      <c r="C31" s="39">
        <v>0</v>
      </c>
      <c r="D31" s="38">
        <v>0</v>
      </c>
      <c r="E31" s="35">
        <f t="shared" si="2"/>
        <v>0</v>
      </c>
      <c r="F31" s="28"/>
      <c r="H31" s="29"/>
      <c r="I31" s="54"/>
    </row>
    <row r="32" spans="1:9" s="2" customFormat="1" ht="20.05" customHeight="1">
      <c r="A32" s="64" t="s">
        <v>54</v>
      </c>
      <c r="B32" s="64"/>
      <c r="C32" s="64"/>
      <c r="D32" s="64"/>
      <c r="E32" s="23">
        <f>SUM(E29:E31)</f>
        <v>5600</v>
      </c>
      <c r="F32" s="40"/>
      <c r="G32" s="17"/>
      <c r="H32" s="29"/>
      <c r="I32" s="54"/>
    </row>
    <row r="33" spans="1:7" ht="20.05" customHeight="1">
      <c r="A33" s="65" t="s">
        <v>55</v>
      </c>
      <c r="B33" s="66"/>
      <c r="C33" s="66"/>
      <c r="D33" s="66"/>
      <c r="E33" s="66"/>
      <c r="F33" s="67"/>
    </row>
    <row r="34" spans="1:7" s="2" customFormat="1" ht="20.05" customHeight="1">
      <c r="A34" s="41" t="s">
        <v>19</v>
      </c>
      <c r="B34" s="42" t="s">
        <v>20</v>
      </c>
      <c r="C34" s="43" t="s">
        <v>38</v>
      </c>
      <c r="D34" s="43" t="s">
        <v>22</v>
      </c>
      <c r="E34" s="44" t="s">
        <v>23</v>
      </c>
      <c r="F34" s="45" t="s">
        <v>32</v>
      </c>
      <c r="G34" s="17"/>
    </row>
    <row r="35" spans="1:7" ht="27.45">
      <c r="A35" s="46" t="s">
        <v>56</v>
      </c>
      <c r="B35" s="19">
        <v>60</v>
      </c>
      <c r="C35" s="39">
        <v>50</v>
      </c>
      <c r="D35" s="38">
        <v>1</v>
      </c>
      <c r="E35" s="34">
        <f t="shared" ref="E35:E39" si="3">D35*C35*B35</f>
        <v>3000</v>
      </c>
      <c r="F35" s="47" t="s">
        <v>57</v>
      </c>
    </row>
    <row r="36" spans="1:7" ht="20.05" customHeight="1">
      <c r="A36" s="46" t="s">
        <v>58</v>
      </c>
      <c r="B36" s="19">
        <v>50</v>
      </c>
      <c r="C36" s="39">
        <v>100</v>
      </c>
      <c r="D36" s="38">
        <v>1</v>
      </c>
      <c r="E36" s="34">
        <f t="shared" si="3"/>
        <v>5000</v>
      </c>
      <c r="F36" s="47"/>
    </row>
    <row r="37" spans="1:7" ht="20.05" customHeight="1">
      <c r="A37" s="46" t="s">
        <v>59</v>
      </c>
      <c r="B37" s="19">
        <v>2</v>
      </c>
      <c r="C37" s="39">
        <v>20</v>
      </c>
      <c r="D37" s="38">
        <v>1</v>
      </c>
      <c r="E37" s="34">
        <f t="shared" si="3"/>
        <v>40</v>
      </c>
      <c r="F37" s="47"/>
    </row>
    <row r="38" spans="1:7" ht="20.05" customHeight="1">
      <c r="A38" s="48" t="s">
        <v>60</v>
      </c>
      <c r="B38" s="19">
        <v>1</v>
      </c>
      <c r="C38" s="39">
        <v>4000</v>
      </c>
      <c r="D38" s="38">
        <v>1</v>
      </c>
      <c r="E38" s="34">
        <f t="shared" si="3"/>
        <v>4000</v>
      </c>
      <c r="F38" s="49" t="s">
        <v>70</v>
      </c>
    </row>
    <row r="39" spans="1:7" ht="27.45">
      <c r="A39" s="48" t="s">
        <v>61</v>
      </c>
      <c r="B39" s="19">
        <v>1</v>
      </c>
      <c r="C39" s="39">
        <v>6000</v>
      </c>
      <c r="D39" s="38">
        <v>1</v>
      </c>
      <c r="E39" s="34">
        <f t="shared" si="3"/>
        <v>6000</v>
      </c>
      <c r="F39" s="50" t="s">
        <v>71</v>
      </c>
    </row>
    <row r="40" spans="1:7" ht="20.05" customHeight="1">
      <c r="A40" s="68" t="s">
        <v>62</v>
      </c>
      <c r="B40" s="69"/>
      <c r="C40" s="69"/>
      <c r="D40" s="70"/>
      <c r="E40" s="51">
        <f>SUM(E35:E39)</f>
        <v>18040</v>
      </c>
      <c r="F40" s="52"/>
    </row>
    <row r="41" spans="1:7" ht="20.05" customHeight="1">
      <c r="A41" s="71" t="s">
        <v>63</v>
      </c>
      <c r="B41" s="71"/>
      <c r="C41" s="71"/>
      <c r="D41" s="71"/>
      <c r="E41" s="53">
        <f>E13+E18+E26+E32+E40</f>
        <v>214440</v>
      </c>
      <c r="F41" s="13"/>
    </row>
    <row r="42" spans="1:7" ht="20.05" customHeight="1">
      <c r="A42" s="71" t="s">
        <v>64</v>
      </c>
      <c r="B42" s="71"/>
      <c r="C42" s="71"/>
      <c r="D42" s="71"/>
      <c r="E42" s="53">
        <f>E41*0.1</f>
        <v>21444</v>
      </c>
      <c r="F42" s="13"/>
    </row>
    <row r="43" spans="1:7" ht="20.05" customHeight="1">
      <c r="A43" s="71" t="s">
        <v>65</v>
      </c>
      <c r="B43" s="71"/>
      <c r="C43" s="71"/>
      <c r="D43" s="71"/>
      <c r="E43" s="53">
        <f>E41+E42</f>
        <v>235884</v>
      </c>
      <c r="F43" s="13"/>
    </row>
    <row r="44" spans="1:7" ht="20.05" customHeight="1">
      <c r="A44" s="72" t="s">
        <v>66</v>
      </c>
      <c r="B44" s="72"/>
      <c r="C44" s="72"/>
      <c r="D44" s="72"/>
      <c r="E44" s="23">
        <f>E43*0.06</f>
        <v>14153.039999999999</v>
      </c>
      <c r="F44" s="40" t="s">
        <v>67</v>
      </c>
    </row>
    <row r="45" spans="1:7" ht="20.05" customHeight="1">
      <c r="A45" s="72" t="s">
        <v>68</v>
      </c>
      <c r="B45" s="72"/>
      <c r="C45" s="72"/>
      <c r="D45" s="72"/>
      <c r="E45" s="23">
        <f>E44+E43</f>
        <v>250037.04</v>
      </c>
      <c r="F45" s="40" t="s">
        <v>69</v>
      </c>
    </row>
    <row r="46" spans="1:7" ht="20.05" customHeight="1"/>
    <row r="47" spans="1:7" ht="20.05" customHeight="1"/>
    <row r="48" spans="1:7" ht="20.05" customHeight="1"/>
    <row r="49" ht="20.05" customHeight="1"/>
  </sheetData>
  <mergeCells count="29">
    <mergeCell ref="A44:D44"/>
    <mergeCell ref="A45:D45"/>
    <mergeCell ref="A2:A5"/>
    <mergeCell ref="A11:A12"/>
    <mergeCell ref="A33:F33"/>
    <mergeCell ref="A40:D40"/>
    <mergeCell ref="A41:D41"/>
    <mergeCell ref="A42:D42"/>
    <mergeCell ref="A43:D43"/>
    <mergeCell ref="C21:F21"/>
    <mergeCell ref="A26:D26"/>
    <mergeCell ref="A27:F27"/>
    <mergeCell ref="C28:F28"/>
    <mergeCell ref="A32:D32"/>
    <mergeCell ref="C10:F10"/>
    <mergeCell ref="A13:D13"/>
    <mergeCell ref="A14:F14"/>
    <mergeCell ref="A18:D18"/>
    <mergeCell ref="A19:F19"/>
    <mergeCell ref="B6:C6"/>
    <mergeCell ref="E6:F6"/>
    <mergeCell ref="B7:C7"/>
    <mergeCell ref="E7:F7"/>
    <mergeCell ref="A8:F8"/>
    <mergeCell ref="A1:F1"/>
    <mergeCell ref="C2:D2"/>
    <mergeCell ref="C3:D3"/>
    <mergeCell ref="C4:D4"/>
    <mergeCell ref="C5:D5"/>
  </mergeCells>
  <phoneticPr fontId="16" type="noConversion"/>
  <pageMargins left="0.75" right="0.75" top="1" bottom="1" header="0.51180555555555596" footer="0.51180555555555596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赵峰</cp:lastModifiedBy>
  <dcterms:created xsi:type="dcterms:W3CDTF">2018-03-09T10:11:00Z</dcterms:created>
  <dcterms:modified xsi:type="dcterms:W3CDTF">2018-03-23T02:27:34Z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