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filterPrivacy="1"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0" yWindow="460" windowWidth="25600" windowHeight="14100"/>
  </bookViews>
  <sheets>
    <sheet name="账单" sheetId="1" r:id="rId1"/>
    <sheet name="交通" sheetId="4" r:id="rId2"/>
    <sheet name="接机表" sheetId="5" r:id="rId3"/>
    <sheet name="送机表" sheetId="7" r:id="rId4"/>
    <sheet name="机票" sheetId="3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9" i="1"/>
  <c r="K24" i="7"/>
  <c r="K22" i="7"/>
  <c r="K16" i="7"/>
  <c r="K13" i="7"/>
  <c r="K10" i="7"/>
  <c r="K8" i="7"/>
  <c r="K7" i="7"/>
  <c r="K2" i="7"/>
</calcChain>
</file>

<file path=xl/sharedStrings.xml><?xml version="1.0" encoding="utf-8"?>
<sst xmlns="http://schemas.openxmlformats.org/spreadsheetml/2006/main" count="715" uniqueCount="315">
  <si>
    <t>甲方</t>
  </si>
  <si>
    <t>乙方</t>
  </si>
  <si>
    <t>合同有效期</t>
  </si>
  <si>
    <t>结算期间</t>
  </si>
  <si>
    <t>数量</t>
  </si>
  <si>
    <t>数量单位</t>
  </si>
  <si>
    <t>单价</t>
  </si>
  <si>
    <t>单价单位</t>
  </si>
  <si>
    <t>金额</t>
  </si>
  <si>
    <t>收款账户信息</t>
  </si>
  <si>
    <t>户名</t>
  </si>
  <si>
    <t>开户行</t>
  </si>
  <si>
    <t>账号</t>
  </si>
  <si>
    <t>结算项目</t>
    <phoneticPr fontId="2" type="noConversion"/>
  </si>
  <si>
    <t>项目描述
（包括不限于材质、工艺、型号、品牌、参数信息等）</t>
    <phoneticPr fontId="2" type="noConversion"/>
  </si>
  <si>
    <t>金额总计：</t>
    <phoneticPr fontId="2" type="noConversion"/>
  </si>
  <si>
    <t xml:space="preserve">注：
1. 金额保留2位小数；
2. 金额币种与合同币种一致，若为人民币，金额单位为元，若为美元，则金额单位为美元；
3. 请在填写过程中注意统一格式；
4. IDC费用需要在备注处填写机房地址（必填）。
</t>
    <phoneticPr fontId="2" type="noConversion"/>
  </si>
  <si>
    <t>三六零科技集团有限公司</t>
    <phoneticPr fontId="2" type="noConversion"/>
  </si>
  <si>
    <t>康辉集团北京国际会议展览有限公司</t>
    <phoneticPr fontId="2" type="noConversion"/>
  </si>
  <si>
    <t>110060744018010049796</t>
    <phoneticPr fontId="2" type="noConversion"/>
  </si>
  <si>
    <t>交通银行北京团结湖支行</t>
    <phoneticPr fontId="2" type="noConversion"/>
  </si>
  <si>
    <t>往返经济舱</t>
    <rPh sb="0" eb="1">
      <t>wang fan</t>
    </rPh>
    <rPh sb="2" eb="3">
      <t>jing ji cnag</t>
    </rPh>
    <phoneticPr fontId="8" type="noConversion"/>
  </si>
  <si>
    <t>人</t>
  </si>
  <si>
    <t>元</t>
    <phoneticPr fontId="8" type="noConversion"/>
  </si>
  <si>
    <t>活动用车</t>
    <phoneticPr fontId="2" type="noConversion"/>
  </si>
  <si>
    <t>个</t>
    <phoneticPr fontId="8" type="noConversion"/>
  </si>
  <si>
    <t>易拉宝</t>
    <rPh sb="0" eb="1">
      <t>yi la bao</t>
    </rPh>
    <phoneticPr fontId="8" type="noConversion"/>
  </si>
  <si>
    <t>接机牌</t>
  </si>
  <si>
    <t>桌卡</t>
  </si>
  <si>
    <t>个</t>
  </si>
  <si>
    <t>张</t>
    <phoneticPr fontId="2" type="noConversion"/>
  </si>
  <si>
    <t>手卡</t>
    <phoneticPr fontId="2" type="noConversion"/>
  </si>
  <si>
    <t>A6</t>
    <phoneticPr fontId="2" type="noConversion"/>
  </si>
  <si>
    <t>亚克力</t>
    <phoneticPr fontId="2" type="noConversion"/>
  </si>
  <si>
    <t>晚宴互动游戏</t>
    <phoneticPr fontId="2" type="noConversion"/>
  </si>
  <si>
    <t>项</t>
    <phoneticPr fontId="8" type="noConversion"/>
  </si>
  <si>
    <t>物料及团建用品</t>
    <phoneticPr fontId="2" type="noConversion"/>
  </si>
  <si>
    <t>摄影摄像</t>
    <phoneticPr fontId="2" type="noConversion"/>
  </si>
  <si>
    <t>云摄影</t>
    <phoneticPr fontId="2" type="noConversion"/>
  </si>
  <si>
    <t>1位摄影师+云相册</t>
    <rPh sb="1" eb="2">
      <t>wei</t>
    </rPh>
    <rPh sb="2" eb="3">
      <t>she ying shi</t>
    </rPh>
    <rPh sb="6" eb="7">
      <t>yun xiang ce</t>
    </rPh>
    <phoneticPr fontId="8" type="noConversion"/>
  </si>
  <si>
    <t>差旅费用（交通、餐补）</t>
    <phoneticPr fontId="2" type="noConversion"/>
  </si>
  <si>
    <t>伴手礼</t>
    <phoneticPr fontId="8" type="noConversion"/>
  </si>
  <si>
    <t>钜记饼家</t>
  </si>
  <si>
    <t>礼品</t>
    <phoneticPr fontId="2" type="noConversion"/>
  </si>
  <si>
    <t>澳门当地工作人员</t>
    <rPh sb="0" eb="1">
      <t>ao men</t>
    </rPh>
    <rPh sb="2" eb="3">
      <t>dnag di</t>
    </rPh>
    <rPh sb="4" eb="5">
      <t>gogn zuo</t>
    </rPh>
    <rPh sb="6" eb="7">
      <t>ren yuan</t>
    </rPh>
    <phoneticPr fontId="8" type="noConversion"/>
  </si>
  <si>
    <t>报关费</t>
  </si>
  <si>
    <t>核酸检测</t>
  </si>
  <si>
    <t>其他项</t>
    <phoneticPr fontId="2" type="noConversion"/>
  </si>
  <si>
    <t>次</t>
  </si>
  <si>
    <t>机票服务费</t>
    <phoneticPr fontId="8" type="noConversion"/>
  </si>
  <si>
    <t>酒店服务费</t>
  </si>
  <si>
    <t>税率</t>
  </si>
  <si>
    <t>人次</t>
    <rPh sb="0" eb="1">
      <t>ren</t>
    </rPh>
    <phoneticPr fontId="8" type="noConversion"/>
  </si>
  <si>
    <t>酒店服务</t>
    <phoneticPr fontId="2" type="noConversion"/>
  </si>
  <si>
    <t>场</t>
    <rPh sb="0" eb="1">
      <t>chang</t>
    </rPh>
    <phoneticPr fontId="8" type="noConversion"/>
  </si>
  <si>
    <t>间夜</t>
    <phoneticPr fontId="2" type="noConversion"/>
  </si>
  <si>
    <t xml:space="preserve">  备注：开会议费增值税专票6%</t>
    <phoneticPr fontId="2" type="noConversion"/>
  </si>
  <si>
    <t>桌卡</t>
    <phoneticPr fontId="2" type="noConversion"/>
  </si>
  <si>
    <t>姓名</t>
  </si>
  <si>
    <t>记录号</t>
  </si>
  <si>
    <t>航班时刻</t>
  </si>
  <si>
    <t>价格</t>
  </si>
  <si>
    <t>票号</t>
  </si>
  <si>
    <t>是否退票</t>
  </si>
  <si>
    <t>唐利文</t>
  </si>
  <si>
    <t>JTF4MX</t>
  </si>
  <si>
    <t>CA1479 L   MO06DEC  PEKZUH HK1   0925 1300</t>
  </si>
  <si>
    <t>999-6926251963</t>
  </si>
  <si>
    <t>TANG/LIWEN</t>
  </si>
  <si>
    <t xml:space="preserve">KXCP3S </t>
  </si>
  <si>
    <t>NX002  Q   WE08DEC  MFMPEK HK1   1155 1510</t>
  </si>
  <si>
    <t>675-6361212648</t>
  </si>
  <si>
    <t>LU/QIAN</t>
  </si>
  <si>
    <t xml:space="preserve">HWS6BV </t>
  </si>
  <si>
    <t xml:space="preserve">NX001  Q   SA04DEC  PEKMFM HK1   1610 2000                         
NX002  Q   WE08DEC  MFMPEK HK1   1155 1510     </t>
  </si>
  <si>
    <t>675-6361212649</t>
  </si>
  <si>
    <t>陈震</t>
  </si>
  <si>
    <t>JTTW1Y</t>
  </si>
  <si>
    <t xml:space="preserve">CZ3774 R   MO06DEC  TNAZUH HK2   0855 1220    </t>
  </si>
  <si>
    <t>784-1936762836</t>
  </si>
  <si>
    <t>王勇廷</t>
  </si>
  <si>
    <t>784-1936762837</t>
  </si>
  <si>
    <t xml:space="preserve">KM9D85  </t>
  </si>
  <si>
    <t>SC4806 M   WE08DEC  ZUHTNA HK2   0930 1420</t>
  </si>
  <si>
    <t>324-1936762838</t>
  </si>
  <si>
    <t>退票</t>
  </si>
  <si>
    <t>324-1936762839</t>
  </si>
  <si>
    <t>JX15GJ</t>
  </si>
  <si>
    <t>MU6416 R   WE08DEC  ZUHTNA HK3   1305 1730</t>
  </si>
  <si>
    <t>781-1936762851</t>
  </si>
  <si>
    <t>781-1936762852</t>
  </si>
  <si>
    <t>朱家辰</t>
  </si>
  <si>
    <t>HG69BS</t>
  </si>
  <si>
    <t>999-6926252146</t>
  </si>
  <si>
    <t>ZHU/JIACHEN</t>
  </si>
  <si>
    <t>JGQNLS</t>
  </si>
  <si>
    <t>675-6361212650</t>
  </si>
  <si>
    <t>YAN/BAOJUN</t>
  </si>
  <si>
    <t>KN1B60</t>
  </si>
  <si>
    <t xml:space="preserve"> NX237  L   MO06DEC  TSNMFM HK1   1230 1645                                 
 NX002  Q   WE08DEC  MFMPEK HK1   1155 1510    </t>
  </si>
  <si>
    <t>675-6361212652</t>
  </si>
  <si>
    <t>孙文凯</t>
  </si>
  <si>
    <t>HZPB6B</t>
  </si>
  <si>
    <t>CA1479 Q   MO06DEC  PEKZUH RR1   0925 1300</t>
  </si>
  <si>
    <t>999-6927447632</t>
  </si>
  <si>
    <t>SUN/WENKAI</t>
  </si>
  <si>
    <t>KE3FBT</t>
  </si>
  <si>
    <t>675-6361212653</t>
  </si>
  <si>
    <t>LU/LIUYI</t>
  </si>
  <si>
    <t>KE3FMZ</t>
  </si>
  <si>
    <t xml:space="preserve">NX127  W   SU05DEC  NKGMFM HK1   1630 1905                           
NX128  G   WE08DEC  MFMNKG HK1   0635 0900 </t>
  </si>
  <si>
    <t>675-6361212654</t>
  </si>
  <si>
    <t>UN退票</t>
  </si>
  <si>
    <t>ZHOU/YIFENG</t>
  </si>
  <si>
    <t>HMWW8N</t>
  </si>
  <si>
    <t>675-6361212655</t>
  </si>
  <si>
    <t>卢六一</t>
  </si>
  <si>
    <t>JTVS4Z</t>
  </si>
  <si>
    <t>CZ6581 V   SU05DEC  NKGZUH HK2   1335 1605</t>
  </si>
  <si>
    <t>784-1936762842</t>
  </si>
  <si>
    <t>周一峰</t>
  </si>
  <si>
    <t>784-1936762843</t>
  </si>
  <si>
    <t xml:space="preserve">KFXM8R </t>
  </si>
  <si>
    <t xml:space="preserve">CZ6582 V   WE08DEC  ZUHNKG HK2   1705 1915 </t>
  </si>
  <si>
    <t>784-1936762847</t>
  </si>
  <si>
    <t>784-1936762848</t>
  </si>
  <si>
    <t>HMY0W0</t>
  </si>
  <si>
    <t>NX128  G   WE08DEC  MFMNKG HK2   0635 0900</t>
  </si>
  <si>
    <t>675-6361212656</t>
  </si>
  <si>
    <t>675-6361212657</t>
  </si>
  <si>
    <t>ZHOU/TONG</t>
  </si>
  <si>
    <t>KW9DGG</t>
  </si>
  <si>
    <t>NX225  Q   MO06DEC  HGHMFM HK1   1545 1805                
NX226  W   WE08DEC  MFMHGH HK1   1210 1435</t>
  </si>
  <si>
    <t>675-6361212661</t>
  </si>
  <si>
    <t>班梁</t>
  </si>
  <si>
    <t>KN18M0</t>
  </si>
  <si>
    <t>CZ3774 N   MO06DEC  TNAZUH HK1   0855 1220</t>
  </si>
  <si>
    <t>784-1936762840</t>
  </si>
  <si>
    <t>KN19JN</t>
  </si>
  <si>
    <t>SC4806 M   WE08DEC  ZUHTNA HK1   0930 1420</t>
  </si>
  <si>
    <t>324-1936762841</t>
  </si>
  <si>
    <t>781-1936762850</t>
  </si>
  <si>
    <t>机票</t>
    <rPh sb="0" eb="1">
      <t>ji piao</t>
    </rPh>
    <phoneticPr fontId="8" type="noConversion"/>
  </si>
  <si>
    <t>日期</t>
  </si>
  <si>
    <t>详细内容</t>
  </si>
  <si>
    <t>NO.</t>
  </si>
  <si>
    <t>单位</t>
  </si>
  <si>
    <t>澳门机场-澳门君悦酒店 7座商务</t>
  </si>
  <si>
    <t>辆</t>
  </si>
  <si>
    <t>凼仔码头-澳门君悦酒店 7座商务</t>
  </si>
  <si>
    <t>珠海机场-澳门君悦酒店 中巴</t>
  </si>
  <si>
    <t>澳门君悦酒店-澳门机场 7座商务</t>
  </si>
  <si>
    <t>澳门君悦酒店-凼仔码头 7座商务</t>
  </si>
  <si>
    <t>澳门君悦酒店-珠海机场 7座商务</t>
  </si>
  <si>
    <t>序号</t>
  </si>
  <si>
    <t>分类</t>
  </si>
  <si>
    <t>类别</t>
  </si>
  <si>
    <t>电话</t>
  </si>
  <si>
    <t>去程日期</t>
  </si>
  <si>
    <t>航班号</t>
  </si>
  <si>
    <t>达到地点</t>
  </si>
  <si>
    <t>航班时间（到达）</t>
  </si>
  <si>
    <t>行程</t>
  </si>
  <si>
    <t>零售团队</t>
  </si>
  <si>
    <t>360内部员工</t>
  </si>
  <si>
    <t>曹雪</t>
  </si>
  <si>
    <t>12月5日</t>
  </si>
  <si>
    <t>NX001</t>
  </si>
  <si>
    <t>澳门机场</t>
  </si>
  <si>
    <t>7座-1，司机接，联系曹雪</t>
  </si>
  <si>
    <t>澳门机场-澳门君悦酒店</t>
  </si>
  <si>
    <t>冯蕊</t>
  </si>
  <si>
    <t>珠海机场</t>
  </si>
  <si>
    <t>360客户</t>
  </si>
  <si>
    <t>闫宝君</t>
  </si>
  <si>
    <t>12月6日</t>
  </si>
  <si>
    <t>NX237</t>
  </si>
  <si>
    <t>7座-2</t>
  </si>
  <si>
    <t>周统</t>
  </si>
  <si>
    <t>NX225</t>
  </si>
  <si>
    <t>7座-3</t>
  </si>
  <si>
    <t>游戏团队</t>
  </si>
  <si>
    <t>刘天明</t>
  </si>
  <si>
    <t>MU9991</t>
  </si>
  <si>
    <t>7座-4</t>
  </si>
  <si>
    <t>裴大师</t>
  </si>
  <si>
    <t>刘玲</t>
  </si>
  <si>
    <t>7座-5</t>
  </si>
  <si>
    <t>骆洁</t>
  </si>
  <si>
    <t>杨丹华</t>
  </si>
  <si>
    <t>张凯</t>
  </si>
  <si>
    <t>章凤</t>
  </si>
  <si>
    <t>凼仔码头</t>
  </si>
  <si>
    <t>7座-6</t>
  </si>
  <si>
    <t>凼仔码头-澳门君悦酒店</t>
  </si>
  <si>
    <t xml:space="preserve">张圣慧 </t>
  </si>
  <si>
    <t>刘刚</t>
  </si>
  <si>
    <t>汪家梅</t>
  </si>
  <si>
    <t>CZ3774</t>
  </si>
  <si>
    <t>中巴-1</t>
  </si>
  <si>
    <t>珠海机场-澳门君悦酒店</t>
  </si>
  <si>
    <t>CA1479</t>
  </si>
  <si>
    <t>马婉钰</t>
  </si>
  <si>
    <t xml:space="preserve">CA1889 </t>
  </si>
  <si>
    <t>中巴-2</t>
  </si>
  <si>
    <t>董慧颖</t>
  </si>
  <si>
    <t>郭建宇</t>
  </si>
  <si>
    <t>宋雷</t>
  </si>
  <si>
    <t>史延忠</t>
  </si>
  <si>
    <t>杨肖易</t>
  </si>
  <si>
    <t>滕家杰</t>
  </si>
  <si>
    <t>FM9297</t>
  </si>
  <si>
    <t>序号1</t>
  </si>
  <si>
    <t>部门</t>
  </si>
  <si>
    <t>回程日期</t>
  </si>
  <si>
    <t>出发地点</t>
  </si>
  <si>
    <t>航班时间（起飞）</t>
  </si>
  <si>
    <t>酒店出发时间</t>
  </si>
  <si>
    <t>用车</t>
  </si>
  <si>
    <t>NX002</t>
  </si>
  <si>
    <t>7座</t>
  </si>
  <si>
    <t>澳门君悦酒店-澳门机场</t>
  </si>
  <si>
    <t>路倩</t>
  </si>
  <si>
    <t>NX226</t>
  </si>
  <si>
    <t>澳门君悦酒店-凼仔码头</t>
  </si>
  <si>
    <t>FM9514</t>
  </si>
  <si>
    <t>自行离开</t>
  </si>
  <si>
    <t>MU6416</t>
  </si>
  <si>
    <t>澳门君悦酒店-珠海机场</t>
  </si>
  <si>
    <t>CA1890</t>
  </si>
  <si>
    <t>7座*2</t>
  </si>
  <si>
    <t>张文盛</t>
  </si>
  <si>
    <t>未定</t>
  </si>
  <si>
    <t>CZ6582</t>
  </si>
  <si>
    <t>两台7座</t>
  </si>
  <si>
    <t>CA5404</t>
  </si>
  <si>
    <t>李梦楠</t>
  </si>
  <si>
    <t>李佳旎</t>
  </si>
  <si>
    <t>12月5日-接机</t>
    <rPh sb="2" eb="3">
      <t>yue</t>
    </rPh>
    <rPh sb="4" eb="5">
      <t>ri</t>
    </rPh>
    <rPh sb="6" eb="7">
      <t>jie ji</t>
    </rPh>
    <phoneticPr fontId="2" type="noConversion"/>
  </si>
  <si>
    <t>12月6日-接机</t>
    <rPh sb="2" eb="3">
      <t>yue</t>
    </rPh>
    <rPh sb="4" eb="5">
      <t>ri</t>
    </rPh>
    <rPh sb="6" eb="7">
      <t>jie ji</t>
    </rPh>
    <phoneticPr fontId="2" type="noConversion"/>
  </si>
  <si>
    <t>澳门机场-澳门君悦酒店 7座商务</t>
    <phoneticPr fontId="2" type="noConversion"/>
  </si>
  <si>
    <t>凼仔码头-澳门君悦酒店 7座商务</t>
    <phoneticPr fontId="2" type="noConversion"/>
  </si>
  <si>
    <t>珠海机场-澳门君悦酒店 中巴</t>
    <phoneticPr fontId="2" type="noConversion"/>
  </si>
  <si>
    <t>澳门君悦酒店-澳门机场 7座商务</t>
    <phoneticPr fontId="2" type="noConversion"/>
  </si>
  <si>
    <t>澳门君悦酒店-凼仔码头 7座商务</t>
    <phoneticPr fontId="2" type="noConversion"/>
  </si>
  <si>
    <t>澳门君悦酒店-珠海机场 7座商务</t>
    <phoneticPr fontId="2" type="noConversion"/>
  </si>
  <si>
    <t>辆</t>
    <rPh sb="0" eb="1">
      <t>liang</t>
    </rPh>
    <phoneticPr fontId="8" type="noConversion"/>
  </si>
  <si>
    <t>12月8日-送机</t>
    <rPh sb="2" eb="3">
      <t>yue</t>
    </rPh>
    <rPh sb="4" eb="5">
      <t>ri</t>
    </rPh>
    <rPh sb="6" eb="7">
      <t>song ji</t>
    </rPh>
    <phoneticPr fontId="2" type="noConversion"/>
  </si>
  <si>
    <t>房间（澳门君悦）</t>
    <rPh sb="3" eb="4">
      <t>ao men jun yue</t>
    </rPh>
    <phoneticPr fontId="2" type="noConversion"/>
  </si>
  <si>
    <t>会议场租</t>
    <phoneticPr fontId="2" type="noConversion"/>
  </si>
  <si>
    <t>12月7日上午半天会议</t>
    <rPh sb="2" eb="3">
      <t>yue</t>
    </rPh>
    <rPh sb="4" eb="5">
      <t>ri</t>
    </rPh>
    <rPh sb="5" eb="6">
      <t>shang wu ban tian</t>
    </rPh>
    <rPh sb="9" eb="10">
      <t>hui yi</t>
    </rPh>
    <phoneticPr fontId="2" type="noConversion"/>
  </si>
  <si>
    <t>晚宴-桌餐</t>
    <rPh sb="0" eb="1">
      <t>wan yan</t>
    </rPh>
    <rPh sb="3" eb="4">
      <t>zhuo can</t>
    </rPh>
    <phoneticPr fontId="2" type="noConversion"/>
  </si>
  <si>
    <t>晚宴-啤酒畅饮</t>
    <rPh sb="3" eb="4">
      <t>pi jiu chang yin</t>
    </rPh>
    <phoneticPr fontId="2" type="noConversion"/>
  </si>
  <si>
    <t>桌</t>
    <rPh sb="0" eb="1">
      <t>zhuo</t>
    </rPh>
    <phoneticPr fontId="2" type="noConversion"/>
  </si>
  <si>
    <t>中式围桌，包含服务费</t>
    <rPh sb="5" eb="6">
      <t>bao han fu wu fei</t>
    </rPh>
    <phoneticPr fontId="2" type="noConversion"/>
  </si>
  <si>
    <t>本地啤酒畅饮，包含服务费</t>
    <rPh sb="0" eb="1">
      <t>ben di</t>
    </rPh>
    <rPh sb="2" eb="3">
      <t>pi jiu chang yin</t>
    </rPh>
    <rPh sb="7" eb="8">
      <t>bao han fu wu f</t>
    </rPh>
    <phoneticPr fontId="2" type="noConversion"/>
  </si>
  <si>
    <t>其他消费</t>
    <rPh sb="0" eb="1">
      <t>qi ta</t>
    </rPh>
    <rPh sb="2" eb="3">
      <t>xiao fei</t>
    </rPh>
    <phoneticPr fontId="2" type="noConversion"/>
  </si>
  <si>
    <t>朱家辰迷你吧95元，孙文凯迷你吧56元，大堂吧255元</t>
    <rPh sb="0" eb="1">
      <t>zhu jia chen</t>
    </rPh>
    <rPh sb="2" eb="3">
      <t>chen</t>
    </rPh>
    <rPh sb="3" eb="4">
      <t>mi ni ba</t>
    </rPh>
    <rPh sb="8" eb="9">
      <t>yuan</t>
    </rPh>
    <rPh sb="10" eb="11">
      <t>sun wen kai</t>
    </rPh>
    <rPh sb="13" eb="14">
      <t>mi ni ba</t>
    </rPh>
    <rPh sb="18" eb="19">
      <t>yuan</t>
    </rPh>
    <rPh sb="20" eb="21">
      <t>da tang ba</t>
    </rPh>
    <rPh sb="26" eb="27">
      <t>yuan</t>
    </rPh>
    <phoneticPr fontId="2" type="noConversion"/>
  </si>
  <si>
    <t>项</t>
    <rPh sb="0" eb="1">
      <t>xiang</t>
    </rPh>
    <phoneticPr fontId="2" type="noConversion"/>
  </si>
  <si>
    <t>房间赔偿</t>
    <rPh sb="0" eb="1">
      <t>fang jian sun shi</t>
    </rPh>
    <rPh sb="2" eb="3">
      <t>pei chang</t>
    </rPh>
    <phoneticPr fontId="2" type="noConversion"/>
  </si>
  <si>
    <t>大床房含单早，12月5日2间，12月6日15间，12月7日15间，12月8日2间</t>
    <rPh sb="3" eb="4">
      <t>han</t>
    </rPh>
    <rPh sb="4" eb="5">
      <t>dan zao</t>
    </rPh>
    <rPh sb="9" eb="10">
      <t>yue</t>
    </rPh>
    <rPh sb="11" eb="12">
      <t>ri</t>
    </rPh>
    <rPh sb="13" eb="14">
      <t>jian</t>
    </rPh>
    <rPh sb="17" eb="18">
      <t>yue</t>
    </rPh>
    <rPh sb="19" eb="20">
      <t>ri</t>
    </rPh>
    <rPh sb="22" eb="23">
      <t>jian</t>
    </rPh>
    <rPh sb="26" eb="27">
      <t>yue</t>
    </rPh>
    <rPh sb="28" eb="29">
      <t>ri</t>
    </rPh>
    <rPh sb="31" eb="32">
      <t>jian</t>
    </rPh>
    <rPh sb="35" eb="36">
      <t>yue</t>
    </rPh>
    <rPh sb="37" eb="38">
      <t>ri</t>
    </rPh>
    <rPh sb="39" eb="40">
      <t>jian</t>
    </rPh>
    <phoneticPr fontId="8" type="noConversion"/>
  </si>
  <si>
    <t>班梁2590元，张文盛822元，马婉钰1010元，朱家辰吸烟410元，周统吸烟410元</t>
    <rPh sb="0" eb="1">
      <t>ban</t>
    </rPh>
    <rPh sb="1" eb="2">
      <t>liang</t>
    </rPh>
    <rPh sb="6" eb="7">
      <t>yuan</t>
    </rPh>
    <rPh sb="8" eb="9">
      <t>zhang wen sheng</t>
    </rPh>
    <rPh sb="10" eb="11">
      <t>sheng</t>
    </rPh>
    <rPh sb="14" eb="15">
      <t>yuan</t>
    </rPh>
    <rPh sb="16" eb="17">
      <t>ma</t>
    </rPh>
    <rPh sb="17" eb="18">
      <t>wan</t>
    </rPh>
    <rPh sb="18" eb="19">
      <t>yu</t>
    </rPh>
    <rPh sb="23" eb="24">
      <t>yuan</t>
    </rPh>
    <rPh sb="25" eb="26">
      <t>zhu jia chen</t>
    </rPh>
    <rPh sb="27" eb="28">
      <t>chen</t>
    </rPh>
    <rPh sb="28" eb="29">
      <t>xi yan</t>
    </rPh>
    <rPh sb="33" eb="34">
      <t>yuan</t>
    </rPh>
    <rPh sb="35" eb="36">
      <t>zhou tong</t>
    </rPh>
    <rPh sb="37" eb="38">
      <t>xi yan</t>
    </rPh>
    <rPh sb="42" eb="43">
      <t>yuan</t>
    </rPh>
    <phoneticPr fontId="2" type="noConversion"/>
  </si>
  <si>
    <t>快幕秀，KV画面，4m*2.5m</t>
    <phoneticPr fontId="2" type="noConversion"/>
  </si>
  <si>
    <t>签到背板</t>
    <rPh sb="2" eb="3">
      <t>bei ban</t>
    </rPh>
    <phoneticPr fontId="8" type="noConversion"/>
  </si>
  <si>
    <t>指引牌</t>
    <phoneticPr fontId="8" type="noConversion"/>
  </si>
  <si>
    <t>接机牌</t>
    <rPh sb="0" eb="1">
      <t>jie ji pai</t>
    </rPh>
    <phoneticPr fontId="2" type="noConversion"/>
  </si>
  <si>
    <t>麦标套</t>
    <rPh sb="0" eb="1">
      <t>mai</t>
    </rPh>
    <phoneticPr fontId="2" type="noConversion"/>
  </si>
  <si>
    <t>抽奖、游戏系统</t>
    <rPh sb="0" eb="1">
      <t>chou jiang</t>
    </rPh>
    <rPh sb="3" eb="4">
      <t>you xi xi tong</t>
    </rPh>
    <phoneticPr fontId="2" type="noConversion"/>
  </si>
  <si>
    <t>标间含双早，12月6日3间，12月7日3间，12月8日2间</t>
    <rPh sb="8" eb="9">
      <t>yue</t>
    </rPh>
    <rPh sb="10" eb="11">
      <t>ri</t>
    </rPh>
    <rPh sb="12" eb="13">
      <t>jian</t>
    </rPh>
    <rPh sb="16" eb="17">
      <t>yue</t>
    </rPh>
    <rPh sb="18" eb="19">
      <t>ri</t>
    </rPh>
    <rPh sb="20" eb="21">
      <t>jian</t>
    </rPh>
    <rPh sb="24" eb="25">
      <t>yue</t>
    </rPh>
    <rPh sb="26" eb="27">
      <t>ri</t>
    </rPh>
    <rPh sb="28" eb="29">
      <t>jian</t>
    </rPh>
    <phoneticPr fontId="2" type="noConversion"/>
  </si>
  <si>
    <t>人次</t>
    <rPh sb="0" eb="1">
      <t>ren ci</t>
    </rPh>
    <phoneticPr fontId="8" type="noConversion"/>
  </si>
  <si>
    <t>项</t>
    <rPh sb="0" eb="1">
      <t>xiang mu</t>
    </rPh>
    <phoneticPr fontId="8" type="noConversion"/>
  </si>
  <si>
    <t>抽奖礼品-一等奖</t>
    <rPh sb="0" eb="1">
      <t>chou jiang</t>
    </rPh>
    <rPh sb="2" eb="3">
      <t>li pin</t>
    </rPh>
    <rPh sb="5" eb="6">
      <t>yi deng jiang</t>
    </rPh>
    <phoneticPr fontId="8" type="noConversion"/>
  </si>
  <si>
    <t>抽奖礼品-三等奖</t>
    <rPh sb="0" eb="1">
      <t>chou jiang</t>
    </rPh>
    <rPh sb="2" eb="3">
      <t>li pin</t>
    </rPh>
    <rPh sb="5" eb="6">
      <t>san deng jiang</t>
    </rPh>
    <phoneticPr fontId="8" type="noConversion"/>
  </si>
  <si>
    <t>乐扣乐扣烧水杯*10个</t>
    <rPh sb="0" eb="1">
      <t>le kou le k</t>
    </rPh>
    <rPh sb="4" eb="5">
      <t>shao shui bai</t>
    </rPh>
    <rPh sb="5" eb="6">
      <t>shui bei</t>
    </rPh>
    <rPh sb="10" eb="11">
      <t>ge</t>
    </rPh>
    <phoneticPr fontId="2" type="noConversion"/>
  </si>
  <si>
    <t>华为运动手环B6*1个</t>
    <rPh sb="0" eb="1">
      <t>hua wei yun dong shou huan</t>
    </rPh>
    <rPh sb="10" eb="11">
      <t>ge</t>
    </rPh>
    <phoneticPr fontId="2" type="noConversion"/>
  </si>
  <si>
    <t>互动礼品</t>
    <phoneticPr fontId="2" type="noConversion"/>
  </si>
  <si>
    <t>亿色磁吸充电*30个</t>
    <rPh sb="9" eb="10">
      <t>ge</t>
    </rPh>
    <phoneticPr fontId="2" type="noConversion"/>
  </si>
  <si>
    <t>康辉工作人员</t>
    <rPh sb="0" eb="1">
      <t>kang hui gong zuo ren yuan</t>
    </rPh>
    <phoneticPr fontId="2" type="noConversion"/>
  </si>
  <si>
    <t>人次天</t>
    <rPh sb="0" eb="1">
      <t>ren</t>
    </rPh>
    <rPh sb="2" eb="3">
      <t>tian</t>
    </rPh>
    <phoneticPr fontId="8" type="noConversion"/>
  </si>
  <si>
    <t>澳门当地差旅：12月5日</t>
    <rPh sb="0" eb="1">
      <t>ao men</t>
    </rPh>
    <rPh sb="2" eb="3">
      <t>dnag si</t>
    </rPh>
    <rPh sb="3" eb="4">
      <t>di</t>
    </rPh>
    <rPh sb="4" eb="5">
      <t>chai lü</t>
    </rPh>
    <rPh sb="9" eb="10">
      <t>yue</t>
    </rPh>
    <rPh sb="11" eb="12">
      <t>ri</t>
    </rPh>
    <phoneticPr fontId="8" type="noConversion"/>
  </si>
  <si>
    <t>工作人员</t>
    <rPh sb="0" eb="1">
      <t>gong zuo rne yuan</t>
    </rPh>
    <phoneticPr fontId="2" type="noConversion"/>
  </si>
  <si>
    <t>核酸检测</t>
    <rPh sb="0" eb="1">
      <t>he suan jian ce</t>
    </rPh>
    <phoneticPr fontId="2" type="noConversion"/>
  </si>
  <si>
    <t>康辉工作人员、摄影师、地接工作人员</t>
    <rPh sb="0" eb="1">
      <t>kang hui gong zuo ren yuan</t>
    </rPh>
    <rPh sb="7" eb="8">
      <t>she ying shi</t>
    </rPh>
    <rPh sb="11" eb="12">
      <t>di jie</t>
    </rPh>
    <rPh sb="13" eb="14">
      <t>gong zuo r nei u an</t>
    </rPh>
    <rPh sb="15" eb="16">
      <t>ren yuan</t>
    </rPh>
    <phoneticPr fontId="2" type="noConversion"/>
  </si>
  <si>
    <t>人次</t>
    <rPh sb="0" eb="1">
      <t>ren ci</t>
    </rPh>
    <phoneticPr fontId="2" type="noConversion"/>
  </si>
  <si>
    <t>元</t>
    <rPh sb="0" eb="1">
      <t>yuan</t>
    </rPh>
    <phoneticPr fontId="2" type="noConversion"/>
  </si>
  <si>
    <t>澳门签注</t>
    <rPh sb="0" eb="1">
      <t>ao men qian zhu</t>
    </rPh>
    <phoneticPr fontId="2" type="noConversion"/>
  </si>
  <si>
    <t>酒店工作人员，12月6日、7日</t>
    <rPh sb="9" eb="10">
      <t>yue</t>
    </rPh>
    <rPh sb="11" eb="12">
      <t>ri</t>
    </rPh>
    <rPh sb="14" eb="15">
      <t>ri</t>
    </rPh>
    <phoneticPr fontId="2" type="noConversion"/>
  </si>
  <si>
    <t>接机接站工作人员，12月6日澳门机场、珠海机场、凼仔码头</t>
    <rPh sb="0" eb="1">
      <t>jie ji jie zhan</t>
    </rPh>
    <rPh sb="11" eb="12">
      <t>yue</t>
    </rPh>
    <rPh sb="13" eb="14">
      <t>ri</t>
    </rPh>
    <rPh sb="14" eb="15">
      <t>ao men ji chang</t>
    </rPh>
    <rPh sb="19" eb="20">
      <t>zhu hai ji chang</t>
    </rPh>
    <rPh sb="24" eb="25">
      <t>dang zai ma tou</t>
    </rPh>
    <phoneticPr fontId="2" type="noConversion"/>
  </si>
  <si>
    <t>澳门随车导游，12月6日，珠海机场-澳门君悦酒店*2辆中巴</t>
    <rPh sb="0" eb="1">
      <t>ao men sui che</t>
    </rPh>
    <rPh sb="4" eb="5">
      <t>dao you</t>
    </rPh>
    <rPh sb="9" eb="10">
      <t>yue</t>
    </rPh>
    <rPh sb="11" eb="12">
      <t>ri</t>
    </rPh>
    <rPh sb="13" eb="14">
      <t>zhu hai ji chang</t>
    </rPh>
    <rPh sb="18" eb="19">
      <t>ao men jun yue jiu dian</t>
    </rPh>
    <rPh sb="26" eb="27">
      <t>liang</t>
    </rPh>
    <rPh sb="27" eb="28">
      <t>zhong ba</t>
    </rPh>
    <phoneticPr fontId="2" type="noConversion"/>
  </si>
  <si>
    <t>口岸工作人员，12月8日，横琴口岸</t>
    <rPh sb="0" eb="1">
      <t>kou an gong zuo rne yuan</t>
    </rPh>
    <rPh sb="9" eb="10">
      <t>yue</t>
    </rPh>
    <rPh sb="11" eb="12">
      <t>ri</t>
    </rPh>
    <rPh sb="13" eb="14">
      <t>heng qin kou an</t>
    </rPh>
    <phoneticPr fontId="2" type="noConversion"/>
  </si>
  <si>
    <t>12月7日澳门核酸检测</t>
    <rPh sb="2" eb="3">
      <t>yue</t>
    </rPh>
    <rPh sb="4" eb="5">
      <t>ri</t>
    </rPh>
    <rPh sb="5" eb="6">
      <t>ao men</t>
    </rPh>
    <rPh sb="7" eb="8">
      <t>he suan jian ce</t>
    </rPh>
    <phoneticPr fontId="2" type="noConversion"/>
  </si>
  <si>
    <t>酒店工作人员超时费，12月6日8:30-21:30，超时4小时</t>
    <rPh sb="0" eb="1">
      <t>jiu dian gong zuo nre ya u n</t>
    </rPh>
    <rPh sb="4" eb="5">
      <t>ren yuan</t>
    </rPh>
    <rPh sb="6" eb="7">
      <t>chao shi fei</t>
    </rPh>
    <rPh sb="12" eb="13">
      <t>yue</t>
    </rPh>
    <rPh sb="14" eb="15">
      <t>ri</t>
    </rPh>
    <rPh sb="26" eb="27">
      <t>chao shi</t>
    </rPh>
    <rPh sb="29" eb="30">
      <t>xiao shi</t>
    </rPh>
    <phoneticPr fontId="2" type="noConversion"/>
  </si>
  <si>
    <t>小时</t>
    <rPh sb="0" eb="1">
      <t>xiao shi</t>
    </rPh>
    <phoneticPr fontId="2" type="noConversion"/>
  </si>
  <si>
    <t>外出用餐</t>
    <rPh sb="0" eb="1">
      <t>wai chu yong can</t>
    </rPh>
    <phoneticPr fontId="2" type="noConversion"/>
  </si>
  <si>
    <t>12月7日午餐-桌餐</t>
    <rPh sb="2" eb="3">
      <t>yue</t>
    </rPh>
    <rPh sb="4" eb="5">
      <t>ri</t>
    </rPh>
    <rPh sb="5" eb="6">
      <t>wu can</t>
    </rPh>
    <rPh sb="8" eb="9">
      <t>zhuo can</t>
    </rPh>
    <phoneticPr fontId="2" type="noConversion"/>
  </si>
  <si>
    <t>12月7日午餐-加菜</t>
    <rPh sb="2" eb="3">
      <t>yue</t>
    </rPh>
    <rPh sb="4" eb="5">
      <t>ri</t>
    </rPh>
    <rPh sb="5" eb="6">
      <t>wu can</t>
    </rPh>
    <rPh sb="8" eb="9">
      <t>jia cai</t>
    </rPh>
    <phoneticPr fontId="2" type="noConversion"/>
  </si>
  <si>
    <t>项</t>
    <rPh sb="0" eb="1">
      <t>xiang mu</t>
    </rPh>
    <phoneticPr fontId="2" type="noConversion"/>
  </si>
  <si>
    <t>晚宴酒水-白酒</t>
    <rPh sb="0" eb="1">
      <t>wan yan jiu shui</t>
    </rPh>
    <rPh sb="5" eb="6">
      <t>bai jiu</t>
    </rPh>
    <phoneticPr fontId="2" type="noConversion"/>
  </si>
  <si>
    <t>晚宴酒水-红酒</t>
    <rPh sb="0" eb="1">
      <t>wan yan jiu shui</t>
    </rPh>
    <rPh sb="5" eb="6">
      <t>hong jiu</t>
    </rPh>
    <phoneticPr fontId="2" type="noConversion"/>
  </si>
  <si>
    <t>梦之蓝-M1，4瓶</t>
    <rPh sb="0" eb="1">
      <t>meng zhi lan</t>
    </rPh>
    <rPh sb="8" eb="9">
      <t>ping</t>
    </rPh>
    <phoneticPr fontId="2" type="noConversion"/>
  </si>
  <si>
    <t>奔富BIN2</t>
    <rPh sb="0" eb="1">
      <t>ben fu</t>
    </rPh>
    <phoneticPr fontId="2" type="noConversion"/>
  </si>
  <si>
    <t>其他服务费</t>
    <phoneticPr fontId="8" type="noConversion"/>
  </si>
  <si>
    <t>船票报销</t>
    <rPh sb="0" eb="1">
      <t>chuan piao</t>
    </rPh>
    <rPh sb="2" eb="3">
      <t>bao xiao</t>
    </rPh>
    <phoneticPr fontId="2" type="noConversion"/>
  </si>
  <si>
    <t>张</t>
    <rPh sb="0" eb="1">
      <t>zhang</t>
    </rPh>
    <phoneticPr fontId="2" type="noConversion"/>
  </si>
  <si>
    <t>深圳蛇口-澳门凼仔，章凤、张圣慧、刘刚、汪家梅</t>
    <rPh sb="0" eb="1">
      <t>shen zhen she kou</t>
    </rPh>
    <rPh sb="5" eb="6">
      <t>ao men danng zai</t>
    </rPh>
    <rPh sb="10" eb="11">
      <t>zhang</t>
    </rPh>
    <rPh sb="11" eb="12">
      <t>feng</t>
    </rPh>
    <rPh sb="13" eb="14">
      <t>zhang</t>
    </rPh>
    <rPh sb="14" eb="15">
      <t>sheng</t>
    </rPh>
    <rPh sb="15" eb="16">
      <t>hui</t>
    </rPh>
    <rPh sb="17" eb="18">
      <t>liu gang</t>
    </rPh>
    <rPh sb="20" eb="21">
      <t>wang</t>
    </rPh>
    <rPh sb="21" eb="22">
      <t>jia</t>
    </rPh>
    <rPh sb="22" eb="23">
      <t>mei</t>
    </rPh>
    <phoneticPr fontId="2" type="noConversion"/>
  </si>
  <si>
    <t>数量</t>
    <rPh sb="0" eb="1">
      <t>shu liang</t>
    </rPh>
    <phoneticPr fontId="2" type="noConversion"/>
  </si>
  <si>
    <t>出票服务费</t>
    <rPh sb="0" eb="1">
      <t>chu piao fu wu fi</t>
    </rPh>
    <phoneticPr fontId="2" type="noConversion"/>
  </si>
  <si>
    <t>包含退票及改签</t>
    <rPh sb="0" eb="1">
      <t>bao han</t>
    </rPh>
    <rPh sb="2" eb="3">
      <t>tui piao</t>
    </rPh>
    <rPh sb="4" eb="5">
      <t>ji</t>
    </rPh>
    <rPh sb="5" eb="6">
      <t>gai qian</t>
    </rPh>
    <phoneticPr fontId="2" type="noConversion"/>
  </si>
  <si>
    <t>交通服务</t>
    <phoneticPr fontId="2" type="noConversion"/>
  </si>
  <si>
    <t>KA 零售行业客户私享会 结算账单</t>
    <rPh sb="3" eb="4">
      <t>ling shou hang ye</t>
    </rPh>
    <rPh sb="7" eb="8">
      <t>ke hu si xiang hui</t>
    </rPh>
    <phoneticPr fontId="2" type="noConversion"/>
  </si>
  <si>
    <t>2022.5.11</t>
    <phoneticPr fontId="2" type="noConversion"/>
  </si>
  <si>
    <t>次</t>
    <rPh sb="0" eb="1">
      <t>ci</t>
    </rPh>
    <phoneticPr fontId="2" type="noConversion"/>
  </si>
  <si>
    <t>保险</t>
    <rPh sb="0" eb="1">
      <t>bao xian</t>
    </rPh>
    <phoneticPr fontId="2" type="noConversion"/>
  </si>
  <si>
    <t>境外旅游险</t>
    <rPh sb="0" eb="1">
      <t>jing wai lü you xian</t>
    </rPh>
    <phoneticPr fontId="2" type="noConversion"/>
  </si>
  <si>
    <t>人</t>
    <rPh sb="0" eb="1">
      <t>ren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</si>
</sst>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¥&quot;#,##0.00_);[Red]\(&quot;¥&quot;#,##0.00\)"/>
    <numFmt numFmtId="176" formatCode="_ * #,##0.00_ ;_ * \-#,##0.00_ ;_ * &quot;-&quot;??_ ;_ @_ "/>
    <numFmt numFmtId="177" formatCode="0.00_);[Red]\(0.00\)"/>
    <numFmt numFmtId="178" formatCode="0_);[Red]\(0\)"/>
    <numFmt numFmtId="179" formatCode="\¥#,##0_);[Red]\(\¥#,##0\)"/>
    <numFmt numFmtId="180" formatCode="\¥#,##0.00_);[Red]\(\¥#,##0.00\)"/>
    <numFmt numFmtId="181" formatCode="[$-409]mmm/yy;@"/>
    <numFmt numFmtId="182" formatCode="h:mm;@"/>
  </numFmts>
  <fonts count="38" x14ac:knownFonts="1">
    <font>
      <sz val="11"/>
      <color theme="1"/>
      <name val="等线"/>
      <family val="2"/>
      <scheme val="minor"/>
    </font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1"/>
      <color theme="1"/>
      <name val="等线"/>
      <family val="2"/>
      <scheme val="minor"/>
    </font>
    <font>
      <sz val="9"/>
      <color rgb="FF000000"/>
      <name val="微软雅黑"/>
      <family val="2"/>
      <charset val="134"/>
    </font>
    <font>
      <sz val="12"/>
      <color theme="1"/>
      <name val="等线"/>
      <family val="2"/>
      <scheme val="minor"/>
    </font>
    <font>
      <sz val="9"/>
      <color theme="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6"/>
      <color rgb="FFFF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2"/>
      <color theme="1"/>
      <name val="宋体"/>
      <family val="3"/>
      <charset val="134"/>
    </font>
    <font>
      <sz val="10.5"/>
      <name val="宋体"/>
      <family val="3"/>
      <charset val="134"/>
    </font>
    <font>
      <sz val="10.5"/>
      <name val="Calibri"/>
      <family val="2"/>
    </font>
    <font>
      <sz val="10.5"/>
      <color rgb="FFC00000"/>
      <name val="宋体"/>
      <family val="3"/>
      <charset val="134"/>
    </font>
    <font>
      <sz val="10.5"/>
      <color rgb="FFC00000"/>
      <name val="Calibri"/>
      <family val="2"/>
    </font>
    <font>
      <sz val="9"/>
      <color rgb="FFFF0000"/>
      <name val="微软雅黑"/>
      <family val="2"/>
      <charset val="134"/>
    </font>
    <font>
      <sz val="12"/>
      <color rgb="FFFF0000"/>
      <name val="宋体"/>
      <family val="3"/>
      <charset val="134"/>
    </font>
    <font>
      <sz val="12"/>
      <color rgb="FFC00000"/>
      <name val="宋体"/>
      <family val="3"/>
      <charset val="134"/>
    </font>
    <font>
      <sz val="10.5"/>
      <color rgb="FFFF0000"/>
      <name val="宋体"/>
      <family val="3"/>
      <charset val="134"/>
    </font>
    <font>
      <sz val="10.5"/>
      <color rgb="FFFF0000"/>
      <name val="Calibri"/>
      <family val="2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0"/>
      <color rgb="FFFFFFFF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1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u/>
      <sz val="11"/>
      <color theme="10"/>
      <name val="等线"/>
      <family val="2"/>
      <scheme val="minor"/>
    </font>
    <font>
      <u/>
      <sz val="11"/>
      <color theme="11"/>
      <name val="等线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152">
    <xf numFmtId="0" fontId="0" fillId="0" borderId="0" xfId="0"/>
    <xf numFmtId="0" fontId="5" fillId="2" borderId="1" xfId="3" applyFont="1" applyFill="1" applyBorder="1" applyAlignment="1">
      <alignment horizontal="center" vertical="center"/>
    </xf>
    <xf numFmtId="177" fontId="5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right" vertical="center"/>
    </xf>
    <xf numFmtId="176" fontId="4" fillId="2" borderId="1" xfId="3" applyNumberFormat="1" applyFont="1" applyFill="1" applyBorder="1" applyAlignment="1">
      <alignment horizontal="right" vertical="center"/>
    </xf>
    <xf numFmtId="176" fontId="4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right" vertical="center"/>
    </xf>
    <xf numFmtId="176" fontId="4" fillId="2" borderId="1" xfId="3" applyNumberFormat="1" applyFont="1" applyFill="1" applyBorder="1" applyAlignment="1">
      <alignment horizontal="center" vertical="center"/>
    </xf>
    <xf numFmtId="49" fontId="4" fillId="2" borderId="1" xfId="3" applyNumberFormat="1" applyFont="1" applyFill="1" applyBorder="1">
      <alignment vertical="center"/>
    </xf>
    <xf numFmtId="0" fontId="0" fillId="2" borderId="0" xfId="0" applyFill="1"/>
    <xf numFmtId="0" fontId="5" fillId="2" borderId="1" xfId="3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38" fontId="7" fillId="0" borderId="1" xfId="4" applyNumberFormat="1" applyFont="1" applyBorder="1" applyAlignment="1">
      <alignment horizontal="center" vertical="center" wrapText="1"/>
    </xf>
    <xf numFmtId="179" fontId="7" fillId="0" borderId="1" xfId="4" applyNumberFormat="1" applyFont="1" applyBorder="1" applyAlignment="1">
      <alignment horizontal="center" vertical="center" wrapText="1"/>
    </xf>
    <xf numFmtId="179" fontId="7" fillId="2" borderId="1" xfId="4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180" fontId="7" fillId="0" borderId="1" xfId="4" applyNumberFormat="1" applyFont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vertical="center" wrapText="1"/>
    </xf>
    <xf numFmtId="38" fontId="9" fillId="0" borderId="1" xfId="4" applyNumberFormat="1" applyFont="1" applyBorder="1" applyAlignment="1">
      <alignment horizontal="center" vertical="center" wrapText="1"/>
    </xf>
    <xf numFmtId="179" fontId="9" fillId="0" borderId="1" xfId="4" applyNumberFormat="1" applyFont="1" applyBorder="1" applyAlignment="1">
      <alignment horizontal="center" vertical="center" wrapText="1"/>
    </xf>
    <xf numFmtId="180" fontId="9" fillId="0" borderId="1" xfId="4" applyNumberFormat="1" applyFont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38" fontId="7" fillId="2" borderId="1" xfId="4" applyNumberFormat="1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9" fontId="11" fillId="0" borderId="1" xfId="4" applyNumberFormat="1" applyFont="1" applyBorder="1" applyAlignment="1">
      <alignment horizontal="center" vertical="center"/>
    </xf>
    <xf numFmtId="9" fontId="7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38" fontId="7" fillId="0" borderId="6" xfId="4" applyNumberFormat="1" applyFont="1" applyBorder="1" applyAlignment="1">
      <alignment horizontal="center" vertical="center" wrapText="1"/>
    </xf>
    <xf numFmtId="179" fontId="7" fillId="2" borderId="6" xfId="4" applyNumberFormat="1" applyFont="1" applyFill="1" applyBorder="1" applyAlignment="1">
      <alignment horizontal="center" vertical="center" wrapText="1"/>
    </xf>
    <xf numFmtId="8" fontId="7" fillId="0" borderId="6" xfId="4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31" fontId="28" fillId="0" borderId="13" xfId="0" applyNumberFormat="1" applyFont="1" applyBorder="1" applyAlignment="1">
      <alignment horizontal="center" vertical="center" wrapText="1"/>
    </xf>
    <xf numFmtId="8" fontId="28" fillId="0" borderId="4" xfId="0" applyNumberFormat="1" applyFont="1" applyBorder="1" applyAlignment="1">
      <alignment horizontal="left" vertical="center"/>
    </xf>
    <xf numFmtId="0" fontId="28" fillId="4" borderId="13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8" fontId="28" fillId="0" borderId="13" xfId="0" applyNumberFormat="1" applyFont="1" applyBorder="1" applyAlignment="1">
      <alignment horizontal="left" vertical="center"/>
    </xf>
    <xf numFmtId="0" fontId="28" fillId="0" borderId="13" xfId="0" applyFont="1" applyBorder="1" applyAlignment="1">
      <alignment vertical="center"/>
    </xf>
    <xf numFmtId="178" fontId="29" fillId="5" borderId="1" xfId="0" applyNumberFormat="1" applyFont="1" applyFill="1" applyBorder="1" applyAlignment="1">
      <alignment horizontal="left" vertical="center"/>
    </xf>
    <xf numFmtId="181" fontId="30" fillId="0" borderId="4" xfId="0" applyNumberFormat="1" applyFont="1" applyBorder="1" applyAlignment="1">
      <alignment horizontal="left" vertical="center"/>
    </xf>
    <xf numFmtId="181" fontId="29" fillId="5" borderId="4" xfId="0" applyNumberFormat="1" applyFont="1" applyFill="1" applyBorder="1" applyAlignment="1">
      <alignment horizontal="left" vertical="center"/>
    </xf>
    <xf numFmtId="181" fontId="29" fillId="6" borderId="4" xfId="0" applyNumberFormat="1" applyFont="1" applyFill="1" applyBorder="1" applyAlignment="1">
      <alignment horizontal="left" vertical="center"/>
    </xf>
    <xf numFmtId="181" fontId="29" fillId="6" borderId="4" xfId="0" applyNumberFormat="1" applyFont="1" applyFill="1" applyBorder="1" applyAlignment="1">
      <alignment horizontal="center" vertical="center"/>
    </xf>
    <xf numFmtId="178" fontId="30" fillId="0" borderId="8" xfId="0" applyNumberFormat="1" applyFont="1" applyBorder="1" applyAlignment="1">
      <alignment horizontal="left" vertical="center"/>
    </xf>
    <xf numFmtId="181" fontId="30" fillId="0" borderId="13" xfId="0" applyNumberFormat="1" applyFont="1" applyBorder="1" applyAlignment="1">
      <alignment horizontal="left" vertical="center"/>
    </xf>
    <xf numFmtId="181" fontId="30" fillId="7" borderId="13" xfId="0" applyNumberFormat="1" applyFont="1" applyFill="1" applyBorder="1" applyAlignment="1">
      <alignment horizontal="left" vertical="center"/>
    </xf>
    <xf numFmtId="20" fontId="30" fillId="0" borderId="13" xfId="0" applyNumberFormat="1" applyFont="1" applyBorder="1" applyAlignment="1">
      <alignment horizontal="left" vertical="center"/>
    </xf>
    <xf numFmtId="20" fontId="30" fillId="0" borderId="13" xfId="0" applyNumberFormat="1" applyFont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/>
    </xf>
    <xf numFmtId="181" fontId="31" fillId="0" borderId="1" xfId="0" applyNumberFormat="1" applyFont="1" applyFill="1" applyBorder="1" applyAlignment="1">
      <alignment horizontal="center" vertical="center"/>
    </xf>
    <xf numFmtId="178" fontId="32" fillId="8" borderId="1" xfId="0" applyNumberFormat="1" applyFont="1" applyFill="1" applyBorder="1" applyAlignment="1">
      <alignment horizontal="center" vertical="center"/>
    </xf>
    <xf numFmtId="181" fontId="32" fillId="8" borderId="1" xfId="0" applyNumberFormat="1" applyFont="1" applyFill="1" applyBorder="1" applyAlignment="1">
      <alignment horizontal="center" vertical="center"/>
    </xf>
    <xf numFmtId="181" fontId="32" fillId="9" borderId="1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78" fontId="31" fillId="0" borderId="1" xfId="0" applyNumberFormat="1" applyFont="1" applyFill="1" applyBorder="1" applyAlignment="1">
      <alignment horizontal="center" vertical="center"/>
    </xf>
    <xf numFmtId="58" fontId="31" fillId="0" borderId="1" xfId="0" applyNumberFormat="1" applyFont="1" applyFill="1" applyBorder="1" applyAlignment="1">
      <alignment horizontal="center" vertical="center"/>
    </xf>
    <xf numFmtId="20" fontId="31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/>
    </xf>
    <xf numFmtId="182" fontId="31" fillId="0" borderId="1" xfId="0" applyNumberFormat="1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/>
    </xf>
    <xf numFmtId="181" fontId="34" fillId="0" borderId="1" xfId="0" applyNumberFormat="1" applyFont="1" applyFill="1" applyBorder="1" applyAlignment="1">
      <alignment horizontal="center" vertical="center"/>
    </xf>
    <xf numFmtId="178" fontId="34" fillId="0" borderId="1" xfId="0" applyNumberFormat="1" applyFont="1" applyFill="1" applyBorder="1" applyAlignment="1">
      <alignment horizontal="center" vertical="center"/>
    </xf>
    <xf numFmtId="58" fontId="34" fillId="0" borderId="1" xfId="0" applyNumberFormat="1" applyFont="1" applyFill="1" applyBorder="1" applyAlignment="1">
      <alignment horizontal="center" vertical="center"/>
    </xf>
    <xf numFmtId="20" fontId="34" fillId="0" borderId="1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49" fontId="4" fillId="2" borderId="2" xfId="3" applyNumberFormat="1" applyFont="1" applyFill="1" applyBorder="1" applyAlignment="1">
      <alignment horizontal="center" vertical="center"/>
    </xf>
    <xf numFmtId="49" fontId="4" fillId="2" borderId="3" xfId="3" applyNumberFormat="1" applyFont="1" applyFill="1" applyBorder="1" applyAlignment="1">
      <alignment horizontal="center" vertical="center"/>
    </xf>
    <xf numFmtId="49" fontId="4" fillId="2" borderId="4" xfId="3" applyNumberFormat="1" applyFont="1" applyFill="1" applyBorder="1" applyAlignment="1">
      <alignment horizontal="center" vertical="center"/>
    </xf>
    <xf numFmtId="49" fontId="5" fillId="2" borderId="2" xfId="3" applyNumberFormat="1" applyFont="1" applyFill="1" applyBorder="1" applyAlignment="1">
      <alignment horizontal="left" vertical="center"/>
    </xf>
    <xf numFmtId="49" fontId="5" fillId="2" borderId="3" xfId="3" applyNumberFormat="1" applyFont="1" applyFill="1" applyBorder="1" applyAlignment="1">
      <alignment horizontal="left" vertical="center"/>
    </xf>
    <xf numFmtId="49" fontId="5" fillId="2" borderId="4" xfId="3" applyNumberFormat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left" vertical="top"/>
    </xf>
    <xf numFmtId="49" fontId="5" fillId="2" borderId="1" xfId="3" applyNumberFormat="1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49" fontId="4" fillId="2" borderId="6" xfId="3" applyNumberFormat="1" applyFont="1" applyFill="1" applyBorder="1" applyAlignment="1">
      <alignment horizontal="center" vertical="center"/>
    </xf>
    <xf numFmtId="49" fontId="4" fillId="2" borderId="7" xfId="3" applyNumberFormat="1" applyFont="1" applyFill="1" applyBorder="1" applyAlignment="1">
      <alignment horizontal="center" vertical="center"/>
    </xf>
    <xf numFmtId="49" fontId="4" fillId="2" borderId="8" xfId="3" applyNumberFormat="1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7" fillId="0" borderId="6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31" fontId="28" fillId="0" borderId="6" xfId="0" applyNumberFormat="1" applyFont="1" applyBorder="1" applyAlignment="1">
      <alignment horizontal="center" vertical="center" wrapText="1"/>
    </xf>
    <xf numFmtId="31" fontId="28" fillId="0" borderId="7" xfId="0" applyNumberFormat="1" applyFont="1" applyBorder="1" applyAlignment="1">
      <alignment horizontal="center" vertical="center" wrapText="1"/>
    </xf>
    <xf numFmtId="31" fontId="28" fillId="0" borderId="8" xfId="0" applyNumberFormat="1" applyFont="1" applyBorder="1" applyAlignment="1">
      <alignment horizontal="center" vertical="center" wrapText="1"/>
    </xf>
    <xf numFmtId="8" fontId="27" fillId="3" borderId="5" xfId="0" applyNumberFormat="1" applyFont="1" applyFill="1" applyBorder="1" applyAlignment="1">
      <alignment horizontal="right" vertical="center"/>
    </xf>
    <xf numFmtId="0" fontId="27" fillId="3" borderId="11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20" fontId="30" fillId="0" borderId="6" xfId="0" applyNumberFormat="1" applyFont="1" applyBorder="1" applyAlignment="1">
      <alignment horizontal="center" vertical="center" wrapText="1"/>
    </xf>
    <xf numFmtId="20" fontId="30" fillId="0" borderId="8" xfId="0" applyNumberFormat="1" applyFont="1" applyBorder="1" applyAlignment="1">
      <alignment horizontal="center" vertical="center" wrapText="1"/>
    </xf>
    <xf numFmtId="20" fontId="30" fillId="0" borderId="6" xfId="0" applyNumberFormat="1" applyFont="1" applyBorder="1" applyAlignment="1">
      <alignment horizontal="center" vertical="center"/>
    </xf>
    <xf numFmtId="20" fontId="30" fillId="0" borderId="8" xfId="0" applyNumberFormat="1" applyFont="1" applyBorder="1" applyAlignment="1">
      <alignment horizontal="center" vertical="center"/>
    </xf>
    <xf numFmtId="20" fontId="30" fillId="0" borderId="7" xfId="0" applyNumberFormat="1" applyFont="1" applyBorder="1" applyAlignment="1">
      <alignment horizontal="center" vertical="center"/>
    </xf>
    <xf numFmtId="182" fontId="34" fillId="0" borderId="1" xfId="0" applyNumberFormat="1" applyFont="1" applyFill="1" applyBorder="1" applyAlignment="1">
      <alignment horizontal="center" vertical="center"/>
    </xf>
    <xf numFmtId="181" fontId="34" fillId="0" borderId="1" xfId="0" applyNumberFormat="1" applyFont="1" applyFill="1" applyBorder="1" applyAlignment="1">
      <alignment horizontal="center" vertical="center" wrapText="1"/>
    </xf>
    <xf numFmtId="181" fontId="34" fillId="0" borderId="1" xfId="0" applyNumberFormat="1" applyFont="1" applyFill="1" applyBorder="1" applyAlignment="1">
      <alignment horizontal="center" vertical="center"/>
    </xf>
    <xf numFmtId="182" fontId="31" fillId="0" borderId="1" xfId="0" applyNumberFormat="1" applyFont="1" applyFill="1" applyBorder="1" applyAlignment="1">
      <alignment horizontal="center" vertical="center"/>
    </xf>
    <xf numFmtId="181" fontId="31" fillId="0" borderId="1" xfId="0" applyNumberFormat="1" applyFont="1" applyFill="1" applyBorder="1" applyAlignment="1">
      <alignment horizontal="center" vertical="center"/>
    </xf>
  </cellXfs>
  <cellStyles count="9">
    <cellStyle name="Normal 2" xfId="4"/>
    <cellStyle name="常规" xfId="0" builtinId="0"/>
    <cellStyle name="常规 2" xfId="2"/>
    <cellStyle name="常规 3" xfId="1"/>
    <cellStyle name="常规_IDC资源结算确认书模版" xfId="3"/>
    <cellStyle name="超链接" xfId="5" builtinId="8" hidden="1"/>
    <cellStyle name="超链接" xfId="7" builtinId="8" hidden="1"/>
    <cellStyle name="已访问的超链接" xfId="6" builtinId="9" hidden="1"/>
    <cellStyle name="已访问的超链接" xfId="8" builtinId="9" hidden="1"/>
  </cellStyles>
  <dxfs count="3"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139701</xdr:colOff>
      <xdr:row>0</xdr:row>
      <xdr:rowOff>146050</xdr:rowOff>
    </xdr:from>
    <xdr:to>
      <xdr:col>0</xdr:col>
      <xdr:colOff>1206501</xdr:colOff>
      <xdr:row>2</xdr:row>
      <xdr:rowOff>91305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1" y="146050"/>
          <a:ext cx="1066800" cy="300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H69"/>
  <sheetViews>
    <sheetView tabSelected="1" topLeftCell="A22" workbookViewId="0">
      <selection activeCell="C54" sqref="C54"/>
    </sheetView>
  </sheetViews>
  <sheetFormatPr baseColWidth="10" defaultColWidth="9" defaultRowHeight="15" x14ac:dyDescent="0.2"/>
  <cols>
    <col min="1" max="1" width="27" style="9" customWidth="1"/>
    <col min="2" max="2" width="20.83203125" style="9" customWidth="1"/>
    <col min="3" max="3" width="25.1640625" style="9" bestFit="1" customWidth="1"/>
    <col min="4" max="4" width="11.33203125" style="9" customWidth="1"/>
    <col min="5" max="5" width="11.83203125" style="9" customWidth="1"/>
    <col min="6" max="6" width="9.6640625" style="9" bestFit="1" customWidth="1"/>
    <col min="7" max="7" width="9" style="9"/>
    <col min="8" max="8" width="35.6640625" style="9" customWidth="1"/>
    <col min="9" max="16384" width="9" style="9"/>
  </cols>
  <sheetData>
    <row r="4" spans="1:8" ht="21" x14ac:dyDescent="0.2">
      <c r="A4" s="128" t="s">
        <v>309</v>
      </c>
      <c r="B4" s="128"/>
      <c r="C4" s="128"/>
      <c r="D4" s="128"/>
      <c r="E4" s="128"/>
      <c r="F4" s="128"/>
      <c r="G4" s="128"/>
      <c r="H4" s="128"/>
    </row>
    <row r="5" spans="1:8" ht="21.75" customHeight="1" x14ac:dyDescent="0.2">
      <c r="A5" s="1" t="s">
        <v>0</v>
      </c>
      <c r="B5" s="105" t="s">
        <v>17</v>
      </c>
      <c r="C5" s="106"/>
      <c r="D5" s="106"/>
      <c r="E5" s="106"/>
      <c r="F5" s="106"/>
      <c r="G5" s="106"/>
      <c r="H5" s="107"/>
    </row>
    <row r="6" spans="1:8" ht="21.75" customHeight="1" x14ac:dyDescent="0.2">
      <c r="A6" s="1" t="s">
        <v>1</v>
      </c>
      <c r="B6" s="105" t="s">
        <v>18</v>
      </c>
      <c r="C6" s="106"/>
      <c r="D6" s="106"/>
      <c r="E6" s="106"/>
      <c r="F6" s="106"/>
      <c r="G6" s="106"/>
      <c r="H6" s="107"/>
    </row>
    <row r="7" spans="1:8" ht="21.75" customHeight="1" x14ac:dyDescent="0.2">
      <c r="A7" s="1" t="s">
        <v>2</v>
      </c>
      <c r="B7" s="129" t="s">
        <v>310</v>
      </c>
      <c r="C7" s="130"/>
      <c r="D7" s="130"/>
      <c r="E7" s="130"/>
      <c r="F7" s="130"/>
      <c r="G7" s="130"/>
      <c r="H7" s="131"/>
    </row>
    <row r="8" spans="1:8" ht="62" customHeight="1" x14ac:dyDescent="0.2">
      <c r="A8" s="1" t="s">
        <v>13</v>
      </c>
      <c r="B8" s="1" t="s">
        <v>3</v>
      </c>
      <c r="C8" s="10" t="s">
        <v>14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</row>
    <row r="9" spans="1:8" ht="42" x14ac:dyDescent="0.2">
      <c r="A9" s="117" t="s">
        <v>53</v>
      </c>
      <c r="B9" s="132" t="s">
        <v>248</v>
      </c>
      <c r="C9" s="28" t="s">
        <v>260</v>
      </c>
      <c r="D9" s="12">
        <v>34</v>
      </c>
      <c r="E9" s="13" t="s">
        <v>55</v>
      </c>
      <c r="F9" s="16">
        <v>780</v>
      </c>
      <c r="G9" s="14" t="s">
        <v>23</v>
      </c>
      <c r="H9" s="16">
        <f>D9*F9</f>
        <v>26520</v>
      </c>
    </row>
    <row r="10" spans="1:8" ht="28" x14ac:dyDescent="0.2">
      <c r="A10" s="118"/>
      <c r="B10" s="132"/>
      <c r="C10" s="28" t="s">
        <v>268</v>
      </c>
      <c r="D10" s="18">
        <v>8</v>
      </c>
      <c r="E10" s="13" t="s">
        <v>55</v>
      </c>
      <c r="F10" s="16">
        <v>900</v>
      </c>
      <c r="G10" s="14" t="s">
        <v>23</v>
      </c>
      <c r="H10" s="16">
        <f t="shared" ref="H10:H53" si="0">D10*F10</f>
        <v>7200</v>
      </c>
    </row>
    <row r="11" spans="1:8" ht="18.5" customHeight="1" x14ac:dyDescent="0.2">
      <c r="A11" s="118"/>
      <c r="B11" s="27" t="s">
        <v>249</v>
      </c>
      <c r="C11" s="28" t="s">
        <v>250</v>
      </c>
      <c r="D11" s="12">
        <v>1</v>
      </c>
      <c r="E11" s="13" t="s">
        <v>54</v>
      </c>
      <c r="F11" s="16">
        <v>15000</v>
      </c>
      <c r="G11" s="14" t="s">
        <v>23</v>
      </c>
      <c r="H11" s="16">
        <f t="shared" si="0"/>
        <v>15000</v>
      </c>
    </row>
    <row r="12" spans="1:8" ht="18.5" customHeight="1" x14ac:dyDescent="0.2">
      <c r="A12" s="118"/>
      <c r="B12" s="27" t="s">
        <v>251</v>
      </c>
      <c r="C12" s="28" t="s">
        <v>254</v>
      </c>
      <c r="D12" s="12">
        <v>3</v>
      </c>
      <c r="E12" s="13" t="s">
        <v>253</v>
      </c>
      <c r="F12" s="16">
        <v>6500</v>
      </c>
      <c r="G12" s="14" t="s">
        <v>23</v>
      </c>
      <c r="H12" s="16">
        <f t="shared" si="0"/>
        <v>19500</v>
      </c>
    </row>
    <row r="13" spans="1:8" ht="18.5" customHeight="1" x14ac:dyDescent="0.2">
      <c r="A13" s="118"/>
      <c r="B13" s="27" t="s">
        <v>252</v>
      </c>
      <c r="C13" s="28" t="s">
        <v>255</v>
      </c>
      <c r="D13" s="12">
        <v>26</v>
      </c>
      <c r="E13" s="13" t="s">
        <v>22</v>
      </c>
      <c r="F13" s="16">
        <v>45</v>
      </c>
      <c r="G13" s="14" t="s">
        <v>23</v>
      </c>
      <c r="H13" s="16">
        <f t="shared" si="0"/>
        <v>1170</v>
      </c>
    </row>
    <row r="14" spans="1:8" ht="28" x14ac:dyDescent="0.2">
      <c r="A14" s="118"/>
      <c r="B14" s="27" t="s">
        <v>256</v>
      </c>
      <c r="C14" s="28" t="s">
        <v>257</v>
      </c>
      <c r="D14" s="12">
        <v>1</v>
      </c>
      <c r="E14" s="13" t="s">
        <v>258</v>
      </c>
      <c r="F14" s="16">
        <v>406</v>
      </c>
      <c r="G14" s="14" t="s">
        <v>23</v>
      </c>
      <c r="H14" s="16">
        <f t="shared" si="0"/>
        <v>406</v>
      </c>
    </row>
    <row r="15" spans="1:8" ht="42" x14ac:dyDescent="0.2">
      <c r="A15" s="118"/>
      <c r="B15" s="29" t="s">
        <v>259</v>
      </c>
      <c r="C15" s="29" t="s">
        <v>261</v>
      </c>
      <c r="D15" s="30">
        <v>1</v>
      </c>
      <c r="E15" s="31" t="s">
        <v>258</v>
      </c>
      <c r="F15" s="32">
        <v>5242</v>
      </c>
      <c r="G15" s="31" t="s">
        <v>23</v>
      </c>
      <c r="H15" s="16">
        <f t="shared" si="0"/>
        <v>5242</v>
      </c>
    </row>
    <row r="16" spans="1:8" ht="18.5" customHeight="1" x14ac:dyDescent="0.2">
      <c r="A16" s="117" t="s">
        <v>308</v>
      </c>
      <c r="B16" s="11" t="s">
        <v>142</v>
      </c>
      <c r="C16" s="11" t="s">
        <v>21</v>
      </c>
      <c r="D16" s="12">
        <v>1</v>
      </c>
      <c r="E16" s="13" t="s">
        <v>35</v>
      </c>
      <c r="F16" s="16">
        <v>32945</v>
      </c>
      <c r="G16" s="14" t="s">
        <v>23</v>
      </c>
      <c r="H16" s="16">
        <f t="shared" si="0"/>
        <v>32945</v>
      </c>
    </row>
    <row r="17" spans="1:8" ht="18.5" customHeight="1" x14ac:dyDescent="0.2">
      <c r="A17" s="119"/>
      <c r="B17" s="21" t="s">
        <v>306</v>
      </c>
      <c r="C17" s="21" t="s">
        <v>307</v>
      </c>
      <c r="D17" s="12">
        <v>26</v>
      </c>
      <c r="E17" s="13" t="s">
        <v>303</v>
      </c>
      <c r="F17" s="16">
        <v>15</v>
      </c>
      <c r="G17" s="14" t="s">
        <v>284</v>
      </c>
      <c r="H17" s="16">
        <f t="shared" si="0"/>
        <v>390</v>
      </c>
    </row>
    <row r="18" spans="1:8" ht="18.5" customHeight="1" x14ac:dyDescent="0.2">
      <c r="A18" s="117" t="s">
        <v>24</v>
      </c>
      <c r="B18" s="15" t="s">
        <v>238</v>
      </c>
      <c r="C18" s="27" t="s">
        <v>240</v>
      </c>
      <c r="D18" s="12">
        <v>1</v>
      </c>
      <c r="E18" s="13" t="s">
        <v>246</v>
      </c>
      <c r="F18" s="16">
        <v>500</v>
      </c>
      <c r="G18" s="13" t="s">
        <v>23</v>
      </c>
      <c r="H18" s="16">
        <f t="shared" si="0"/>
        <v>500</v>
      </c>
    </row>
    <row r="19" spans="1:8" ht="18.5" customHeight="1" x14ac:dyDescent="0.2">
      <c r="A19" s="118"/>
      <c r="B19" s="122" t="s">
        <v>239</v>
      </c>
      <c r="C19" s="27" t="s">
        <v>240</v>
      </c>
      <c r="D19" s="12">
        <v>4</v>
      </c>
      <c r="E19" s="13" t="s">
        <v>246</v>
      </c>
      <c r="F19" s="16">
        <v>500</v>
      </c>
      <c r="G19" s="13" t="s">
        <v>23</v>
      </c>
      <c r="H19" s="16">
        <f t="shared" si="0"/>
        <v>2000</v>
      </c>
    </row>
    <row r="20" spans="1:8" ht="18.5" customHeight="1" x14ac:dyDescent="0.2">
      <c r="A20" s="118"/>
      <c r="B20" s="123"/>
      <c r="C20" s="27" t="s">
        <v>241</v>
      </c>
      <c r="D20" s="12">
        <v>1</v>
      </c>
      <c r="E20" s="13" t="s">
        <v>246</v>
      </c>
      <c r="F20" s="16">
        <v>500</v>
      </c>
      <c r="G20" s="13" t="s">
        <v>23</v>
      </c>
      <c r="H20" s="16">
        <f t="shared" si="0"/>
        <v>500</v>
      </c>
    </row>
    <row r="21" spans="1:8" ht="18.5" customHeight="1" x14ac:dyDescent="0.2">
      <c r="A21" s="118"/>
      <c r="B21" s="124"/>
      <c r="C21" s="27" t="s">
        <v>242</v>
      </c>
      <c r="D21" s="12">
        <v>2</v>
      </c>
      <c r="E21" s="13" t="s">
        <v>246</v>
      </c>
      <c r="F21" s="16">
        <v>1700</v>
      </c>
      <c r="G21" s="13" t="s">
        <v>23</v>
      </c>
      <c r="H21" s="16">
        <f t="shared" si="0"/>
        <v>3400</v>
      </c>
    </row>
    <row r="22" spans="1:8" ht="18.5" customHeight="1" x14ac:dyDescent="0.2">
      <c r="A22" s="118"/>
      <c r="B22" s="122" t="s">
        <v>247</v>
      </c>
      <c r="C22" s="27" t="s">
        <v>243</v>
      </c>
      <c r="D22" s="12">
        <v>2</v>
      </c>
      <c r="E22" s="13" t="s">
        <v>246</v>
      </c>
      <c r="F22" s="16">
        <v>500</v>
      </c>
      <c r="G22" s="13" t="s">
        <v>23</v>
      </c>
      <c r="H22" s="16">
        <f t="shared" si="0"/>
        <v>1000</v>
      </c>
    </row>
    <row r="23" spans="1:8" ht="18.5" customHeight="1" x14ac:dyDescent="0.2">
      <c r="A23" s="118"/>
      <c r="B23" s="123"/>
      <c r="C23" s="27" t="s">
        <v>244</v>
      </c>
      <c r="D23" s="12">
        <v>2</v>
      </c>
      <c r="E23" s="13" t="s">
        <v>246</v>
      </c>
      <c r="F23" s="16">
        <v>500</v>
      </c>
      <c r="G23" s="13" t="s">
        <v>23</v>
      </c>
      <c r="H23" s="16">
        <f t="shared" si="0"/>
        <v>1000</v>
      </c>
    </row>
    <row r="24" spans="1:8" ht="18.5" customHeight="1" x14ac:dyDescent="0.2">
      <c r="A24" s="119"/>
      <c r="B24" s="124"/>
      <c r="C24" s="27" t="s">
        <v>245</v>
      </c>
      <c r="D24" s="12">
        <v>4</v>
      </c>
      <c r="E24" s="13" t="s">
        <v>246</v>
      </c>
      <c r="F24" s="16">
        <v>1000</v>
      </c>
      <c r="G24" s="13" t="s">
        <v>23</v>
      </c>
      <c r="H24" s="16">
        <f t="shared" si="0"/>
        <v>4000</v>
      </c>
    </row>
    <row r="25" spans="1:8" ht="21" customHeight="1" x14ac:dyDescent="0.2">
      <c r="A25" s="117" t="s">
        <v>36</v>
      </c>
      <c r="B25" s="17" t="s">
        <v>263</v>
      </c>
      <c r="C25" s="18" t="s">
        <v>262</v>
      </c>
      <c r="D25" s="18">
        <v>1</v>
      </c>
      <c r="E25" s="19" t="s">
        <v>25</v>
      </c>
      <c r="F25" s="20">
        <v>4000</v>
      </c>
      <c r="G25" s="13" t="s">
        <v>23</v>
      </c>
      <c r="H25" s="16">
        <f t="shared" si="0"/>
        <v>4000</v>
      </c>
    </row>
    <row r="26" spans="1:8" ht="18.5" customHeight="1" x14ac:dyDescent="0.2">
      <c r="A26" s="118"/>
      <c r="B26" s="11" t="s">
        <v>264</v>
      </c>
      <c r="C26" s="12" t="s">
        <v>26</v>
      </c>
      <c r="D26" s="12">
        <v>4</v>
      </c>
      <c r="E26" s="13" t="s">
        <v>25</v>
      </c>
      <c r="F26" s="20">
        <v>180</v>
      </c>
      <c r="G26" s="13" t="s">
        <v>23</v>
      </c>
      <c r="H26" s="16">
        <f t="shared" si="0"/>
        <v>720</v>
      </c>
    </row>
    <row r="27" spans="1:8" ht="18.5" customHeight="1" x14ac:dyDescent="0.2">
      <c r="A27" s="118"/>
      <c r="B27" s="11" t="s">
        <v>265</v>
      </c>
      <c r="C27" s="11" t="s">
        <v>27</v>
      </c>
      <c r="D27" s="12">
        <v>4</v>
      </c>
      <c r="E27" s="13" t="s">
        <v>25</v>
      </c>
      <c r="F27" s="20">
        <v>40</v>
      </c>
      <c r="G27" s="13" t="s">
        <v>23</v>
      </c>
      <c r="H27" s="16">
        <f t="shared" si="0"/>
        <v>160</v>
      </c>
    </row>
    <row r="28" spans="1:8" ht="18.5" customHeight="1" x14ac:dyDescent="0.2">
      <c r="A28" s="118"/>
      <c r="B28" s="11" t="s">
        <v>28</v>
      </c>
      <c r="C28" s="11" t="s">
        <v>57</v>
      </c>
      <c r="D28" s="12">
        <v>34</v>
      </c>
      <c r="E28" s="13" t="s">
        <v>29</v>
      </c>
      <c r="F28" s="20">
        <v>9</v>
      </c>
      <c r="G28" s="13" t="s">
        <v>23</v>
      </c>
      <c r="H28" s="16">
        <f t="shared" si="0"/>
        <v>306</v>
      </c>
    </row>
    <row r="29" spans="1:8" ht="18.5" customHeight="1" x14ac:dyDescent="0.2">
      <c r="A29" s="118"/>
      <c r="B29" s="11" t="s">
        <v>31</v>
      </c>
      <c r="C29" s="11" t="s">
        <v>32</v>
      </c>
      <c r="D29" s="12">
        <v>50</v>
      </c>
      <c r="E29" s="13" t="s">
        <v>30</v>
      </c>
      <c r="F29" s="20">
        <v>2</v>
      </c>
      <c r="G29" s="13" t="s">
        <v>23</v>
      </c>
      <c r="H29" s="16">
        <f t="shared" si="0"/>
        <v>100</v>
      </c>
    </row>
    <row r="30" spans="1:8" ht="18.5" customHeight="1" x14ac:dyDescent="0.2">
      <c r="A30" s="118"/>
      <c r="B30" s="11" t="s">
        <v>266</v>
      </c>
      <c r="C30" s="11" t="s">
        <v>33</v>
      </c>
      <c r="D30" s="12">
        <v>2</v>
      </c>
      <c r="E30" s="13" t="s">
        <v>29</v>
      </c>
      <c r="F30" s="20">
        <v>35</v>
      </c>
      <c r="G30" s="13" t="s">
        <v>23</v>
      </c>
      <c r="H30" s="16">
        <f t="shared" si="0"/>
        <v>70</v>
      </c>
    </row>
    <row r="31" spans="1:8" ht="18.5" customHeight="1" x14ac:dyDescent="0.2">
      <c r="A31" s="118"/>
      <c r="B31" s="11" t="s">
        <v>34</v>
      </c>
      <c r="C31" s="11" t="s">
        <v>267</v>
      </c>
      <c r="D31" s="12">
        <v>1</v>
      </c>
      <c r="E31" s="13" t="s">
        <v>311</v>
      </c>
      <c r="F31" s="20">
        <v>150</v>
      </c>
      <c r="G31" s="13" t="s">
        <v>23</v>
      </c>
      <c r="H31" s="16">
        <f t="shared" si="0"/>
        <v>150</v>
      </c>
    </row>
    <row r="32" spans="1:8" ht="18.5" customHeight="1" x14ac:dyDescent="0.2">
      <c r="A32" s="118"/>
      <c r="B32" s="125" t="s">
        <v>293</v>
      </c>
      <c r="C32" s="21" t="s">
        <v>294</v>
      </c>
      <c r="D32" s="12">
        <v>3</v>
      </c>
      <c r="E32" s="13" t="s">
        <v>253</v>
      </c>
      <c r="F32" s="20">
        <v>2000</v>
      </c>
      <c r="G32" s="13" t="s">
        <v>284</v>
      </c>
      <c r="H32" s="16">
        <f t="shared" si="0"/>
        <v>6000</v>
      </c>
    </row>
    <row r="33" spans="1:8" ht="18.5" customHeight="1" x14ac:dyDescent="0.2">
      <c r="A33" s="119"/>
      <c r="B33" s="127"/>
      <c r="C33" s="21" t="s">
        <v>295</v>
      </c>
      <c r="D33" s="12">
        <v>1</v>
      </c>
      <c r="E33" s="13" t="s">
        <v>296</v>
      </c>
      <c r="F33" s="20">
        <v>5341</v>
      </c>
      <c r="G33" s="13" t="s">
        <v>284</v>
      </c>
      <c r="H33" s="16">
        <f t="shared" si="0"/>
        <v>5341</v>
      </c>
    </row>
    <row r="34" spans="1:8" ht="18.5" customHeight="1" x14ac:dyDescent="0.2">
      <c r="A34" s="117" t="s">
        <v>37</v>
      </c>
      <c r="B34" s="120" t="s">
        <v>38</v>
      </c>
      <c r="C34" s="15" t="s">
        <v>39</v>
      </c>
      <c r="D34" s="12">
        <v>2</v>
      </c>
      <c r="E34" s="13" t="s">
        <v>269</v>
      </c>
      <c r="F34" s="16">
        <v>3500</v>
      </c>
      <c r="G34" s="13" t="s">
        <v>23</v>
      </c>
      <c r="H34" s="16">
        <f t="shared" si="0"/>
        <v>7000</v>
      </c>
    </row>
    <row r="35" spans="1:8" ht="18.5" customHeight="1" x14ac:dyDescent="0.2">
      <c r="A35" s="119"/>
      <c r="B35" s="121"/>
      <c r="C35" s="15" t="s">
        <v>40</v>
      </c>
      <c r="D35" s="12">
        <v>2</v>
      </c>
      <c r="E35" s="13" t="s">
        <v>269</v>
      </c>
      <c r="F35" s="16">
        <v>500</v>
      </c>
      <c r="G35" s="13" t="s">
        <v>23</v>
      </c>
      <c r="H35" s="16">
        <f t="shared" si="0"/>
        <v>1000</v>
      </c>
    </row>
    <row r="36" spans="1:8" ht="18.5" customHeight="1" x14ac:dyDescent="0.2">
      <c r="A36" s="117" t="s">
        <v>43</v>
      </c>
      <c r="B36" s="15" t="s">
        <v>41</v>
      </c>
      <c r="C36" s="15" t="s">
        <v>42</v>
      </c>
      <c r="D36" s="12">
        <v>1</v>
      </c>
      <c r="E36" s="13" t="s">
        <v>270</v>
      </c>
      <c r="F36" s="16">
        <v>2225</v>
      </c>
      <c r="G36" s="13" t="s">
        <v>23</v>
      </c>
      <c r="H36" s="16">
        <f t="shared" si="0"/>
        <v>2225</v>
      </c>
    </row>
    <row r="37" spans="1:8" ht="18.5" customHeight="1" x14ac:dyDescent="0.2">
      <c r="A37" s="118"/>
      <c r="B37" s="15" t="s">
        <v>271</v>
      </c>
      <c r="C37" s="15" t="s">
        <v>274</v>
      </c>
      <c r="D37" s="12">
        <v>1</v>
      </c>
      <c r="E37" s="13" t="s">
        <v>270</v>
      </c>
      <c r="F37" s="16">
        <v>998</v>
      </c>
      <c r="G37" s="13" t="s">
        <v>23</v>
      </c>
      <c r="H37" s="16">
        <f t="shared" si="0"/>
        <v>998</v>
      </c>
    </row>
    <row r="38" spans="1:8" ht="18.5" customHeight="1" x14ac:dyDescent="0.2">
      <c r="A38" s="118"/>
      <c r="B38" s="15" t="s">
        <v>272</v>
      </c>
      <c r="C38" s="15" t="s">
        <v>273</v>
      </c>
      <c r="D38" s="12">
        <v>1</v>
      </c>
      <c r="E38" s="13" t="s">
        <v>270</v>
      </c>
      <c r="F38" s="16">
        <v>1489</v>
      </c>
      <c r="G38" s="13" t="s">
        <v>23</v>
      </c>
      <c r="H38" s="16">
        <f t="shared" si="0"/>
        <v>1489</v>
      </c>
    </row>
    <row r="39" spans="1:8" ht="18.5" customHeight="1" x14ac:dyDescent="0.2">
      <c r="A39" s="119"/>
      <c r="B39" s="15" t="s">
        <v>275</v>
      </c>
      <c r="C39" s="28" t="s">
        <v>276</v>
      </c>
      <c r="D39" s="12">
        <v>1</v>
      </c>
      <c r="E39" s="13" t="s">
        <v>270</v>
      </c>
      <c r="F39" s="16">
        <v>1613</v>
      </c>
      <c r="G39" s="13" t="s">
        <v>23</v>
      </c>
      <c r="H39" s="16">
        <f t="shared" si="0"/>
        <v>1613</v>
      </c>
    </row>
    <row r="40" spans="1:8" ht="18.5" customHeight="1" x14ac:dyDescent="0.2">
      <c r="A40" s="117" t="s">
        <v>280</v>
      </c>
      <c r="B40" s="21" t="s">
        <v>277</v>
      </c>
      <c r="C40" s="11" t="s">
        <v>279</v>
      </c>
      <c r="D40" s="23">
        <v>1</v>
      </c>
      <c r="E40" s="14" t="s">
        <v>278</v>
      </c>
      <c r="F40" s="16">
        <v>500</v>
      </c>
      <c r="G40" s="13" t="s">
        <v>23</v>
      </c>
      <c r="H40" s="16">
        <f t="shared" si="0"/>
        <v>500</v>
      </c>
    </row>
    <row r="41" spans="1:8" ht="28" x14ac:dyDescent="0.2">
      <c r="A41" s="118"/>
      <c r="B41" s="22" t="s">
        <v>281</v>
      </c>
      <c r="C41" s="21" t="s">
        <v>282</v>
      </c>
      <c r="D41" s="23">
        <v>3</v>
      </c>
      <c r="E41" s="14" t="s">
        <v>283</v>
      </c>
      <c r="F41" s="16">
        <v>58</v>
      </c>
      <c r="G41" s="13" t="s">
        <v>284</v>
      </c>
      <c r="H41" s="16">
        <f t="shared" si="0"/>
        <v>174</v>
      </c>
    </row>
    <row r="42" spans="1:8" ht="28" x14ac:dyDescent="0.2">
      <c r="A42" s="118"/>
      <c r="B42" s="22" t="s">
        <v>285</v>
      </c>
      <c r="C42" s="21" t="s">
        <v>282</v>
      </c>
      <c r="D42" s="23">
        <v>3</v>
      </c>
      <c r="E42" s="14" t="s">
        <v>283</v>
      </c>
      <c r="F42" s="16">
        <v>15</v>
      </c>
      <c r="G42" s="13" t="s">
        <v>284</v>
      </c>
      <c r="H42" s="16">
        <f t="shared" si="0"/>
        <v>45</v>
      </c>
    </row>
    <row r="43" spans="1:8" ht="18.5" customHeight="1" x14ac:dyDescent="0.2">
      <c r="A43" s="118"/>
      <c r="B43" s="125" t="s">
        <v>44</v>
      </c>
      <c r="C43" s="11" t="s">
        <v>286</v>
      </c>
      <c r="D43" s="23">
        <v>2</v>
      </c>
      <c r="E43" s="14" t="s">
        <v>278</v>
      </c>
      <c r="F43" s="16">
        <v>900</v>
      </c>
      <c r="G43" s="13" t="s">
        <v>23</v>
      </c>
      <c r="H43" s="16">
        <f t="shared" si="0"/>
        <v>1800</v>
      </c>
    </row>
    <row r="44" spans="1:8" ht="28" x14ac:dyDescent="0.2">
      <c r="A44" s="118"/>
      <c r="B44" s="126"/>
      <c r="C44" s="21" t="s">
        <v>291</v>
      </c>
      <c r="D44" s="23">
        <v>4</v>
      </c>
      <c r="E44" s="14" t="s">
        <v>292</v>
      </c>
      <c r="F44" s="16">
        <v>180</v>
      </c>
      <c r="G44" s="13" t="s">
        <v>23</v>
      </c>
      <c r="H44" s="16">
        <f t="shared" si="0"/>
        <v>720</v>
      </c>
    </row>
    <row r="45" spans="1:8" ht="28" x14ac:dyDescent="0.2">
      <c r="A45" s="118"/>
      <c r="B45" s="126"/>
      <c r="C45" s="11" t="s">
        <v>287</v>
      </c>
      <c r="D45" s="23">
        <v>3</v>
      </c>
      <c r="E45" s="14" t="s">
        <v>52</v>
      </c>
      <c r="F45" s="16">
        <v>900</v>
      </c>
      <c r="G45" s="13" t="s">
        <v>23</v>
      </c>
      <c r="H45" s="16">
        <f t="shared" si="0"/>
        <v>2700</v>
      </c>
    </row>
    <row r="46" spans="1:8" ht="28" x14ac:dyDescent="0.2">
      <c r="A46" s="118"/>
      <c r="B46" s="126"/>
      <c r="C46" s="21" t="s">
        <v>288</v>
      </c>
      <c r="D46" s="23">
        <v>2</v>
      </c>
      <c r="E46" s="14" t="s">
        <v>283</v>
      </c>
      <c r="F46" s="16">
        <v>600</v>
      </c>
      <c r="G46" s="13" t="s">
        <v>23</v>
      </c>
      <c r="H46" s="16">
        <f t="shared" si="0"/>
        <v>1200</v>
      </c>
    </row>
    <row r="47" spans="1:8" ht="16" customHeight="1" x14ac:dyDescent="0.2">
      <c r="A47" s="119"/>
      <c r="B47" s="127"/>
      <c r="C47" s="21" t="s">
        <v>289</v>
      </c>
      <c r="D47" s="23">
        <v>1</v>
      </c>
      <c r="E47" s="14" t="s">
        <v>283</v>
      </c>
      <c r="F47" s="16">
        <v>900</v>
      </c>
      <c r="G47" s="13" t="s">
        <v>23</v>
      </c>
      <c r="H47" s="16">
        <f t="shared" si="0"/>
        <v>900</v>
      </c>
    </row>
    <row r="48" spans="1:8" ht="18.5" customHeight="1" x14ac:dyDescent="0.2">
      <c r="A48" s="117" t="s">
        <v>47</v>
      </c>
      <c r="B48" s="15" t="s">
        <v>45</v>
      </c>
      <c r="C48" s="15" t="s">
        <v>45</v>
      </c>
      <c r="D48" s="12">
        <v>1</v>
      </c>
      <c r="E48" s="14" t="s">
        <v>48</v>
      </c>
      <c r="F48" s="16">
        <v>2000</v>
      </c>
      <c r="G48" s="13" t="s">
        <v>23</v>
      </c>
      <c r="H48" s="16">
        <f t="shared" si="0"/>
        <v>2000</v>
      </c>
    </row>
    <row r="49" spans="1:8" ht="18.5" customHeight="1" x14ac:dyDescent="0.2">
      <c r="A49" s="118"/>
      <c r="B49" s="15" t="s">
        <v>46</v>
      </c>
      <c r="C49" s="15" t="s">
        <v>290</v>
      </c>
      <c r="D49" s="12">
        <v>22</v>
      </c>
      <c r="E49" s="14" t="s">
        <v>22</v>
      </c>
      <c r="F49" s="16">
        <v>60</v>
      </c>
      <c r="G49" s="13" t="s">
        <v>23</v>
      </c>
      <c r="H49" s="16">
        <f t="shared" si="0"/>
        <v>1320</v>
      </c>
    </row>
    <row r="50" spans="1:8" ht="18.5" customHeight="1" x14ac:dyDescent="0.2">
      <c r="A50" s="118"/>
      <c r="B50" s="15" t="s">
        <v>297</v>
      </c>
      <c r="C50" s="15" t="s">
        <v>299</v>
      </c>
      <c r="D50" s="12">
        <v>1</v>
      </c>
      <c r="E50" s="14" t="s">
        <v>296</v>
      </c>
      <c r="F50" s="16">
        <v>1556</v>
      </c>
      <c r="G50" s="13" t="s">
        <v>23</v>
      </c>
      <c r="H50" s="16">
        <f t="shared" si="0"/>
        <v>1556</v>
      </c>
    </row>
    <row r="51" spans="1:8" ht="18.5" customHeight="1" x14ac:dyDescent="0.2">
      <c r="A51" s="118"/>
      <c r="B51" s="15" t="s">
        <v>298</v>
      </c>
      <c r="C51" s="15" t="s">
        <v>300</v>
      </c>
      <c r="D51" s="12">
        <v>1</v>
      </c>
      <c r="E51" s="14" t="s">
        <v>258</v>
      </c>
      <c r="F51" s="16">
        <v>2851</v>
      </c>
      <c r="G51" s="13" t="s">
        <v>23</v>
      </c>
      <c r="H51" s="16">
        <f t="shared" si="0"/>
        <v>2851</v>
      </c>
    </row>
    <row r="52" spans="1:8" ht="28" x14ac:dyDescent="0.2">
      <c r="A52" s="118"/>
      <c r="B52" s="28" t="s">
        <v>302</v>
      </c>
      <c r="C52" s="28" t="s">
        <v>304</v>
      </c>
      <c r="D52" s="12">
        <v>8</v>
      </c>
      <c r="E52" s="14" t="s">
        <v>303</v>
      </c>
      <c r="F52" s="16">
        <v>120</v>
      </c>
      <c r="G52" s="13" t="s">
        <v>284</v>
      </c>
      <c r="H52" s="16">
        <f t="shared" si="0"/>
        <v>960</v>
      </c>
    </row>
    <row r="53" spans="1:8" ht="16" customHeight="1" x14ac:dyDescent="0.2">
      <c r="A53" s="119"/>
      <c r="B53" s="104" t="s">
        <v>312</v>
      </c>
      <c r="C53" s="104" t="s">
        <v>313</v>
      </c>
      <c r="D53" s="12">
        <v>31</v>
      </c>
      <c r="E53" s="14" t="s">
        <v>314</v>
      </c>
      <c r="F53" s="16">
        <v>42</v>
      </c>
      <c r="G53" s="13" t="s">
        <v>284</v>
      </c>
      <c r="H53" s="16">
        <f t="shared" si="0"/>
        <v>1302</v>
      </c>
    </row>
    <row r="54" spans="1:8" ht="18.5" customHeight="1" x14ac:dyDescent="0.2">
      <c r="A54" s="24" t="s">
        <v>49</v>
      </c>
      <c r="B54" s="25">
        <v>0.03</v>
      </c>
      <c r="C54" s="3"/>
      <c r="D54" s="4"/>
      <c r="E54" s="3"/>
      <c r="F54" s="4"/>
      <c r="G54" s="13" t="s">
        <v>23</v>
      </c>
      <c r="H54" s="16">
        <f>(H16+H17)*0.03</f>
        <v>1000.05</v>
      </c>
    </row>
    <row r="55" spans="1:8" ht="18.5" customHeight="1" x14ac:dyDescent="0.2">
      <c r="A55" s="24" t="s">
        <v>301</v>
      </c>
      <c r="B55" s="25">
        <v>0.1</v>
      </c>
      <c r="C55" s="6"/>
      <c r="D55" s="4"/>
      <c r="E55" s="6"/>
      <c r="F55" s="4"/>
      <c r="G55" s="13" t="s">
        <v>23</v>
      </c>
      <c r="H55" s="16">
        <f>(H18+H19+H20+H21+H22+H23+H24+H25+H26+H27+H28+H29+H30+H31+H32+H33+H34+H35+H36+H37+H38+H39+H40+H41+H42+H43+H44+H45+H46+H47+H48+H49+H50+H52+H51+H53)*0.1</f>
        <v>6160</v>
      </c>
    </row>
    <row r="56" spans="1:8" ht="18.5" customHeight="1" x14ac:dyDescent="0.2">
      <c r="A56" s="24" t="s">
        <v>50</v>
      </c>
      <c r="B56" s="25">
        <v>0.08</v>
      </c>
      <c r="C56" s="6"/>
      <c r="D56" s="4"/>
      <c r="E56" s="6"/>
      <c r="F56" s="4"/>
      <c r="G56" s="13" t="s">
        <v>23</v>
      </c>
      <c r="H56" s="16">
        <f>(H9+H10+H11+H12+H13+H14+H15)*0.08</f>
        <v>6003.04</v>
      </c>
    </row>
    <row r="57" spans="1:8" ht="18.5" customHeight="1" x14ac:dyDescent="0.2">
      <c r="A57" s="24" t="s">
        <v>51</v>
      </c>
      <c r="B57" s="26">
        <v>0.06</v>
      </c>
      <c r="C57" s="3"/>
      <c r="D57" s="4"/>
      <c r="E57" s="3"/>
      <c r="F57" s="7"/>
      <c r="G57" s="13" t="s">
        <v>23</v>
      </c>
      <c r="H57" s="16">
        <f>SUM(H9:H56)*0.06</f>
        <v>10988.1654</v>
      </c>
    </row>
    <row r="58" spans="1:8" ht="18.5" customHeight="1" x14ac:dyDescent="0.2">
      <c r="A58" s="114" t="s">
        <v>15</v>
      </c>
      <c r="B58" s="115"/>
      <c r="C58" s="115"/>
      <c r="D58" s="115"/>
      <c r="E58" s="115"/>
      <c r="F58" s="115"/>
      <c r="G58" s="116"/>
      <c r="H58" s="5">
        <f>SUM(H9:H57)</f>
        <v>194124.25539999999</v>
      </c>
    </row>
    <row r="59" spans="1:8" ht="18.5" customHeight="1" x14ac:dyDescent="0.2">
      <c r="A59" s="113" t="s">
        <v>9</v>
      </c>
      <c r="B59" s="8" t="s">
        <v>10</v>
      </c>
      <c r="C59" s="105" t="s">
        <v>18</v>
      </c>
      <c r="D59" s="106"/>
      <c r="E59" s="106"/>
      <c r="F59" s="106"/>
      <c r="G59" s="106"/>
      <c r="H59" s="107"/>
    </row>
    <row r="60" spans="1:8" ht="18.5" customHeight="1" x14ac:dyDescent="0.2">
      <c r="A60" s="113"/>
      <c r="B60" s="8" t="s">
        <v>11</v>
      </c>
      <c r="C60" s="105" t="s">
        <v>20</v>
      </c>
      <c r="D60" s="106"/>
      <c r="E60" s="106"/>
      <c r="F60" s="106"/>
      <c r="G60" s="106"/>
      <c r="H60" s="107"/>
    </row>
    <row r="61" spans="1:8" ht="18.5" customHeight="1" x14ac:dyDescent="0.2">
      <c r="A61" s="113"/>
      <c r="B61" s="8" t="s">
        <v>12</v>
      </c>
      <c r="C61" s="105" t="s">
        <v>19</v>
      </c>
      <c r="D61" s="106"/>
      <c r="E61" s="106"/>
      <c r="F61" s="106"/>
      <c r="G61" s="106"/>
      <c r="H61" s="107"/>
    </row>
    <row r="62" spans="1:8" ht="18.5" customHeight="1" x14ac:dyDescent="0.2">
      <c r="A62" s="108" t="s">
        <v>56</v>
      </c>
      <c r="B62" s="109"/>
      <c r="C62" s="109"/>
      <c r="D62" s="109"/>
      <c r="E62" s="109"/>
      <c r="F62" s="109"/>
      <c r="G62" s="109"/>
      <c r="H62" s="110"/>
    </row>
    <row r="65" spans="1:8" x14ac:dyDescent="0.2">
      <c r="A65" s="111" t="s">
        <v>16</v>
      </c>
      <c r="B65" s="112"/>
      <c r="C65" s="112"/>
      <c r="D65" s="112"/>
      <c r="E65" s="112"/>
      <c r="F65" s="112"/>
      <c r="G65" s="112"/>
      <c r="H65" s="112"/>
    </row>
    <row r="66" spans="1:8" x14ac:dyDescent="0.2">
      <c r="A66" s="112"/>
      <c r="B66" s="112"/>
      <c r="C66" s="112"/>
      <c r="D66" s="112"/>
      <c r="E66" s="112"/>
      <c r="F66" s="112"/>
      <c r="G66" s="112"/>
      <c r="H66" s="112"/>
    </row>
    <row r="67" spans="1:8" x14ac:dyDescent="0.2">
      <c r="A67" s="112"/>
      <c r="B67" s="112"/>
      <c r="C67" s="112"/>
      <c r="D67" s="112"/>
      <c r="E67" s="112"/>
      <c r="F67" s="112"/>
      <c r="G67" s="112"/>
      <c r="H67" s="112"/>
    </row>
    <row r="68" spans="1:8" x14ac:dyDescent="0.2">
      <c r="A68" s="112"/>
      <c r="B68" s="112"/>
      <c r="C68" s="112"/>
      <c r="D68" s="112"/>
      <c r="E68" s="112"/>
      <c r="F68" s="112"/>
      <c r="G68" s="112"/>
      <c r="H68" s="112"/>
    </row>
    <row r="69" spans="1:8" ht="57.75" customHeight="1" x14ac:dyDescent="0.2">
      <c r="A69" s="112"/>
      <c r="B69" s="112"/>
      <c r="C69" s="112"/>
      <c r="D69" s="112"/>
      <c r="E69" s="112"/>
      <c r="F69" s="112"/>
      <c r="G69" s="112"/>
      <c r="H69" s="112"/>
    </row>
  </sheetData>
  <mergeCells count="25">
    <mergeCell ref="A4:H4"/>
    <mergeCell ref="B5:H5"/>
    <mergeCell ref="B6:H6"/>
    <mergeCell ref="B7:H7"/>
    <mergeCell ref="A16:A17"/>
    <mergeCell ref="A9:A15"/>
    <mergeCell ref="B9:B10"/>
    <mergeCell ref="A58:G58"/>
    <mergeCell ref="A18:A24"/>
    <mergeCell ref="B34:B35"/>
    <mergeCell ref="A34:A35"/>
    <mergeCell ref="A36:A39"/>
    <mergeCell ref="B19:B21"/>
    <mergeCell ref="B22:B24"/>
    <mergeCell ref="B43:B47"/>
    <mergeCell ref="A40:A47"/>
    <mergeCell ref="A25:A33"/>
    <mergeCell ref="B32:B33"/>
    <mergeCell ref="A48:A53"/>
    <mergeCell ref="C59:H59"/>
    <mergeCell ref="C60:H60"/>
    <mergeCell ref="C61:H61"/>
    <mergeCell ref="A62:H62"/>
    <mergeCell ref="A65:H69"/>
    <mergeCell ref="A59:A6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25" sqref="C25"/>
    </sheetView>
  </sheetViews>
  <sheetFormatPr baseColWidth="10" defaultRowHeight="15" x14ac:dyDescent="0.2"/>
  <cols>
    <col min="1" max="1" width="14.5" bestFit="1" customWidth="1"/>
    <col min="2" max="2" width="27.6640625" bestFit="1" customWidth="1"/>
  </cols>
  <sheetData>
    <row r="1" spans="1:9" ht="17" x14ac:dyDescent="0.2">
      <c r="A1" s="139" t="s">
        <v>143</v>
      </c>
      <c r="B1" s="139" t="s">
        <v>144</v>
      </c>
      <c r="C1" s="137" t="s">
        <v>305</v>
      </c>
      <c r="D1" s="138"/>
      <c r="E1" s="138"/>
      <c r="F1" s="138"/>
      <c r="G1" s="67"/>
      <c r="H1" s="67"/>
      <c r="I1" s="67"/>
    </row>
    <row r="2" spans="1:9" ht="17" x14ac:dyDescent="0.2">
      <c r="A2" s="140"/>
      <c r="B2" s="141"/>
      <c r="C2" s="69" t="s">
        <v>145</v>
      </c>
      <c r="D2" s="70" t="s">
        <v>146</v>
      </c>
      <c r="E2" s="70" t="s">
        <v>145</v>
      </c>
      <c r="F2" s="70" t="s">
        <v>146</v>
      </c>
      <c r="G2" s="68"/>
      <c r="H2" s="68"/>
      <c r="I2" s="68"/>
    </row>
    <row r="3" spans="1:9" ht="17" x14ac:dyDescent="0.2">
      <c r="A3" s="71">
        <v>44535</v>
      </c>
      <c r="B3" s="72" t="s">
        <v>147</v>
      </c>
      <c r="C3" s="73">
        <v>1</v>
      </c>
      <c r="D3" s="74" t="s">
        <v>148</v>
      </c>
      <c r="E3" s="74">
        <v>1</v>
      </c>
      <c r="F3" s="74" t="s">
        <v>48</v>
      </c>
      <c r="G3" s="68"/>
      <c r="H3" s="68"/>
      <c r="I3" s="68"/>
    </row>
    <row r="4" spans="1:9" ht="17" x14ac:dyDescent="0.2">
      <c r="A4" s="133">
        <v>44536</v>
      </c>
      <c r="B4" s="75" t="s">
        <v>147</v>
      </c>
      <c r="C4" s="73">
        <v>4</v>
      </c>
      <c r="D4" s="74" t="s">
        <v>148</v>
      </c>
      <c r="E4" s="74">
        <v>1</v>
      </c>
      <c r="F4" s="74" t="s">
        <v>48</v>
      </c>
      <c r="G4" s="68"/>
      <c r="H4" s="68"/>
      <c r="I4" s="68"/>
    </row>
    <row r="5" spans="1:9" ht="17" x14ac:dyDescent="0.2">
      <c r="A5" s="134"/>
      <c r="B5" s="75" t="s">
        <v>149</v>
      </c>
      <c r="C5" s="73">
        <v>1</v>
      </c>
      <c r="D5" s="74" t="s">
        <v>148</v>
      </c>
      <c r="E5" s="74">
        <v>1</v>
      </c>
      <c r="F5" s="74" t="s">
        <v>48</v>
      </c>
      <c r="G5" s="68"/>
      <c r="H5" s="68"/>
      <c r="I5" s="68"/>
    </row>
    <row r="6" spans="1:9" ht="17" x14ac:dyDescent="0.2">
      <c r="A6" s="135"/>
      <c r="B6" s="75" t="s">
        <v>150</v>
      </c>
      <c r="C6" s="73">
        <v>2</v>
      </c>
      <c r="D6" s="74" t="s">
        <v>148</v>
      </c>
      <c r="E6" s="74">
        <v>1</v>
      </c>
      <c r="F6" s="74" t="s">
        <v>48</v>
      </c>
      <c r="G6" s="68"/>
      <c r="H6" s="68"/>
      <c r="I6" s="68"/>
    </row>
    <row r="7" spans="1:9" ht="17" x14ac:dyDescent="0.2">
      <c r="A7" s="133">
        <v>44538</v>
      </c>
      <c r="B7" s="76" t="s">
        <v>151</v>
      </c>
      <c r="C7" s="73">
        <v>2</v>
      </c>
      <c r="D7" s="74" t="s">
        <v>148</v>
      </c>
      <c r="E7" s="74">
        <v>1</v>
      </c>
      <c r="F7" s="74" t="s">
        <v>48</v>
      </c>
      <c r="G7" s="68"/>
      <c r="H7" s="68"/>
      <c r="I7" s="68"/>
    </row>
    <row r="8" spans="1:9" ht="17" x14ac:dyDescent="0.2">
      <c r="A8" s="134"/>
      <c r="B8" s="76" t="s">
        <v>152</v>
      </c>
      <c r="C8" s="73">
        <v>2</v>
      </c>
      <c r="D8" s="74" t="s">
        <v>148</v>
      </c>
      <c r="E8" s="74">
        <v>1</v>
      </c>
      <c r="F8" s="74" t="s">
        <v>48</v>
      </c>
      <c r="G8" s="68"/>
      <c r="H8" s="68"/>
      <c r="I8" s="68"/>
    </row>
    <row r="9" spans="1:9" ht="17" x14ac:dyDescent="0.2">
      <c r="A9" s="135"/>
      <c r="B9" s="76" t="s">
        <v>153</v>
      </c>
      <c r="C9" s="73">
        <v>4</v>
      </c>
      <c r="D9" s="74" t="s">
        <v>148</v>
      </c>
      <c r="E9" s="74">
        <v>1</v>
      </c>
      <c r="F9" s="74" t="s">
        <v>48</v>
      </c>
      <c r="G9" s="68"/>
      <c r="H9" s="68"/>
      <c r="I9" s="68"/>
    </row>
    <row r="10" spans="1:9" ht="17" x14ac:dyDescent="0.2">
      <c r="A10" s="136"/>
      <c r="B10" s="136"/>
      <c r="C10" s="136"/>
      <c r="D10" s="136"/>
      <c r="E10" s="136"/>
      <c r="F10" s="136"/>
      <c r="G10" s="68"/>
      <c r="H10" s="68"/>
      <c r="I10" s="68"/>
    </row>
  </sheetData>
  <mergeCells count="6">
    <mergeCell ref="A4:A6"/>
    <mergeCell ref="A7:A9"/>
    <mergeCell ref="A10:F10"/>
    <mergeCell ref="C1:F1"/>
    <mergeCell ref="A1:A2"/>
    <mergeCell ref="B1:B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I16" sqref="I16:I21"/>
    </sheetView>
  </sheetViews>
  <sheetFormatPr baseColWidth="10" defaultRowHeight="15" x14ac:dyDescent="0.2"/>
  <cols>
    <col min="1" max="1" width="4.83203125" bestFit="1" customWidth="1"/>
    <col min="10" max="10" width="19" bestFit="1" customWidth="1"/>
  </cols>
  <sheetData>
    <row r="1" spans="1:10" x14ac:dyDescent="0.2">
      <c r="A1" s="77" t="s">
        <v>154</v>
      </c>
      <c r="B1" s="78" t="s">
        <v>155</v>
      </c>
      <c r="C1" s="78" t="s">
        <v>156</v>
      </c>
      <c r="D1" s="79" t="s">
        <v>58</v>
      </c>
      <c r="E1" s="80" t="s">
        <v>158</v>
      </c>
      <c r="F1" s="80" t="s">
        <v>159</v>
      </c>
      <c r="G1" s="80" t="s">
        <v>160</v>
      </c>
      <c r="H1" s="80" t="s">
        <v>161</v>
      </c>
      <c r="I1" s="81"/>
      <c r="J1" s="81" t="s">
        <v>162</v>
      </c>
    </row>
    <row r="2" spans="1:10" x14ac:dyDescent="0.2">
      <c r="A2" s="82">
        <v>1</v>
      </c>
      <c r="B2" s="83" t="s">
        <v>163</v>
      </c>
      <c r="C2" s="83" t="s">
        <v>164</v>
      </c>
      <c r="D2" s="83" t="s">
        <v>165</v>
      </c>
      <c r="E2" s="84" t="s">
        <v>166</v>
      </c>
      <c r="F2" s="83" t="s">
        <v>167</v>
      </c>
      <c r="G2" s="83" t="s">
        <v>168</v>
      </c>
      <c r="H2" s="85">
        <v>0.83333333333333337</v>
      </c>
      <c r="I2" s="142" t="s">
        <v>169</v>
      </c>
      <c r="J2" s="142" t="s">
        <v>170</v>
      </c>
    </row>
    <row r="3" spans="1:10" x14ac:dyDescent="0.2">
      <c r="A3" s="82">
        <v>2</v>
      </c>
      <c r="B3" s="83" t="s">
        <v>163</v>
      </c>
      <c r="C3" s="83" t="s">
        <v>164</v>
      </c>
      <c r="D3" s="83" t="s">
        <v>171</v>
      </c>
      <c r="E3" s="84" t="s">
        <v>166</v>
      </c>
      <c r="F3" s="83" t="s">
        <v>167</v>
      </c>
      <c r="G3" s="83" t="s">
        <v>168</v>
      </c>
      <c r="H3" s="85">
        <v>0.83333333333333337</v>
      </c>
      <c r="I3" s="143"/>
      <c r="J3" s="143"/>
    </row>
    <row r="4" spans="1:10" x14ac:dyDescent="0.2">
      <c r="A4" s="82">
        <v>3</v>
      </c>
      <c r="B4" s="83" t="s">
        <v>163</v>
      </c>
      <c r="C4" s="83" t="s">
        <v>173</v>
      </c>
      <c r="D4" s="83" t="s">
        <v>174</v>
      </c>
      <c r="E4" s="83" t="s">
        <v>175</v>
      </c>
      <c r="F4" s="83" t="s">
        <v>176</v>
      </c>
      <c r="G4" s="83" t="s">
        <v>168</v>
      </c>
      <c r="H4" s="85">
        <v>0.69791666666666663</v>
      </c>
      <c r="I4" s="86" t="s">
        <v>177</v>
      </c>
      <c r="J4" s="86" t="s">
        <v>170</v>
      </c>
    </row>
    <row r="5" spans="1:10" x14ac:dyDescent="0.2">
      <c r="A5" s="82">
        <v>4</v>
      </c>
      <c r="B5" s="83" t="s">
        <v>163</v>
      </c>
      <c r="C5" s="83" t="s">
        <v>173</v>
      </c>
      <c r="D5" s="83" t="s">
        <v>178</v>
      </c>
      <c r="E5" s="83" t="s">
        <v>175</v>
      </c>
      <c r="F5" s="83" t="s">
        <v>179</v>
      </c>
      <c r="G5" s="83" t="s">
        <v>168</v>
      </c>
      <c r="H5" s="85">
        <v>0.75347222222222221</v>
      </c>
      <c r="I5" s="86" t="s">
        <v>180</v>
      </c>
      <c r="J5" s="86" t="s">
        <v>170</v>
      </c>
    </row>
    <row r="6" spans="1:10" x14ac:dyDescent="0.2">
      <c r="A6" s="82">
        <v>5</v>
      </c>
      <c r="B6" s="83" t="s">
        <v>181</v>
      </c>
      <c r="C6" s="83" t="s">
        <v>173</v>
      </c>
      <c r="D6" s="83" t="s">
        <v>182</v>
      </c>
      <c r="E6" s="83" t="s">
        <v>175</v>
      </c>
      <c r="F6" s="83" t="s">
        <v>183</v>
      </c>
      <c r="G6" s="83" t="s">
        <v>168</v>
      </c>
      <c r="H6" s="85">
        <v>0.79861111111111116</v>
      </c>
      <c r="I6" s="144" t="s">
        <v>184</v>
      </c>
      <c r="J6" s="144" t="s">
        <v>170</v>
      </c>
    </row>
    <row r="7" spans="1:10" x14ac:dyDescent="0.2">
      <c r="A7" s="82">
        <v>6</v>
      </c>
      <c r="B7" s="83" t="s">
        <v>181</v>
      </c>
      <c r="C7" s="83" t="s">
        <v>173</v>
      </c>
      <c r="D7" s="83" t="s">
        <v>185</v>
      </c>
      <c r="E7" s="83" t="s">
        <v>175</v>
      </c>
      <c r="F7" s="83" t="s">
        <v>183</v>
      </c>
      <c r="G7" s="83" t="s">
        <v>168</v>
      </c>
      <c r="H7" s="85">
        <v>0.79861111111111116</v>
      </c>
      <c r="I7" s="145"/>
      <c r="J7" s="145"/>
    </row>
    <row r="8" spans="1:10" x14ac:dyDescent="0.2">
      <c r="A8" s="82">
        <v>7</v>
      </c>
      <c r="B8" s="83" t="s">
        <v>163</v>
      </c>
      <c r="C8" s="83" t="s">
        <v>164</v>
      </c>
      <c r="D8" s="83" t="s">
        <v>186</v>
      </c>
      <c r="E8" s="83" t="s">
        <v>175</v>
      </c>
      <c r="F8" s="83" t="s">
        <v>167</v>
      </c>
      <c r="G8" s="83" t="s">
        <v>168</v>
      </c>
      <c r="H8" s="85">
        <v>0.83333333333333337</v>
      </c>
      <c r="I8" s="144" t="s">
        <v>187</v>
      </c>
      <c r="J8" s="144" t="s">
        <v>170</v>
      </c>
    </row>
    <row r="9" spans="1:10" x14ac:dyDescent="0.2">
      <c r="A9" s="82">
        <v>8</v>
      </c>
      <c r="B9" s="83" t="s">
        <v>163</v>
      </c>
      <c r="C9" s="83" t="s">
        <v>164</v>
      </c>
      <c r="D9" s="83" t="s">
        <v>188</v>
      </c>
      <c r="E9" s="83" t="s">
        <v>175</v>
      </c>
      <c r="F9" s="83" t="s">
        <v>167</v>
      </c>
      <c r="G9" s="83" t="s">
        <v>168</v>
      </c>
      <c r="H9" s="85">
        <v>0.83333333333333337</v>
      </c>
      <c r="I9" s="146"/>
      <c r="J9" s="146"/>
    </row>
    <row r="10" spans="1:10" x14ac:dyDescent="0.2">
      <c r="A10" s="82">
        <v>9</v>
      </c>
      <c r="B10" s="83" t="s">
        <v>163</v>
      </c>
      <c r="C10" s="83" t="s">
        <v>164</v>
      </c>
      <c r="D10" s="83" t="s">
        <v>189</v>
      </c>
      <c r="E10" s="83" t="s">
        <v>175</v>
      </c>
      <c r="F10" s="83" t="s">
        <v>167</v>
      </c>
      <c r="G10" s="83" t="s">
        <v>168</v>
      </c>
      <c r="H10" s="85">
        <v>0.83333333333333337</v>
      </c>
      <c r="I10" s="146"/>
      <c r="J10" s="146"/>
    </row>
    <row r="11" spans="1:10" x14ac:dyDescent="0.2">
      <c r="A11" s="82">
        <v>10</v>
      </c>
      <c r="B11" s="83" t="s">
        <v>163</v>
      </c>
      <c r="C11" s="83" t="s">
        <v>164</v>
      </c>
      <c r="D11" s="83" t="s">
        <v>190</v>
      </c>
      <c r="E11" s="83" t="s">
        <v>175</v>
      </c>
      <c r="F11" s="83" t="s">
        <v>167</v>
      </c>
      <c r="G11" s="83" t="s">
        <v>168</v>
      </c>
      <c r="H11" s="85">
        <v>0.83333333333333337</v>
      </c>
      <c r="I11" s="145"/>
      <c r="J11" s="145"/>
    </row>
    <row r="12" spans="1:10" x14ac:dyDescent="0.2">
      <c r="A12" s="82">
        <v>11</v>
      </c>
      <c r="B12" s="83" t="s">
        <v>163</v>
      </c>
      <c r="C12" s="83" t="s">
        <v>173</v>
      </c>
      <c r="D12" s="83" t="s">
        <v>191</v>
      </c>
      <c r="E12" s="83" t="s">
        <v>175</v>
      </c>
      <c r="F12" s="83"/>
      <c r="G12" s="83" t="s">
        <v>192</v>
      </c>
      <c r="H12" s="85">
        <v>0.60416666666666663</v>
      </c>
      <c r="I12" s="144" t="s">
        <v>193</v>
      </c>
      <c r="J12" s="144" t="s">
        <v>194</v>
      </c>
    </row>
    <row r="13" spans="1:10" x14ac:dyDescent="0.2">
      <c r="A13" s="82">
        <v>12</v>
      </c>
      <c r="B13" s="83" t="s">
        <v>163</v>
      </c>
      <c r="C13" s="83" t="s">
        <v>173</v>
      </c>
      <c r="D13" s="83" t="s">
        <v>195</v>
      </c>
      <c r="E13" s="83" t="s">
        <v>175</v>
      </c>
      <c r="F13" s="83"/>
      <c r="G13" s="83" t="s">
        <v>192</v>
      </c>
      <c r="H13" s="85">
        <v>0.60416666666666663</v>
      </c>
      <c r="I13" s="146"/>
      <c r="J13" s="146"/>
    </row>
    <row r="14" spans="1:10" x14ac:dyDescent="0.2">
      <c r="A14" s="82">
        <v>13</v>
      </c>
      <c r="B14" s="83" t="s">
        <v>163</v>
      </c>
      <c r="C14" s="83" t="s">
        <v>173</v>
      </c>
      <c r="D14" s="83" t="s">
        <v>196</v>
      </c>
      <c r="E14" s="83" t="s">
        <v>175</v>
      </c>
      <c r="F14" s="83"/>
      <c r="G14" s="83" t="s">
        <v>192</v>
      </c>
      <c r="H14" s="85">
        <v>0.60416666666666663</v>
      </c>
      <c r="I14" s="146"/>
      <c r="J14" s="146"/>
    </row>
    <row r="15" spans="1:10" x14ac:dyDescent="0.2">
      <c r="A15" s="82">
        <v>14</v>
      </c>
      <c r="B15" s="83" t="s">
        <v>163</v>
      </c>
      <c r="C15" s="83" t="s">
        <v>173</v>
      </c>
      <c r="D15" s="83" t="s">
        <v>197</v>
      </c>
      <c r="E15" s="83" t="s">
        <v>175</v>
      </c>
      <c r="F15" s="83"/>
      <c r="G15" s="83" t="s">
        <v>192</v>
      </c>
      <c r="H15" s="85">
        <v>0.60416666666666663</v>
      </c>
      <c r="I15" s="145"/>
      <c r="J15" s="145"/>
    </row>
    <row r="16" spans="1:10" x14ac:dyDescent="0.2">
      <c r="A16" s="82">
        <v>15</v>
      </c>
      <c r="B16" s="83" t="s">
        <v>163</v>
      </c>
      <c r="C16" s="83" t="s">
        <v>173</v>
      </c>
      <c r="D16" s="83" t="s">
        <v>80</v>
      </c>
      <c r="E16" s="83" t="s">
        <v>175</v>
      </c>
      <c r="F16" s="83" t="s">
        <v>198</v>
      </c>
      <c r="G16" s="83" t="s">
        <v>172</v>
      </c>
      <c r="H16" s="85">
        <v>0.51388888888888895</v>
      </c>
      <c r="I16" s="144" t="s">
        <v>199</v>
      </c>
      <c r="J16" s="144" t="s">
        <v>200</v>
      </c>
    </row>
    <row r="17" spans="1:10" x14ac:dyDescent="0.2">
      <c r="A17" s="82">
        <v>16</v>
      </c>
      <c r="B17" s="83" t="s">
        <v>163</v>
      </c>
      <c r="C17" s="83" t="s">
        <v>173</v>
      </c>
      <c r="D17" s="83" t="s">
        <v>76</v>
      </c>
      <c r="E17" s="83" t="s">
        <v>175</v>
      </c>
      <c r="F17" s="83" t="s">
        <v>198</v>
      </c>
      <c r="G17" s="83" t="s">
        <v>172</v>
      </c>
      <c r="H17" s="85">
        <v>0.51388888888888895</v>
      </c>
      <c r="I17" s="146"/>
      <c r="J17" s="146"/>
    </row>
    <row r="18" spans="1:10" x14ac:dyDescent="0.2">
      <c r="A18" s="82">
        <v>17</v>
      </c>
      <c r="B18" s="83" t="s">
        <v>163</v>
      </c>
      <c r="C18" s="83" t="s">
        <v>173</v>
      </c>
      <c r="D18" s="83" t="s">
        <v>134</v>
      </c>
      <c r="E18" s="83" t="s">
        <v>175</v>
      </c>
      <c r="F18" s="83" t="s">
        <v>198</v>
      </c>
      <c r="G18" s="83" t="s">
        <v>172</v>
      </c>
      <c r="H18" s="85">
        <v>0.51388888888888895</v>
      </c>
      <c r="I18" s="146"/>
      <c r="J18" s="146"/>
    </row>
    <row r="19" spans="1:10" x14ac:dyDescent="0.2">
      <c r="A19" s="82">
        <v>18</v>
      </c>
      <c r="B19" s="83" t="s">
        <v>163</v>
      </c>
      <c r="C19" s="83" t="s">
        <v>173</v>
      </c>
      <c r="D19" s="83" t="s">
        <v>64</v>
      </c>
      <c r="E19" s="83" t="s">
        <v>175</v>
      </c>
      <c r="F19" s="83" t="s">
        <v>201</v>
      </c>
      <c r="G19" s="83" t="s">
        <v>172</v>
      </c>
      <c r="H19" s="85">
        <v>0.54166666666666663</v>
      </c>
      <c r="I19" s="146"/>
      <c r="J19" s="146"/>
    </row>
    <row r="20" spans="1:10" x14ac:dyDescent="0.2">
      <c r="A20" s="82">
        <v>19</v>
      </c>
      <c r="B20" s="83" t="s">
        <v>163</v>
      </c>
      <c r="C20" s="83" t="s">
        <v>173</v>
      </c>
      <c r="D20" s="83" t="s">
        <v>91</v>
      </c>
      <c r="E20" s="83" t="s">
        <v>175</v>
      </c>
      <c r="F20" s="83" t="s">
        <v>201</v>
      </c>
      <c r="G20" s="83" t="s">
        <v>172</v>
      </c>
      <c r="H20" s="85">
        <v>0.54166666666666663</v>
      </c>
      <c r="I20" s="146"/>
      <c r="J20" s="146"/>
    </row>
    <row r="21" spans="1:10" x14ac:dyDescent="0.2">
      <c r="A21" s="82">
        <v>20</v>
      </c>
      <c r="B21" s="83" t="s">
        <v>163</v>
      </c>
      <c r="C21" s="83" t="s">
        <v>173</v>
      </c>
      <c r="D21" s="83" t="s">
        <v>101</v>
      </c>
      <c r="E21" s="83" t="s">
        <v>175</v>
      </c>
      <c r="F21" s="83" t="s">
        <v>201</v>
      </c>
      <c r="G21" s="83" t="s">
        <v>172</v>
      </c>
      <c r="H21" s="85">
        <v>0.54166666666666663</v>
      </c>
      <c r="I21" s="145"/>
      <c r="J21" s="145"/>
    </row>
    <row r="22" spans="1:10" x14ac:dyDescent="0.2">
      <c r="A22" s="82">
        <v>21</v>
      </c>
      <c r="B22" s="83" t="s">
        <v>163</v>
      </c>
      <c r="C22" s="83" t="s">
        <v>164</v>
      </c>
      <c r="D22" s="83" t="s">
        <v>202</v>
      </c>
      <c r="E22" s="83" t="s">
        <v>175</v>
      </c>
      <c r="F22" s="83" t="s">
        <v>203</v>
      </c>
      <c r="G22" s="83" t="s">
        <v>172</v>
      </c>
      <c r="H22" s="85">
        <v>0.60763888888888895</v>
      </c>
      <c r="I22" s="144" t="s">
        <v>204</v>
      </c>
      <c r="J22" s="144" t="s">
        <v>200</v>
      </c>
    </row>
    <row r="23" spans="1:10" x14ac:dyDescent="0.2">
      <c r="A23" s="82">
        <v>22</v>
      </c>
      <c r="B23" s="83" t="s">
        <v>163</v>
      </c>
      <c r="C23" s="83" t="s">
        <v>164</v>
      </c>
      <c r="D23" s="83" t="s">
        <v>205</v>
      </c>
      <c r="E23" s="83" t="s">
        <v>175</v>
      </c>
      <c r="F23" s="83" t="s">
        <v>203</v>
      </c>
      <c r="G23" s="83" t="s">
        <v>172</v>
      </c>
      <c r="H23" s="85">
        <v>0.60763888888888895</v>
      </c>
      <c r="I23" s="146"/>
      <c r="J23" s="146"/>
    </row>
    <row r="24" spans="1:10" x14ac:dyDescent="0.2">
      <c r="A24" s="82">
        <v>23</v>
      </c>
      <c r="B24" s="83" t="s">
        <v>163</v>
      </c>
      <c r="C24" s="83" t="s">
        <v>164</v>
      </c>
      <c r="D24" s="83" t="s">
        <v>206</v>
      </c>
      <c r="E24" s="83" t="s">
        <v>175</v>
      </c>
      <c r="F24" s="83" t="s">
        <v>203</v>
      </c>
      <c r="G24" s="83" t="s">
        <v>172</v>
      </c>
      <c r="H24" s="85">
        <v>0.60763888888888895</v>
      </c>
      <c r="I24" s="146"/>
      <c r="J24" s="146"/>
    </row>
    <row r="25" spans="1:10" x14ac:dyDescent="0.2">
      <c r="A25" s="82">
        <v>24</v>
      </c>
      <c r="B25" s="83" t="s">
        <v>163</v>
      </c>
      <c r="C25" s="83" t="s">
        <v>164</v>
      </c>
      <c r="D25" s="83" t="s">
        <v>207</v>
      </c>
      <c r="E25" s="83" t="s">
        <v>175</v>
      </c>
      <c r="F25" s="83" t="s">
        <v>203</v>
      </c>
      <c r="G25" s="83" t="s">
        <v>172</v>
      </c>
      <c r="H25" s="85">
        <v>0.60763888888888895</v>
      </c>
      <c r="I25" s="146"/>
      <c r="J25" s="146"/>
    </row>
    <row r="26" spans="1:10" x14ac:dyDescent="0.2">
      <c r="A26" s="82">
        <v>25</v>
      </c>
      <c r="B26" s="83" t="s">
        <v>163</v>
      </c>
      <c r="C26" s="83" t="s">
        <v>164</v>
      </c>
      <c r="D26" s="84" t="s">
        <v>208</v>
      </c>
      <c r="E26" s="83" t="s">
        <v>175</v>
      </c>
      <c r="F26" s="83" t="s">
        <v>203</v>
      </c>
      <c r="G26" s="83" t="s">
        <v>172</v>
      </c>
      <c r="H26" s="85">
        <v>0.60763888888888895</v>
      </c>
      <c r="I26" s="146"/>
      <c r="J26" s="146"/>
    </row>
    <row r="27" spans="1:10" x14ac:dyDescent="0.2">
      <c r="A27" s="82">
        <v>26</v>
      </c>
      <c r="B27" s="83" t="s">
        <v>163</v>
      </c>
      <c r="C27" s="83" t="s">
        <v>164</v>
      </c>
      <c r="D27" s="83" t="s">
        <v>209</v>
      </c>
      <c r="E27" s="83" t="s">
        <v>175</v>
      </c>
      <c r="F27" s="83" t="s">
        <v>203</v>
      </c>
      <c r="G27" s="83" t="s">
        <v>172</v>
      </c>
      <c r="H27" s="85">
        <v>0.60763888888888895</v>
      </c>
      <c r="I27" s="146"/>
      <c r="J27" s="146"/>
    </row>
    <row r="28" spans="1:10" x14ac:dyDescent="0.2">
      <c r="A28" s="82">
        <v>27</v>
      </c>
      <c r="B28" s="83" t="s">
        <v>163</v>
      </c>
      <c r="C28" s="83" t="s">
        <v>164</v>
      </c>
      <c r="D28" s="83" t="s">
        <v>210</v>
      </c>
      <c r="E28" s="83" t="s">
        <v>175</v>
      </c>
      <c r="F28" s="83" t="s">
        <v>211</v>
      </c>
      <c r="G28" s="83" t="s">
        <v>172</v>
      </c>
      <c r="H28" s="85">
        <v>0.62152777777777779</v>
      </c>
      <c r="I28" s="145"/>
      <c r="J28" s="145"/>
    </row>
  </sheetData>
  <mergeCells count="12">
    <mergeCell ref="I22:I28"/>
    <mergeCell ref="J22:J28"/>
    <mergeCell ref="I8:I11"/>
    <mergeCell ref="J8:J11"/>
    <mergeCell ref="I12:I15"/>
    <mergeCell ref="J12:J15"/>
    <mergeCell ref="I2:I3"/>
    <mergeCell ref="J2:J3"/>
    <mergeCell ref="I6:I7"/>
    <mergeCell ref="J6:J7"/>
    <mergeCell ref="I16:I21"/>
    <mergeCell ref="J16:J2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J7" sqref="J7"/>
    </sheetView>
  </sheetViews>
  <sheetFormatPr baseColWidth="10" defaultRowHeight="15" x14ac:dyDescent="0.2"/>
  <cols>
    <col min="1" max="1" width="6.1640625" bestFit="1" customWidth="1"/>
    <col min="6" max="6" width="15" bestFit="1" customWidth="1"/>
    <col min="13" max="13" width="20.6640625" bestFit="1" customWidth="1"/>
  </cols>
  <sheetData>
    <row r="1" spans="1:13" s="92" customFormat="1" ht="30" customHeight="1" x14ac:dyDescent="0.2">
      <c r="A1" s="87" t="s">
        <v>212</v>
      </c>
      <c r="B1" s="87" t="s">
        <v>213</v>
      </c>
      <c r="C1" s="88" t="s">
        <v>156</v>
      </c>
      <c r="D1" s="89" t="s">
        <v>154</v>
      </c>
      <c r="E1" s="90" t="s">
        <v>58</v>
      </c>
      <c r="F1" s="90" t="s">
        <v>157</v>
      </c>
      <c r="G1" s="91" t="s">
        <v>214</v>
      </c>
      <c r="H1" s="91" t="s">
        <v>159</v>
      </c>
      <c r="I1" s="91" t="s">
        <v>215</v>
      </c>
      <c r="J1" s="91" t="s">
        <v>216</v>
      </c>
      <c r="K1" s="91" t="s">
        <v>217</v>
      </c>
      <c r="L1" s="91" t="s">
        <v>218</v>
      </c>
      <c r="M1" s="91" t="s">
        <v>162</v>
      </c>
    </row>
    <row r="2" spans="1:13" s="92" customFormat="1" ht="30" customHeight="1" x14ac:dyDescent="0.2">
      <c r="A2" s="87">
        <v>1</v>
      </c>
      <c r="B2" s="87" t="s">
        <v>163</v>
      </c>
      <c r="C2" s="88" t="s">
        <v>173</v>
      </c>
      <c r="D2" s="93">
        <v>1</v>
      </c>
      <c r="E2" s="88" t="s">
        <v>64</v>
      </c>
      <c r="F2" s="87">
        <v>15801015425</v>
      </c>
      <c r="G2" s="94">
        <v>44538</v>
      </c>
      <c r="H2" s="88" t="s">
        <v>219</v>
      </c>
      <c r="I2" s="88" t="s">
        <v>168</v>
      </c>
      <c r="J2" s="95">
        <v>0.49652777777777801</v>
      </c>
      <c r="K2" s="150">
        <f>J2-TIME(2,0,0)</f>
        <v>0.4131944444444447</v>
      </c>
      <c r="L2" s="151" t="s">
        <v>220</v>
      </c>
      <c r="M2" s="151" t="s">
        <v>221</v>
      </c>
    </row>
    <row r="3" spans="1:13" s="92" customFormat="1" ht="30" customHeight="1" x14ac:dyDescent="0.2">
      <c r="A3" s="87">
        <v>3</v>
      </c>
      <c r="B3" s="87" t="s">
        <v>163</v>
      </c>
      <c r="C3" s="88" t="s">
        <v>173</v>
      </c>
      <c r="D3" s="93">
        <v>3</v>
      </c>
      <c r="E3" s="88" t="s">
        <v>222</v>
      </c>
      <c r="F3" s="96">
        <v>18310001236</v>
      </c>
      <c r="G3" s="94">
        <v>44538</v>
      </c>
      <c r="H3" s="88" t="s">
        <v>219</v>
      </c>
      <c r="I3" s="88" t="s">
        <v>168</v>
      </c>
      <c r="J3" s="95">
        <v>0.49652777777777801</v>
      </c>
      <c r="K3" s="150"/>
      <c r="L3" s="151"/>
      <c r="M3" s="151"/>
    </row>
    <row r="4" spans="1:13" s="92" customFormat="1" ht="30" customHeight="1" x14ac:dyDescent="0.2">
      <c r="A4" s="87">
        <v>6</v>
      </c>
      <c r="B4" s="87" t="s">
        <v>163</v>
      </c>
      <c r="C4" s="88" t="s">
        <v>173</v>
      </c>
      <c r="D4" s="93">
        <v>6</v>
      </c>
      <c r="E4" s="88" t="s">
        <v>91</v>
      </c>
      <c r="F4" s="87">
        <v>18211181798</v>
      </c>
      <c r="G4" s="94">
        <v>44538</v>
      </c>
      <c r="H4" s="88" t="s">
        <v>219</v>
      </c>
      <c r="I4" s="88" t="s">
        <v>168</v>
      </c>
      <c r="J4" s="95">
        <v>0.49652777777777801</v>
      </c>
      <c r="K4" s="150"/>
      <c r="L4" s="151"/>
      <c r="M4" s="151"/>
    </row>
    <row r="5" spans="1:13" s="92" customFormat="1" ht="30" customHeight="1" x14ac:dyDescent="0.2">
      <c r="A5" s="87">
        <v>10</v>
      </c>
      <c r="B5" s="87" t="s">
        <v>163</v>
      </c>
      <c r="C5" s="88" t="s">
        <v>173</v>
      </c>
      <c r="D5" s="93">
        <v>10</v>
      </c>
      <c r="E5" s="88" t="s">
        <v>174</v>
      </c>
      <c r="F5" s="87">
        <v>18222019775</v>
      </c>
      <c r="G5" s="94">
        <v>44538</v>
      </c>
      <c r="H5" s="88" t="s">
        <v>219</v>
      </c>
      <c r="I5" s="88" t="s">
        <v>168</v>
      </c>
      <c r="J5" s="95">
        <v>0.49652777777777801</v>
      </c>
      <c r="K5" s="150"/>
      <c r="L5" s="151"/>
      <c r="M5" s="151"/>
    </row>
    <row r="6" spans="1:13" s="92" customFormat="1" ht="30" customHeight="1" x14ac:dyDescent="0.2">
      <c r="A6" s="87">
        <v>11</v>
      </c>
      <c r="B6" s="87" t="s">
        <v>163</v>
      </c>
      <c r="C6" s="88" t="s">
        <v>173</v>
      </c>
      <c r="D6" s="93">
        <v>11</v>
      </c>
      <c r="E6" s="88" t="s">
        <v>101</v>
      </c>
      <c r="F6" s="87">
        <v>18511133331</v>
      </c>
      <c r="G6" s="94">
        <v>44538</v>
      </c>
      <c r="H6" s="88" t="s">
        <v>219</v>
      </c>
      <c r="I6" s="88" t="s">
        <v>168</v>
      </c>
      <c r="J6" s="95">
        <v>0.49652777777777801</v>
      </c>
      <c r="K6" s="150"/>
      <c r="L6" s="151"/>
      <c r="M6" s="151"/>
    </row>
    <row r="7" spans="1:13" s="92" customFormat="1" ht="72" customHeight="1" x14ac:dyDescent="0.2">
      <c r="A7" s="87">
        <v>15</v>
      </c>
      <c r="B7" s="87" t="s">
        <v>163</v>
      </c>
      <c r="C7" s="88" t="s">
        <v>173</v>
      </c>
      <c r="D7" s="93">
        <v>15</v>
      </c>
      <c r="E7" s="88" t="s">
        <v>178</v>
      </c>
      <c r="F7" s="87">
        <v>15168279393</v>
      </c>
      <c r="G7" s="94">
        <v>44538</v>
      </c>
      <c r="H7" s="88" t="s">
        <v>223</v>
      </c>
      <c r="I7" s="88" t="s">
        <v>168</v>
      </c>
      <c r="J7" s="95">
        <v>0.50694444444444398</v>
      </c>
      <c r="K7" s="97">
        <f>J7-TIME(2,0,0)</f>
        <v>0.42361111111111066</v>
      </c>
      <c r="L7" s="88" t="s">
        <v>220</v>
      </c>
      <c r="M7" s="88" t="s">
        <v>221</v>
      </c>
    </row>
    <row r="8" spans="1:13" s="92" customFormat="1" ht="30" customHeight="1" x14ac:dyDescent="0.2">
      <c r="A8" s="87">
        <v>8</v>
      </c>
      <c r="B8" s="87" t="s">
        <v>163</v>
      </c>
      <c r="C8" s="88" t="s">
        <v>173</v>
      </c>
      <c r="D8" s="93">
        <v>8</v>
      </c>
      <c r="E8" s="88" t="s">
        <v>196</v>
      </c>
      <c r="F8" s="87">
        <v>13316868004</v>
      </c>
      <c r="G8" s="94">
        <v>44538</v>
      </c>
      <c r="H8" s="88"/>
      <c r="I8" s="88" t="s">
        <v>192</v>
      </c>
      <c r="J8" s="95">
        <v>0.45833333333333298</v>
      </c>
      <c r="K8" s="150">
        <f>J8-TIME(1,30,0)</f>
        <v>0.39583333333333298</v>
      </c>
      <c r="L8" s="151" t="s">
        <v>220</v>
      </c>
      <c r="M8" s="151" t="s">
        <v>224</v>
      </c>
    </row>
    <row r="9" spans="1:13" s="92" customFormat="1" ht="30" customHeight="1" x14ac:dyDescent="0.2">
      <c r="A9" s="87">
        <v>9</v>
      </c>
      <c r="B9" s="87" t="s">
        <v>163</v>
      </c>
      <c r="C9" s="88" t="s">
        <v>173</v>
      </c>
      <c r="D9" s="93">
        <v>9</v>
      </c>
      <c r="E9" s="88" t="s">
        <v>197</v>
      </c>
      <c r="F9" s="87">
        <v>13798378795</v>
      </c>
      <c r="G9" s="94">
        <v>44538</v>
      </c>
      <c r="H9" s="88"/>
      <c r="I9" s="88" t="s">
        <v>192</v>
      </c>
      <c r="J9" s="95">
        <v>0.45833333333333298</v>
      </c>
      <c r="K9" s="150"/>
      <c r="L9" s="151"/>
      <c r="M9" s="151"/>
    </row>
    <row r="10" spans="1:13" s="92" customFormat="1" ht="30" customHeight="1" x14ac:dyDescent="0.2">
      <c r="A10" s="87">
        <v>2</v>
      </c>
      <c r="B10" s="87" t="s">
        <v>163</v>
      </c>
      <c r="C10" s="88" t="s">
        <v>173</v>
      </c>
      <c r="D10" s="93">
        <v>2</v>
      </c>
      <c r="E10" s="88" t="s">
        <v>191</v>
      </c>
      <c r="F10" s="87">
        <v>18594209251</v>
      </c>
      <c r="G10" s="94">
        <v>44538</v>
      </c>
      <c r="H10" s="88"/>
      <c r="I10" s="88" t="s">
        <v>192</v>
      </c>
      <c r="J10" s="95">
        <v>0.5625</v>
      </c>
      <c r="K10" s="150">
        <f>J10-TIME(1,30,0)</f>
        <v>0.5</v>
      </c>
      <c r="L10" s="151" t="s">
        <v>220</v>
      </c>
      <c r="M10" s="151" t="s">
        <v>224</v>
      </c>
    </row>
    <row r="11" spans="1:13" s="92" customFormat="1" ht="30" customHeight="1" x14ac:dyDescent="0.2">
      <c r="A11" s="87">
        <v>7</v>
      </c>
      <c r="B11" s="87" t="s">
        <v>163</v>
      </c>
      <c r="C11" s="88" t="s">
        <v>173</v>
      </c>
      <c r="D11" s="93">
        <v>7</v>
      </c>
      <c r="E11" s="88" t="s">
        <v>195</v>
      </c>
      <c r="F11" s="87">
        <v>13823278997</v>
      </c>
      <c r="G11" s="94">
        <v>44538</v>
      </c>
      <c r="H11" s="88"/>
      <c r="I11" s="88" t="s">
        <v>192</v>
      </c>
      <c r="J11" s="95">
        <v>0.5625</v>
      </c>
      <c r="K11" s="150"/>
      <c r="L11" s="151"/>
      <c r="M11" s="151"/>
    </row>
    <row r="12" spans="1:13" s="92" customFormat="1" ht="30" customHeight="1" x14ac:dyDescent="0.2">
      <c r="A12" s="87">
        <v>28</v>
      </c>
      <c r="B12" s="87" t="s">
        <v>163</v>
      </c>
      <c r="C12" s="88" t="s">
        <v>164</v>
      </c>
      <c r="D12" s="93">
        <v>28</v>
      </c>
      <c r="E12" s="88" t="s">
        <v>210</v>
      </c>
      <c r="F12" s="87">
        <v>13636494413</v>
      </c>
      <c r="G12" s="94">
        <v>44538</v>
      </c>
      <c r="H12" s="88" t="s">
        <v>225</v>
      </c>
      <c r="I12" s="88" t="s">
        <v>172</v>
      </c>
      <c r="J12" s="95">
        <v>0.51041666666666696</v>
      </c>
      <c r="K12" s="97" t="s">
        <v>226</v>
      </c>
      <c r="L12" s="97" t="s">
        <v>226</v>
      </c>
      <c r="M12" s="97"/>
    </row>
    <row r="13" spans="1:13" s="92" customFormat="1" ht="30" customHeight="1" x14ac:dyDescent="0.2">
      <c r="A13" s="87">
        <v>4</v>
      </c>
      <c r="B13" s="87" t="s">
        <v>163</v>
      </c>
      <c r="C13" s="88" t="s">
        <v>173</v>
      </c>
      <c r="D13" s="93">
        <v>4</v>
      </c>
      <c r="E13" s="88" t="s">
        <v>80</v>
      </c>
      <c r="F13" s="87">
        <v>19963587777</v>
      </c>
      <c r="G13" s="94">
        <v>44538</v>
      </c>
      <c r="H13" s="88" t="s">
        <v>227</v>
      </c>
      <c r="I13" s="88" t="s">
        <v>172</v>
      </c>
      <c r="J13" s="95">
        <v>0.54513888888888895</v>
      </c>
      <c r="K13" s="150">
        <f>J13-TIME(4,0,0)</f>
        <v>0.37847222222222232</v>
      </c>
      <c r="L13" s="151" t="s">
        <v>220</v>
      </c>
      <c r="M13" s="151" t="s">
        <v>228</v>
      </c>
    </row>
    <row r="14" spans="1:13" s="92" customFormat="1" ht="30" customHeight="1" x14ac:dyDescent="0.2">
      <c r="A14" s="87">
        <v>5</v>
      </c>
      <c r="B14" s="87" t="s">
        <v>163</v>
      </c>
      <c r="C14" s="88" t="s">
        <v>173</v>
      </c>
      <c r="D14" s="93">
        <v>5</v>
      </c>
      <c r="E14" s="88" t="s">
        <v>76</v>
      </c>
      <c r="F14" s="87">
        <v>18366443322</v>
      </c>
      <c r="G14" s="94">
        <v>44538</v>
      </c>
      <c r="H14" s="88" t="s">
        <v>227</v>
      </c>
      <c r="I14" s="88" t="s">
        <v>172</v>
      </c>
      <c r="J14" s="95">
        <v>0.54513888888888895</v>
      </c>
      <c r="K14" s="150"/>
      <c r="L14" s="151"/>
      <c r="M14" s="151"/>
    </row>
    <row r="15" spans="1:13" s="92" customFormat="1" ht="30" customHeight="1" x14ac:dyDescent="0.2">
      <c r="A15" s="87">
        <v>14</v>
      </c>
      <c r="B15" s="87" t="s">
        <v>163</v>
      </c>
      <c r="C15" s="88" t="s">
        <v>173</v>
      </c>
      <c r="D15" s="93">
        <v>14</v>
      </c>
      <c r="E15" s="88" t="s">
        <v>134</v>
      </c>
      <c r="F15" s="87">
        <v>13361007001</v>
      </c>
      <c r="G15" s="94">
        <v>44538</v>
      </c>
      <c r="H15" s="88" t="s">
        <v>227</v>
      </c>
      <c r="I15" s="88" t="s">
        <v>172</v>
      </c>
      <c r="J15" s="95">
        <v>0.54513888888888895</v>
      </c>
      <c r="K15" s="150"/>
      <c r="L15" s="151"/>
      <c r="M15" s="151"/>
    </row>
    <row r="16" spans="1:13" s="92" customFormat="1" ht="30" customHeight="1" x14ac:dyDescent="0.2">
      <c r="A16" s="87">
        <v>25</v>
      </c>
      <c r="B16" s="87" t="s">
        <v>163</v>
      </c>
      <c r="C16" s="88" t="s">
        <v>164</v>
      </c>
      <c r="D16" s="93">
        <v>25</v>
      </c>
      <c r="E16" s="88" t="s">
        <v>207</v>
      </c>
      <c r="F16" s="87">
        <v>13852727778</v>
      </c>
      <c r="G16" s="94">
        <v>44538</v>
      </c>
      <c r="H16" s="88" t="s">
        <v>229</v>
      </c>
      <c r="I16" s="88" t="s">
        <v>172</v>
      </c>
      <c r="J16" s="95">
        <v>0.69791666666666696</v>
      </c>
      <c r="K16" s="150">
        <f>J16-TIME(4,0,0)</f>
        <v>0.53125000000000033</v>
      </c>
      <c r="L16" s="151" t="s">
        <v>230</v>
      </c>
      <c r="M16" s="151" t="s">
        <v>228</v>
      </c>
    </row>
    <row r="17" spans="1:13" s="92" customFormat="1" ht="30" customHeight="1" x14ac:dyDescent="0.2">
      <c r="A17" s="87">
        <v>27</v>
      </c>
      <c r="B17" s="87" t="s">
        <v>163</v>
      </c>
      <c r="C17" s="88" t="s">
        <v>164</v>
      </c>
      <c r="D17" s="93">
        <v>27</v>
      </c>
      <c r="E17" s="88" t="s">
        <v>208</v>
      </c>
      <c r="F17" s="93">
        <v>13641375097</v>
      </c>
      <c r="G17" s="94">
        <v>44538</v>
      </c>
      <c r="H17" s="88" t="s">
        <v>229</v>
      </c>
      <c r="I17" s="88" t="s">
        <v>172</v>
      </c>
      <c r="J17" s="95">
        <v>0.69791666666666696</v>
      </c>
      <c r="K17" s="150"/>
      <c r="L17" s="151"/>
      <c r="M17" s="151"/>
    </row>
    <row r="18" spans="1:13" s="92" customFormat="1" ht="30" customHeight="1" x14ac:dyDescent="0.2">
      <c r="A18" s="87">
        <v>29</v>
      </c>
      <c r="B18" s="87" t="s">
        <v>163</v>
      </c>
      <c r="C18" s="88" t="s">
        <v>164</v>
      </c>
      <c r="D18" s="93">
        <v>29</v>
      </c>
      <c r="E18" s="88" t="s">
        <v>231</v>
      </c>
      <c r="F18" s="93">
        <v>18637170170</v>
      </c>
      <c r="G18" s="94">
        <v>44538</v>
      </c>
      <c r="H18" s="88" t="s">
        <v>229</v>
      </c>
      <c r="I18" s="88" t="s">
        <v>172</v>
      </c>
      <c r="J18" s="95">
        <v>0.69791666666666696</v>
      </c>
      <c r="K18" s="150"/>
      <c r="L18" s="151"/>
      <c r="M18" s="151"/>
    </row>
    <row r="19" spans="1:13" s="92" customFormat="1" ht="30" customHeight="1" x14ac:dyDescent="0.2">
      <c r="A19" s="87">
        <v>30</v>
      </c>
      <c r="B19" s="87" t="s">
        <v>163</v>
      </c>
      <c r="C19" s="88" t="s">
        <v>164</v>
      </c>
      <c r="D19" s="93">
        <v>30</v>
      </c>
      <c r="E19" s="88" t="s">
        <v>209</v>
      </c>
      <c r="F19" s="93">
        <v>15011331273</v>
      </c>
      <c r="G19" s="94">
        <v>44538</v>
      </c>
      <c r="H19" s="88" t="s">
        <v>229</v>
      </c>
      <c r="I19" s="88" t="s">
        <v>172</v>
      </c>
      <c r="J19" s="95">
        <v>0.69791666666666696</v>
      </c>
      <c r="K19" s="150"/>
      <c r="L19" s="151"/>
      <c r="M19" s="151"/>
    </row>
    <row r="20" spans="1:13" s="92" customFormat="1" ht="30" customHeight="1" x14ac:dyDescent="0.2">
      <c r="A20" s="87">
        <v>21</v>
      </c>
      <c r="B20" s="87" t="s">
        <v>163</v>
      </c>
      <c r="C20" s="88" t="s">
        <v>164</v>
      </c>
      <c r="D20" s="93">
        <v>21</v>
      </c>
      <c r="E20" s="88" t="s">
        <v>205</v>
      </c>
      <c r="F20" s="87">
        <v>15011307827</v>
      </c>
      <c r="G20" s="94">
        <v>44538</v>
      </c>
      <c r="H20" s="88" t="s">
        <v>232</v>
      </c>
      <c r="I20" s="88" t="s">
        <v>172</v>
      </c>
      <c r="J20" s="88" t="s">
        <v>232</v>
      </c>
      <c r="K20" s="150"/>
      <c r="L20" s="151"/>
      <c r="M20" s="151"/>
    </row>
    <row r="21" spans="1:13" s="92" customFormat="1" ht="30" customHeight="1" x14ac:dyDescent="0.2">
      <c r="A21" s="87">
        <v>20</v>
      </c>
      <c r="B21" s="87" t="s">
        <v>163</v>
      </c>
      <c r="C21" s="88" t="s">
        <v>164</v>
      </c>
      <c r="D21" s="93">
        <v>20</v>
      </c>
      <c r="E21" s="88" t="s">
        <v>202</v>
      </c>
      <c r="F21" s="93">
        <v>13241299600</v>
      </c>
      <c r="G21" s="94">
        <v>44538</v>
      </c>
      <c r="H21" s="88" t="s">
        <v>229</v>
      </c>
      <c r="I21" s="88" t="s">
        <v>172</v>
      </c>
      <c r="J21" s="95">
        <v>0.69791666666666696</v>
      </c>
      <c r="K21" s="150"/>
      <c r="L21" s="151"/>
      <c r="M21" s="151"/>
    </row>
    <row r="22" spans="1:13" s="92" customFormat="1" ht="41" customHeight="1" x14ac:dyDescent="0.2">
      <c r="A22" s="87">
        <v>12</v>
      </c>
      <c r="B22" s="87" t="s">
        <v>163</v>
      </c>
      <c r="C22" s="88" t="s">
        <v>173</v>
      </c>
      <c r="D22" s="93">
        <v>12</v>
      </c>
      <c r="E22" s="88" t="s">
        <v>116</v>
      </c>
      <c r="F22" s="87">
        <v>13775055339</v>
      </c>
      <c r="G22" s="94">
        <v>44538</v>
      </c>
      <c r="H22" s="88" t="s">
        <v>233</v>
      </c>
      <c r="I22" s="88" t="s">
        <v>172</v>
      </c>
      <c r="J22" s="95">
        <v>0.71180555555555602</v>
      </c>
      <c r="K22" s="150">
        <f>J22-TIME(4,0,0)</f>
        <v>0.54513888888888939</v>
      </c>
      <c r="L22" s="151" t="s">
        <v>220</v>
      </c>
      <c r="M22" s="151" t="s">
        <v>228</v>
      </c>
    </row>
    <row r="23" spans="1:13" s="92" customFormat="1" ht="41" customHeight="1" x14ac:dyDescent="0.2">
      <c r="A23" s="87">
        <v>13</v>
      </c>
      <c r="B23" s="87" t="s">
        <v>163</v>
      </c>
      <c r="C23" s="88" t="s">
        <v>173</v>
      </c>
      <c r="D23" s="93">
        <v>13</v>
      </c>
      <c r="E23" s="88" t="s">
        <v>120</v>
      </c>
      <c r="F23" s="87">
        <v>13401668668</v>
      </c>
      <c r="G23" s="94">
        <v>44538</v>
      </c>
      <c r="H23" s="88" t="s">
        <v>233</v>
      </c>
      <c r="I23" s="88" t="s">
        <v>172</v>
      </c>
      <c r="J23" s="95">
        <v>0.71180555555555602</v>
      </c>
      <c r="K23" s="150"/>
      <c r="L23" s="151"/>
      <c r="M23" s="151"/>
    </row>
    <row r="24" spans="1:13" s="103" customFormat="1" ht="39" customHeight="1" x14ac:dyDescent="0.2">
      <c r="A24" s="98">
        <v>23</v>
      </c>
      <c r="B24" s="98" t="s">
        <v>163</v>
      </c>
      <c r="C24" s="99" t="s">
        <v>164</v>
      </c>
      <c r="D24" s="100">
        <v>23</v>
      </c>
      <c r="E24" s="99" t="s">
        <v>189</v>
      </c>
      <c r="F24" s="98">
        <v>18813086831</v>
      </c>
      <c r="G24" s="101">
        <v>44539</v>
      </c>
      <c r="H24" s="99" t="s">
        <v>219</v>
      </c>
      <c r="I24" s="99" t="s">
        <v>168</v>
      </c>
      <c r="J24" s="102">
        <v>0.49652777777777801</v>
      </c>
      <c r="K24" s="147">
        <f>J24-TIME(2,0,0)</f>
        <v>0.4131944444444447</v>
      </c>
      <c r="L24" s="148" t="s">
        <v>234</v>
      </c>
      <c r="M24" s="148" t="s">
        <v>221</v>
      </c>
    </row>
    <row r="25" spans="1:13" s="103" customFormat="1" ht="39" customHeight="1" x14ac:dyDescent="0.2">
      <c r="A25" s="98">
        <v>26</v>
      </c>
      <c r="B25" s="98" t="s">
        <v>163</v>
      </c>
      <c r="C25" s="99" t="s">
        <v>164</v>
      </c>
      <c r="D25" s="100">
        <v>26</v>
      </c>
      <c r="E25" s="99" t="s">
        <v>190</v>
      </c>
      <c r="F25" s="100">
        <v>18611816209</v>
      </c>
      <c r="G25" s="101">
        <v>44539</v>
      </c>
      <c r="H25" s="99" t="s">
        <v>219</v>
      </c>
      <c r="I25" s="99" t="s">
        <v>168</v>
      </c>
      <c r="J25" s="102">
        <v>0.49652777777777801</v>
      </c>
      <c r="K25" s="147"/>
      <c r="L25" s="149"/>
      <c r="M25" s="149"/>
    </row>
    <row r="26" spans="1:13" s="103" customFormat="1" ht="39" customHeight="1" x14ac:dyDescent="0.2">
      <c r="A26" s="98">
        <v>31</v>
      </c>
      <c r="B26" s="98" t="s">
        <v>163</v>
      </c>
      <c r="C26" s="99" t="s">
        <v>164</v>
      </c>
      <c r="D26" s="100">
        <v>31</v>
      </c>
      <c r="E26" s="99" t="s">
        <v>165</v>
      </c>
      <c r="F26" s="100">
        <v>18610010997</v>
      </c>
      <c r="G26" s="101">
        <v>44539</v>
      </c>
      <c r="H26" s="99" t="s">
        <v>219</v>
      </c>
      <c r="I26" s="99" t="s">
        <v>168</v>
      </c>
      <c r="J26" s="102">
        <v>0.49652777777777801</v>
      </c>
      <c r="K26" s="147"/>
      <c r="L26" s="149"/>
      <c r="M26" s="149"/>
    </row>
    <row r="27" spans="1:13" s="103" customFormat="1" ht="39" customHeight="1" x14ac:dyDescent="0.2">
      <c r="A27" s="98">
        <v>32</v>
      </c>
      <c r="B27" s="98" t="s">
        <v>163</v>
      </c>
      <c r="C27" s="99" t="s">
        <v>164</v>
      </c>
      <c r="D27" s="100">
        <v>32</v>
      </c>
      <c r="E27" s="99" t="s">
        <v>171</v>
      </c>
      <c r="F27" s="100">
        <v>15040355043</v>
      </c>
      <c r="G27" s="101">
        <v>44539</v>
      </c>
      <c r="H27" s="99" t="s">
        <v>219</v>
      </c>
      <c r="I27" s="99" t="s">
        <v>168</v>
      </c>
      <c r="J27" s="102">
        <v>0.49652777777777801</v>
      </c>
      <c r="K27" s="147"/>
      <c r="L27" s="149"/>
      <c r="M27" s="149"/>
    </row>
    <row r="28" spans="1:13" s="103" customFormat="1" ht="39" customHeight="1" x14ac:dyDescent="0.2">
      <c r="A28" s="98">
        <v>18</v>
      </c>
      <c r="B28" s="98" t="s">
        <v>163</v>
      </c>
      <c r="C28" s="99" t="s">
        <v>164</v>
      </c>
      <c r="D28" s="100">
        <v>18</v>
      </c>
      <c r="E28" s="99" t="s">
        <v>186</v>
      </c>
      <c r="F28" s="98">
        <v>13301332619</v>
      </c>
      <c r="G28" s="101">
        <v>44539</v>
      </c>
      <c r="H28" s="99" t="s">
        <v>235</v>
      </c>
      <c r="I28" s="99" t="s">
        <v>168</v>
      </c>
      <c r="J28" s="102">
        <v>0.49652777777777801</v>
      </c>
      <c r="K28" s="147"/>
      <c r="L28" s="149"/>
      <c r="M28" s="149"/>
    </row>
    <row r="29" spans="1:13" s="103" customFormat="1" ht="39" customHeight="1" x14ac:dyDescent="0.2">
      <c r="A29" s="98">
        <v>19</v>
      </c>
      <c r="B29" s="98" t="s">
        <v>163</v>
      </c>
      <c r="C29" s="99" t="s">
        <v>164</v>
      </c>
      <c r="D29" s="100">
        <v>19</v>
      </c>
      <c r="E29" s="99" t="s">
        <v>188</v>
      </c>
      <c r="F29" s="98">
        <v>13522710638</v>
      </c>
      <c r="G29" s="101">
        <v>44539</v>
      </c>
      <c r="H29" s="99" t="s">
        <v>235</v>
      </c>
      <c r="I29" s="99" t="s">
        <v>168</v>
      </c>
      <c r="J29" s="102">
        <v>0.49652777777777801</v>
      </c>
      <c r="K29" s="147"/>
      <c r="L29" s="149"/>
      <c r="M29" s="149"/>
    </row>
    <row r="30" spans="1:13" s="103" customFormat="1" ht="39" customHeight="1" x14ac:dyDescent="0.2">
      <c r="A30" s="98">
        <v>67</v>
      </c>
      <c r="B30" s="98" t="s">
        <v>181</v>
      </c>
      <c r="C30" s="99" t="s">
        <v>164</v>
      </c>
      <c r="D30" s="100">
        <v>35</v>
      </c>
      <c r="E30" s="99" t="s">
        <v>236</v>
      </c>
      <c r="F30" s="98">
        <v>13611320700</v>
      </c>
      <c r="G30" s="101">
        <v>44539</v>
      </c>
      <c r="H30" s="99" t="s">
        <v>219</v>
      </c>
      <c r="I30" s="99" t="s">
        <v>168</v>
      </c>
      <c r="J30" s="102">
        <v>0.49652777777777801</v>
      </c>
      <c r="K30" s="147"/>
      <c r="L30" s="149"/>
      <c r="M30" s="149"/>
    </row>
    <row r="31" spans="1:13" s="103" customFormat="1" ht="39" customHeight="1" x14ac:dyDescent="0.2">
      <c r="A31" s="98">
        <v>22</v>
      </c>
      <c r="B31" s="98" t="s">
        <v>163</v>
      </c>
      <c r="C31" s="99" t="s">
        <v>164</v>
      </c>
      <c r="D31" s="100">
        <v>22</v>
      </c>
      <c r="E31" s="99" t="s">
        <v>237</v>
      </c>
      <c r="F31" s="98">
        <v>18600597218</v>
      </c>
      <c r="G31" s="101">
        <v>44539</v>
      </c>
      <c r="H31" s="99" t="s">
        <v>219</v>
      </c>
      <c r="I31" s="102" t="s">
        <v>168</v>
      </c>
      <c r="J31" s="102">
        <v>0.49652777777777801</v>
      </c>
      <c r="K31" s="147"/>
      <c r="L31" s="149"/>
      <c r="M31" s="149"/>
    </row>
  </sheetData>
  <mergeCells count="21">
    <mergeCell ref="K2:K6"/>
    <mergeCell ref="L2:L6"/>
    <mergeCell ref="M2:M6"/>
    <mergeCell ref="K8:K9"/>
    <mergeCell ref="L8:L9"/>
    <mergeCell ref="M8:M9"/>
    <mergeCell ref="K10:K11"/>
    <mergeCell ref="L10:L11"/>
    <mergeCell ref="M10:M11"/>
    <mergeCell ref="K13:K15"/>
    <mergeCell ref="L13:L15"/>
    <mergeCell ref="M13:M15"/>
    <mergeCell ref="K24:K31"/>
    <mergeCell ref="L24:L31"/>
    <mergeCell ref="M24:M31"/>
    <mergeCell ref="K16:K21"/>
    <mergeCell ref="L16:L21"/>
    <mergeCell ref="M16:M21"/>
    <mergeCell ref="K22:K23"/>
    <mergeCell ref="L22:L23"/>
    <mergeCell ref="M22:M23"/>
  </mergeCells>
  <phoneticPr fontId="2" type="noConversion"/>
  <conditionalFormatting sqref="E12">
    <cfRule type="duplicateValues" dxfId="2" priority="2"/>
  </conditionalFormatting>
  <conditionalFormatting sqref="E21">
    <cfRule type="duplicateValues" dxfId="1" priority="1"/>
  </conditionalFormatting>
  <conditionalFormatting sqref="E1:E11 E13:E20 E22:E31">
    <cfRule type="duplicateValues" dxfId="0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C10" sqref="C10"/>
    </sheetView>
  </sheetViews>
  <sheetFormatPr baseColWidth="10" defaultRowHeight="15" x14ac:dyDescent="0.2"/>
  <cols>
    <col min="3" max="3" width="38.6640625" bestFit="1" customWidth="1"/>
    <col min="5" max="5" width="14.5" bestFit="1" customWidth="1"/>
  </cols>
  <sheetData>
    <row r="1" spans="1:14" s="34" customFormat="1" ht="42" customHeight="1" x14ac:dyDescent="0.2">
      <c r="A1" s="33" t="s">
        <v>58</v>
      </c>
      <c r="B1" s="33" t="s">
        <v>59</v>
      </c>
      <c r="C1" s="33" t="s">
        <v>60</v>
      </c>
      <c r="D1" s="33" t="s">
        <v>61</v>
      </c>
      <c r="E1" s="33" t="s">
        <v>62</v>
      </c>
      <c r="F1" s="33" t="s">
        <v>63</v>
      </c>
    </row>
    <row r="2" spans="1:14" s="39" customFormat="1" x14ac:dyDescent="0.2">
      <c r="A2" s="35" t="s">
        <v>64</v>
      </c>
      <c r="B2" s="36" t="s">
        <v>65</v>
      </c>
      <c r="C2" s="37" t="s">
        <v>66</v>
      </c>
      <c r="D2" s="38">
        <v>920</v>
      </c>
      <c r="E2" s="37" t="s">
        <v>67</v>
      </c>
      <c r="F2" s="38"/>
      <c r="H2" s="40"/>
      <c r="I2" s="40"/>
      <c r="J2" s="40"/>
      <c r="K2" s="40"/>
      <c r="L2" s="40"/>
      <c r="M2" s="40"/>
      <c r="N2" s="40"/>
    </row>
    <row r="3" spans="1:14" s="39" customFormat="1" x14ac:dyDescent="0.2">
      <c r="A3" s="35" t="s">
        <v>68</v>
      </c>
      <c r="B3" s="36" t="s">
        <v>69</v>
      </c>
      <c r="C3" s="37" t="s">
        <v>70</v>
      </c>
      <c r="D3" s="38">
        <v>2750</v>
      </c>
      <c r="E3" s="37" t="s">
        <v>71</v>
      </c>
      <c r="F3" s="38"/>
      <c r="H3" s="40"/>
      <c r="I3" s="40"/>
      <c r="J3" s="40"/>
      <c r="K3" s="40"/>
      <c r="L3" s="40"/>
      <c r="M3" s="40"/>
      <c r="N3" s="40"/>
    </row>
    <row r="4" spans="1:14" s="39" customFormat="1" ht="30" x14ac:dyDescent="0.2">
      <c r="A4" s="35" t="s">
        <v>72</v>
      </c>
      <c r="B4" s="36" t="s">
        <v>73</v>
      </c>
      <c r="C4" s="37" t="s">
        <v>74</v>
      </c>
      <c r="D4" s="38">
        <v>4362</v>
      </c>
      <c r="E4" s="37" t="s">
        <v>75</v>
      </c>
      <c r="F4" s="38"/>
      <c r="H4" s="40"/>
      <c r="I4" s="40"/>
      <c r="J4" s="40"/>
      <c r="K4" s="40"/>
      <c r="L4" s="40"/>
      <c r="M4" s="40"/>
      <c r="N4" s="40"/>
    </row>
    <row r="5" spans="1:14" s="50" customFormat="1" x14ac:dyDescent="0.2">
      <c r="A5" s="43" t="s">
        <v>76</v>
      </c>
      <c r="B5" s="44" t="s">
        <v>77</v>
      </c>
      <c r="C5" s="44" t="s">
        <v>78</v>
      </c>
      <c r="D5" s="45">
        <v>610</v>
      </c>
      <c r="E5" s="47" t="s">
        <v>79</v>
      </c>
      <c r="F5" s="45"/>
      <c r="H5" s="51"/>
      <c r="I5" s="51"/>
      <c r="J5" s="51"/>
      <c r="K5" s="51"/>
      <c r="L5" s="51"/>
      <c r="M5" s="51"/>
      <c r="N5" s="51"/>
    </row>
    <row r="6" spans="1:14" s="49" customFormat="1" x14ac:dyDescent="0.2">
      <c r="A6" s="43" t="s">
        <v>80</v>
      </c>
      <c r="B6" s="44" t="s">
        <v>77</v>
      </c>
      <c r="C6" s="44" t="s">
        <v>78</v>
      </c>
      <c r="D6" s="46">
        <v>610</v>
      </c>
      <c r="E6" s="48" t="s">
        <v>81</v>
      </c>
      <c r="F6" s="45"/>
      <c r="H6" s="51"/>
      <c r="I6" s="51"/>
      <c r="J6" s="51"/>
      <c r="K6" s="51"/>
      <c r="L6" s="51"/>
      <c r="M6" s="51"/>
      <c r="N6" s="51"/>
    </row>
    <row r="7" spans="1:14" s="57" customFormat="1" x14ac:dyDescent="0.2">
      <c r="A7" s="52" t="s">
        <v>76</v>
      </c>
      <c r="B7" s="53" t="s">
        <v>82</v>
      </c>
      <c r="C7" s="53" t="s">
        <v>83</v>
      </c>
      <c r="D7" s="54">
        <v>652</v>
      </c>
      <c r="E7" s="55" t="s">
        <v>84</v>
      </c>
      <c r="F7" s="56" t="s">
        <v>85</v>
      </c>
      <c r="H7" s="58"/>
      <c r="I7" s="58"/>
      <c r="J7" s="58"/>
      <c r="K7" s="58"/>
      <c r="L7" s="58"/>
      <c r="M7" s="58"/>
      <c r="N7" s="58"/>
    </row>
    <row r="8" spans="1:14" s="57" customFormat="1" x14ac:dyDescent="0.2">
      <c r="A8" s="52" t="s">
        <v>80</v>
      </c>
      <c r="B8" s="53" t="s">
        <v>82</v>
      </c>
      <c r="C8" s="53" t="s">
        <v>83</v>
      </c>
      <c r="D8" s="54">
        <v>652</v>
      </c>
      <c r="E8" s="55" t="s">
        <v>86</v>
      </c>
      <c r="F8" s="56" t="s">
        <v>85</v>
      </c>
      <c r="H8" s="58"/>
      <c r="I8" s="58"/>
      <c r="J8" s="58"/>
      <c r="K8" s="58"/>
      <c r="L8" s="58"/>
      <c r="M8" s="58"/>
      <c r="N8" s="58"/>
    </row>
    <row r="9" spans="1:14" s="49" customFormat="1" x14ac:dyDescent="0.2">
      <c r="A9" s="43" t="s">
        <v>76</v>
      </c>
      <c r="B9" s="43" t="s">
        <v>87</v>
      </c>
      <c r="C9" s="44" t="s">
        <v>88</v>
      </c>
      <c r="D9" s="45">
        <v>900</v>
      </c>
      <c r="E9" s="48" t="s">
        <v>89</v>
      </c>
    </row>
    <row r="10" spans="1:14" s="49" customFormat="1" x14ac:dyDescent="0.2">
      <c r="A10" s="43" t="s">
        <v>80</v>
      </c>
      <c r="B10" s="43" t="s">
        <v>87</v>
      </c>
      <c r="C10" s="44" t="s">
        <v>88</v>
      </c>
      <c r="D10" s="45">
        <v>900</v>
      </c>
      <c r="E10" s="48" t="s">
        <v>90</v>
      </c>
    </row>
    <row r="11" spans="1:14" s="39" customFormat="1" x14ac:dyDescent="0.2">
      <c r="A11" s="35" t="s">
        <v>91</v>
      </c>
      <c r="B11" s="36" t="s">
        <v>92</v>
      </c>
      <c r="C11" s="36" t="s">
        <v>66</v>
      </c>
      <c r="D11" s="38">
        <v>920</v>
      </c>
      <c r="E11" s="36" t="s">
        <v>93</v>
      </c>
      <c r="F11" s="38"/>
      <c r="H11" s="40"/>
      <c r="I11" s="40"/>
      <c r="J11" s="40"/>
      <c r="K11" s="40"/>
      <c r="L11" s="40"/>
      <c r="M11" s="40"/>
      <c r="N11" s="40"/>
    </row>
    <row r="12" spans="1:14" s="39" customFormat="1" x14ac:dyDescent="0.2">
      <c r="A12" s="35" t="s">
        <v>94</v>
      </c>
      <c r="B12" s="36" t="s">
        <v>95</v>
      </c>
      <c r="C12" s="36" t="s">
        <v>70</v>
      </c>
      <c r="D12" s="38">
        <v>2750</v>
      </c>
      <c r="E12" s="36" t="s">
        <v>96</v>
      </c>
      <c r="F12" s="38"/>
      <c r="H12" s="40"/>
      <c r="I12" s="40"/>
      <c r="J12" s="40"/>
      <c r="K12" s="40"/>
      <c r="L12" s="40"/>
      <c r="M12" s="40"/>
      <c r="N12" s="40"/>
    </row>
    <row r="13" spans="1:14" s="59" customFormat="1" ht="30" x14ac:dyDescent="0.2">
      <c r="A13" s="35" t="s">
        <v>97</v>
      </c>
      <c r="B13" s="36" t="s">
        <v>98</v>
      </c>
      <c r="C13" s="37" t="s">
        <v>99</v>
      </c>
      <c r="D13" s="38">
        <v>3454</v>
      </c>
      <c r="E13" s="36" t="s">
        <v>100</v>
      </c>
      <c r="F13" s="39"/>
    </row>
    <row r="14" spans="1:14" s="39" customFormat="1" x14ac:dyDescent="0.2">
      <c r="A14" s="35" t="s">
        <v>101</v>
      </c>
      <c r="B14" s="36" t="s">
        <v>102</v>
      </c>
      <c r="C14" s="36" t="s">
        <v>103</v>
      </c>
      <c r="D14" s="41">
        <v>1720</v>
      </c>
      <c r="E14" s="36" t="s">
        <v>104</v>
      </c>
    </row>
    <row r="15" spans="1:14" s="39" customFormat="1" x14ac:dyDescent="0.2">
      <c r="A15" s="35" t="s">
        <v>105</v>
      </c>
      <c r="B15" s="36" t="s">
        <v>106</v>
      </c>
      <c r="C15" s="37" t="s">
        <v>70</v>
      </c>
      <c r="D15" s="38">
        <v>2801</v>
      </c>
      <c r="E15" s="37" t="s">
        <v>107</v>
      </c>
    </row>
    <row r="16" spans="1:14" s="56" customFormat="1" ht="30" x14ac:dyDescent="0.2">
      <c r="A16" s="60" t="s">
        <v>108</v>
      </c>
      <c r="B16" s="60" t="s">
        <v>109</v>
      </c>
      <c r="C16" s="61" t="s">
        <v>110</v>
      </c>
      <c r="D16" s="54">
        <v>0</v>
      </c>
      <c r="E16" s="62" t="s">
        <v>111</v>
      </c>
      <c r="F16" s="56" t="s">
        <v>112</v>
      </c>
    </row>
    <row r="17" spans="1:6" s="56" customFormat="1" ht="30" x14ac:dyDescent="0.2">
      <c r="A17" s="60" t="s">
        <v>113</v>
      </c>
      <c r="B17" s="62" t="s">
        <v>114</v>
      </c>
      <c r="C17" s="61" t="s">
        <v>110</v>
      </c>
      <c r="D17" s="63">
        <v>0</v>
      </c>
      <c r="E17" s="62" t="s">
        <v>115</v>
      </c>
      <c r="F17" s="56" t="s">
        <v>112</v>
      </c>
    </row>
    <row r="18" spans="1:6" s="39" customFormat="1" x14ac:dyDescent="0.2">
      <c r="A18" s="35" t="s">
        <v>116</v>
      </c>
      <c r="B18" s="36" t="s">
        <v>117</v>
      </c>
      <c r="C18" s="36" t="s">
        <v>118</v>
      </c>
      <c r="D18" s="38">
        <v>830</v>
      </c>
      <c r="E18" s="42" t="s">
        <v>119</v>
      </c>
    </row>
    <row r="19" spans="1:6" s="39" customFormat="1" x14ac:dyDescent="0.2">
      <c r="A19" s="35" t="s">
        <v>120</v>
      </c>
      <c r="B19" s="36" t="s">
        <v>117</v>
      </c>
      <c r="C19" s="36" t="s">
        <v>118</v>
      </c>
      <c r="D19" s="38">
        <v>830</v>
      </c>
      <c r="E19" s="42" t="s">
        <v>121</v>
      </c>
    </row>
    <row r="20" spans="1:6" s="39" customFormat="1" x14ac:dyDescent="0.2">
      <c r="A20" s="35" t="s">
        <v>116</v>
      </c>
      <c r="B20" s="36" t="s">
        <v>122</v>
      </c>
      <c r="C20" s="36" t="s">
        <v>123</v>
      </c>
      <c r="D20" s="38">
        <v>810</v>
      </c>
      <c r="E20" s="42" t="s">
        <v>124</v>
      </c>
    </row>
    <row r="21" spans="1:6" s="39" customFormat="1" x14ac:dyDescent="0.2">
      <c r="A21" s="35" t="s">
        <v>120</v>
      </c>
      <c r="B21" s="36" t="s">
        <v>122</v>
      </c>
      <c r="C21" s="36" t="s">
        <v>123</v>
      </c>
      <c r="D21" s="38">
        <v>810</v>
      </c>
      <c r="E21" s="42" t="s">
        <v>125</v>
      </c>
    </row>
    <row r="22" spans="1:6" s="56" customFormat="1" x14ac:dyDescent="0.2">
      <c r="A22" s="60" t="s">
        <v>108</v>
      </c>
      <c r="B22" s="62" t="s">
        <v>126</v>
      </c>
      <c r="C22" s="62" t="s">
        <v>127</v>
      </c>
      <c r="D22" s="54">
        <v>0</v>
      </c>
      <c r="E22" s="62" t="s">
        <v>128</v>
      </c>
      <c r="F22" s="56" t="s">
        <v>112</v>
      </c>
    </row>
    <row r="23" spans="1:6" s="56" customFormat="1" x14ac:dyDescent="0.2">
      <c r="A23" s="60" t="s">
        <v>113</v>
      </c>
      <c r="B23" s="62" t="s">
        <v>126</v>
      </c>
      <c r="C23" s="62" t="s">
        <v>127</v>
      </c>
      <c r="D23" s="54">
        <v>0</v>
      </c>
      <c r="E23" s="62" t="s">
        <v>129</v>
      </c>
      <c r="F23" s="56" t="s">
        <v>112</v>
      </c>
    </row>
    <row r="24" spans="1:6" s="64" customFormat="1" ht="30" x14ac:dyDescent="0.2">
      <c r="A24" s="43" t="s">
        <v>130</v>
      </c>
      <c r="B24" s="44" t="s">
        <v>131</v>
      </c>
      <c r="C24" s="65" t="s">
        <v>132</v>
      </c>
      <c r="D24" s="38">
        <v>3362</v>
      </c>
      <c r="E24" s="44" t="s">
        <v>133</v>
      </c>
    </row>
    <row r="25" spans="1:6" s="39" customFormat="1" x14ac:dyDescent="0.2">
      <c r="A25" s="35" t="s">
        <v>134</v>
      </c>
      <c r="B25" s="35" t="s">
        <v>135</v>
      </c>
      <c r="C25" s="36" t="s">
        <v>136</v>
      </c>
      <c r="D25" s="38">
        <v>750</v>
      </c>
      <c r="E25" s="42" t="s">
        <v>137</v>
      </c>
    </row>
    <row r="26" spans="1:6" s="56" customFormat="1" x14ac:dyDescent="0.2">
      <c r="A26" s="60" t="s">
        <v>134</v>
      </c>
      <c r="B26" s="60" t="s">
        <v>138</v>
      </c>
      <c r="C26" s="62" t="s">
        <v>139</v>
      </c>
      <c r="D26" s="54">
        <v>652</v>
      </c>
      <c r="E26" s="66" t="s">
        <v>140</v>
      </c>
    </row>
    <row r="27" spans="1:6" s="49" customFormat="1" ht="13" customHeight="1" x14ac:dyDescent="0.2">
      <c r="A27" s="43" t="s">
        <v>134</v>
      </c>
      <c r="B27" s="43" t="s">
        <v>87</v>
      </c>
      <c r="C27" s="44" t="s">
        <v>88</v>
      </c>
      <c r="D27" s="45">
        <v>900</v>
      </c>
      <c r="E27" s="48" t="s">
        <v>141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账单</vt:lpstr>
      <vt:lpstr>交通</vt:lpstr>
      <vt:lpstr>接机表</vt:lpstr>
      <vt:lpstr>送机表</vt:lpstr>
      <vt:lpstr>机票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2021-12-21T03:52:52Z</dcterms:modified>
</cp:coreProperties>
</file>