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海燕交接事宜-0419\预制设计院行程\报价单\"/>
    </mc:Choice>
  </mc:AlternateContent>
  <xr:revisionPtr revIDLastSave="0" documentId="13_ncr:1_{6C6B3727-684B-4685-B280-CFBD0A36CD42}" xr6:coauthVersionLast="32" xr6:coauthVersionMax="32" xr10:uidLastSave="{00000000-0000-0000-0000-000000000000}"/>
  <bookViews>
    <workbookView xWindow="0" yWindow="0" windowWidth="20490" windowHeight="7455" xr2:uid="{6AA70895-AF4E-4BFC-9867-81102B9A697B}"/>
  </bookViews>
  <sheets>
    <sheet name="报价单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41" i="1" l="1"/>
  <c r="I42" i="1" s="1"/>
  <c r="I38" i="1"/>
  <c r="I39" i="1" s="1"/>
  <c r="I35" i="1"/>
  <c r="I34" i="1"/>
  <c r="I33" i="1"/>
  <c r="I32" i="1"/>
  <c r="I31" i="1"/>
  <c r="I30" i="1"/>
  <c r="I29" i="1"/>
  <c r="I28" i="1"/>
  <c r="I25" i="1"/>
  <c r="I26" i="1" s="1"/>
  <c r="I22" i="1"/>
  <c r="I21" i="1"/>
  <c r="I20" i="1"/>
  <c r="I19" i="1"/>
  <c r="I18" i="1"/>
  <c r="I14" i="1"/>
  <c r="I13" i="1"/>
  <c r="I12" i="1"/>
  <c r="I23" i="1" l="1"/>
  <c r="I36" i="1"/>
  <c r="I15" i="1"/>
  <c r="I46" i="1" l="1"/>
  <c r="I47" i="1" s="1"/>
  <c r="I48" i="1" s="1"/>
  <c r="I50" i="1" s="1"/>
</calcChain>
</file>

<file path=xl/sharedStrings.xml><?xml version="1.0" encoding="utf-8"?>
<sst xmlns="http://schemas.openxmlformats.org/spreadsheetml/2006/main" count="161" uniqueCount="81">
  <si>
    <t>商务会议/团队差旅标准报价单
Meeting and Congress Standard Quotation Form</t>
    <phoneticPr fontId="4" type="noConversion"/>
  </si>
  <si>
    <t>项目内容：</t>
    <phoneticPr fontId="4" type="noConversion"/>
  </si>
  <si>
    <t>项目名称：</t>
    <phoneticPr fontId="4" type="noConversion"/>
  </si>
  <si>
    <t>实施时间：</t>
    <phoneticPr fontId="4" type="noConversion"/>
  </si>
  <si>
    <t>参加人数：</t>
    <phoneticPr fontId="4" type="noConversion"/>
  </si>
  <si>
    <t>实施地点：</t>
    <phoneticPr fontId="4" type="noConversion"/>
  </si>
  <si>
    <t>项目联系人：</t>
    <phoneticPr fontId="4" type="noConversion"/>
  </si>
  <si>
    <t>郭海燕13810995220</t>
    <phoneticPr fontId="4" type="noConversion"/>
  </si>
  <si>
    <t>客户负责人：</t>
    <phoneticPr fontId="4" type="noConversion"/>
  </si>
  <si>
    <t>旅行社负责人邮箱：</t>
    <phoneticPr fontId="4" type="noConversion"/>
  </si>
  <si>
    <t>预算</t>
    <phoneticPr fontId="4" type="noConversion"/>
  </si>
  <si>
    <t>报价日期：</t>
    <phoneticPr fontId="4" type="noConversion"/>
  </si>
  <si>
    <t>报价如下：</t>
    <phoneticPr fontId="4" type="noConversion"/>
  </si>
  <si>
    <t>类型</t>
    <phoneticPr fontId="4" type="noConversion"/>
  </si>
  <si>
    <t>规格</t>
    <phoneticPr fontId="4" type="noConversion"/>
  </si>
  <si>
    <t>数量</t>
    <phoneticPr fontId="4" type="noConversion"/>
  </si>
  <si>
    <t>单价（RMB)</t>
    <phoneticPr fontId="4" type="noConversion"/>
  </si>
  <si>
    <t>总价(RMB)</t>
    <phoneticPr fontId="4" type="noConversion"/>
  </si>
  <si>
    <t>备注</t>
    <phoneticPr fontId="4" type="noConversion"/>
  </si>
  <si>
    <t>酒店住宿 Accommendation</t>
    <phoneticPr fontId="4" type="noConversion"/>
  </si>
  <si>
    <t>苏州茉莉花假日酒店</t>
    <phoneticPr fontId="3" type="noConversion"/>
  </si>
  <si>
    <t>双人间</t>
    <phoneticPr fontId="4" type="noConversion"/>
  </si>
  <si>
    <t>间</t>
    <phoneticPr fontId="4" type="noConversion"/>
  </si>
  <si>
    <t>X</t>
    <phoneticPr fontId="4" type="noConversion"/>
  </si>
  <si>
    <t>晚</t>
    <phoneticPr fontId="4" type="noConversion"/>
  </si>
  <si>
    <t>含双早</t>
    <phoneticPr fontId="4" type="noConversion"/>
  </si>
  <si>
    <t>乌镇西栅通安客栈</t>
    <phoneticPr fontId="3" type="noConversion"/>
  </si>
  <si>
    <t>杭州新侨饭店</t>
    <phoneticPr fontId="3" type="noConversion"/>
  </si>
  <si>
    <t>费用小计：</t>
    <phoneticPr fontId="4" type="noConversion"/>
  </si>
  <si>
    <t>餐费 Meals</t>
    <phoneticPr fontId="4" type="noConversion"/>
  </si>
  <si>
    <t>5月20日中餐</t>
    <phoneticPr fontId="3" type="noConversion"/>
  </si>
  <si>
    <t>桌</t>
    <phoneticPr fontId="4" type="noConversion"/>
  </si>
  <si>
    <t>次</t>
    <phoneticPr fontId="3" type="noConversion"/>
  </si>
  <si>
    <t>5月20日晚餐</t>
    <phoneticPr fontId="3" type="noConversion"/>
  </si>
  <si>
    <t>5月21日中餐</t>
    <phoneticPr fontId="3" type="noConversion"/>
  </si>
  <si>
    <t>5月22日中餐</t>
    <phoneticPr fontId="3" type="noConversion"/>
  </si>
  <si>
    <t>租车费用  Ground Transportation</t>
    <phoneticPr fontId="4" type="noConversion"/>
  </si>
  <si>
    <t>33座中巴</t>
    <phoneticPr fontId="4" type="noConversion"/>
  </si>
  <si>
    <t>1</t>
    <phoneticPr fontId="4" type="noConversion"/>
  </si>
  <si>
    <t>辆</t>
    <phoneticPr fontId="4" type="noConversion"/>
  </si>
  <si>
    <t>次</t>
    <phoneticPr fontId="4" type="noConversion"/>
  </si>
  <si>
    <t>用车范围为行程内所列景点（含司机餐宿）</t>
    <phoneticPr fontId="3" type="noConversion"/>
  </si>
  <si>
    <t>其他费用</t>
    <phoneticPr fontId="4" type="noConversion"/>
  </si>
  <si>
    <t>景区游玩</t>
    <phoneticPr fontId="4" type="noConversion"/>
  </si>
  <si>
    <t>拙政园</t>
    <phoneticPr fontId="3" type="noConversion"/>
  </si>
  <si>
    <t>人</t>
    <phoneticPr fontId="4" type="noConversion"/>
  </si>
  <si>
    <t>虎丘</t>
    <phoneticPr fontId="3" type="noConversion"/>
  </si>
  <si>
    <t>寒山寺</t>
    <phoneticPr fontId="3" type="noConversion"/>
  </si>
  <si>
    <t>留园</t>
    <phoneticPr fontId="3" type="noConversion"/>
  </si>
  <si>
    <t>狮子林</t>
    <phoneticPr fontId="3" type="noConversion"/>
  </si>
  <si>
    <t>乌镇西栅</t>
    <phoneticPr fontId="3" type="noConversion"/>
  </si>
  <si>
    <t>灵隐寺飞来峰</t>
    <phoneticPr fontId="3" type="noConversion"/>
  </si>
  <si>
    <t>西湖游船（上岛）</t>
    <phoneticPr fontId="3" type="noConversion"/>
  </si>
  <si>
    <t>意外保险费用</t>
    <phoneticPr fontId="4" type="noConversion"/>
  </si>
  <si>
    <t>30人意外保险</t>
    <phoneticPr fontId="3" type="noConversion"/>
  </si>
  <si>
    <t>人员费用</t>
    <phoneticPr fontId="4" type="noConversion"/>
  </si>
  <si>
    <t>导游费</t>
    <phoneticPr fontId="4" type="noConversion"/>
  </si>
  <si>
    <t>劳务费</t>
    <phoneticPr fontId="4" type="noConversion"/>
  </si>
  <si>
    <t>4</t>
    <phoneticPr fontId="4" type="noConversion"/>
  </si>
  <si>
    <t>天</t>
    <phoneticPr fontId="4" type="noConversion"/>
  </si>
  <si>
    <t>含导游餐宿</t>
    <phoneticPr fontId="3" type="noConversion"/>
  </si>
  <si>
    <t>收入</t>
    <phoneticPr fontId="3" type="noConversion"/>
  </si>
  <si>
    <t>苏州得月楼（观前店）150元/人</t>
    <phoneticPr fontId="3" type="noConversion"/>
  </si>
  <si>
    <t>翰尔·洪登记(平江路店)150元/人</t>
    <phoneticPr fontId="3" type="noConversion"/>
  </si>
  <si>
    <t>山外山菜馆(玉泉路店) 150元/人</t>
    <phoneticPr fontId="3" type="noConversion"/>
  </si>
  <si>
    <t>成本总计</t>
    <phoneticPr fontId="3" type="noConversion"/>
  </si>
  <si>
    <t>服务费10%</t>
    <phoneticPr fontId="3" type="noConversion"/>
  </si>
  <si>
    <t>费用总计：</t>
    <phoneticPr fontId="3" type="noConversion"/>
  </si>
  <si>
    <t>人数</t>
    <phoneticPr fontId="3" type="noConversion"/>
  </si>
  <si>
    <t>人均</t>
    <phoneticPr fontId="3" type="noConversion"/>
  </si>
  <si>
    <t>苏州松鹤楼（茉莉花店150元/人</t>
    <phoneticPr fontId="3" type="noConversion"/>
  </si>
  <si>
    <t>实际收入</t>
    <phoneticPr fontId="3" type="noConversion"/>
  </si>
  <si>
    <t>21</t>
    <phoneticPr fontId="4" type="noConversion"/>
  </si>
  <si>
    <t>23</t>
    <phoneticPr fontId="4" type="noConversion"/>
  </si>
  <si>
    <t>5月21日晚餐</t>
    <phoneticPr fontId="3" type="noConversion"/>
  </si>
  <si>
    <t>11人/桌</t>
    <phoneticPr fontId="3" type="noConversion"/>
  </si>
  <si>
    <t>乌镇西栅裕生餐馆  150元/人</t>
    <phoneticPr fontId="3" type="noConversion"/>
  </si>
  <si>
    <t>12人/桌</t>
    <phoneticPr fontId="3" type="noConversion"/>
  </si>
  <si>
    <t>上海-苏州-乌镇-杭州</t>
    <phoneticPr fontId="3" type="noConversion"/>
  </si>
  <si>
    <r>
      <rPr>
        <b/>
        <sz val="18"/>
        <color indexed="30"/>
        <rFont val="宋体"/>
        <family val="3"/>
        <charset val="134"/>
      </rPr>
      <t>康辉集团北京国际会议展览有限公司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COMFORT INTERNATIONAL M.I.C.E. SERVICE CO., LTD.</t>
    </r>
    <phoneticPr fontId="4" type="noConversion"/>
  </si>
  <si>
    <t>上海-苏州-乌镇-杭州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</si>
</sst>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);[Red]\(0.00\)"/>
    <numFmt numFmtId="178" formatCode="0.00_ "/>
  </numFmts>
  <fonts count="15">
    <font>
      <sz val="11"/>
      <color theme="1"/>
      <name val="等线"/>
      <family val="2"/>
      <scheme val="minor"/>
    </font>
    <font>
      <b/>
      <sz val="18"/>
      <color indexed="30"/>
      <name val="Lingoes Unicode"/>
      <family val="1"/>
    </font>
    <font>
      <b/>
      <sz val="18"/>
      <color indexed="3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indexed="30"/>
      <name val="Lingoes Unicode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6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176" fontId="0" fillId="0" borderId="0" xfId="0" applyNumberFormat="1"/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/>
    </xf>
    <xf numFmtId="176" fontId="12" fillId="0" borderId="0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horizontal="left" vertical="center"/>
    </xf>
    <xf numFmtId="176" fontId="12" fillId="0" borderId="0" xfId="0" applyNumberFormat="1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10" fillId="0" borderId="3" xfId="0" applyFont="1" applyBorder="1"/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vertical="center"/>
    </xf>
    <xf numFmtId="0" fontId="10" fillId="0" borderId="3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center"/>
    </xf>
    <xf numFmtId="176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left" vertical="center"/>
    </xf>
    <xf numFmtId="176" fontId="10" fillId="0" borderId="0" xfId="0" applyNumberFormat="1" applyFont="1"/>
    <xf numFmtId="176" fontId="6" fillId="0" borderId="10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/>
    <xf numFmtId="176" fontId="13" fillId="0" borderId="0" xfId="0" applyNumberFormat="1" applyFont="1" applyAlignment="1">
      <alignment horizontal="left"/>
    </xf>
    <xf numFmtId="176" fontId="13" fillId="0" borderId="0" xfId="0" applyNumberFormat="1" applyFont="1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176" fontId="7" fillId="0" borderId="0" xfId="0" applyNumberFormat="1" applyFont="1"/>
    <xf numFmtId="176" fontId="6" fillId="3" borderId="4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176" fontId="9" fillId="0" borderId="0" xfId="1" applyNumberFormat="1" applyBorder="1" applyAlignment="1" applyProtection="1">
      <alignment horizontal="left" vertical="center"/>
    </xf>
    <xf numFmtId="176" fontId="7" fillId="0" borderId="1" xfId="0" applyNumberFormat="1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19050</xdr:rowOff>
    </xdr:from>
    <xdr:to>
      <xdr:col>0</xdr:col>
      <xdr:colOff>876300</xdr:colOff>
      <xdr:row>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034B6-4B51-4AD1-8776-6D5137C2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90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7825-6329-45D2-A541-0F1570DDE709}">
  <dimension ref="A1:O52"/>
  <sheetViews>
    <sheetView tabSelected="1" topLeftCell="A7" zoomScaleNormal="100" workbookViewId="0">
      <selection activeCell="E19" sqref="E19"/>
    </sheetView>
  </sheetViews>
  <sheetFormatPr defaultRowHeight="14.25"/>
  <cols>
    <col min="1" max="1" width="28.75" style="1" customWidth="1"/>
    <col min="2" max="2" width="23.25" style="68" customWidth="1"/>
    <col min="3" max="7" width="3.625" style="69" customWidth="1"/>
    <col min="8" max="8" width="10.25" style="69" customWidth="1"/>
    <col min="9" max="9" width="14.625" style="69" bestFit="1" customWidth="1"/>
    <col min="10" max="10" width="33" style="1" customWidth="1"/>
    <col min="11" max="12" width="12.75" style="1" bestFit="1" customWidth="1"/>
    <col min="13" max="13" width="13.75" style="1" bestFit="1" customWidth="1"/>
    <col min="14" max="16384" width="9" style="1"/>
  </cols>
  <sheetData>
    <row r="1" spans="1:10" ht="50.1" customHeight="1">
      <c r="A1" s="79" t="s">
        <v>79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2" customFormat="1" ht="50.1" customHeight="1" thickBo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7" customFormat="1" ht="15" customHeight="1">
      <c r="A3" s="3" t="s">
        <v>1</v>
      </c>
      <c r="B3" s="4" t="s">
        <v>2</v>
      </c>
      <c r="C3" s="82"/>
      <c r="D3" s="83"/>
      <c r="E3" s="83"/>
      <c r="F3" s="83"/>
      <c r="G3" s="83"/>
      <c r="H3" s="83"/>
      <c r="I3" s="5"/>
      <c r="J3" s="6"/>
    </row>
    <row r="4" spans="1:10" s="7" customFormat="1" ht="15" customHeight="1">
      <c r="A4" s="3"/>
      <c r="B4" s="4" t="s">
        <v>3</v>
      </c>
      <c r="C4" s="84">
        <v>43240</v>
      </c>
      <c r="D4" s="85"/>
      <c r="E4" s="85"/>
      <c r="F4" s="85"/>
      <c r="G4" s="85"/>
      <c r="H4" s="85"/>
      <c r="I4" s="5" t="s">
        <v>4</v>
      </c>
      <c r="J4" s="8">
        <v>23</v>
      </c>
    </row>
    <row r="5" spans="1:10" s="7" customFormat="1" ht="15" customHeight="1">
      <c r="A5" s="3"/>
      <c r="B5" s="9" t="s">
        <v>5</v>
      </c>
      <c r="C5" s="84" t="s">
        <v>80</v>
      </c>
      <c r="D5" s="85"/>
      <c r="E5" s="85"/>
      <c r="F5" s="85"/>
      <c r="G5" s="85"/>
      <c r="H5" s="85"/>
      <c r="I5" s="6" t="s">
        <v>6</v>
      </c>
      <c r="J5" s="6" t="s">
        <v>7</v>
      </c>
    </row>
    <row r="6" spans="1:10" s="7" customFormat="1" ht="15" customHeight="1">
      <c r="A6" s="3"/>
      <c r="B6" s="4" t="s">
        <v>8</v>
      </c>
      <c r="C6" s="86"/>
      <c r="D6" s="86"/>
      <c r="E6" s="86"/>
      <c r="F6" s="86"/>
      <c r="G6" s="86"/>
      <c r="H6" s="86"/>
      <c r="I6" s="6"/>
      <c r="J6" s="10"/>
    </row>
    <row r="7" spans="1:10" s="7" customFormat="1" ht="15" customHeight="1">
      <c r="A7" s="3"/>
      <c r="B7" s="4" t="s">
        <v>9</v>
      </c>
      <c r="C7" s="87"/>
      <c r="D7" s="86"/>
      <c r="E7" s="86"/>
      <c r="F7" s="86"/>
      <c r="G7" s="86"/>
      <c r="H7" s="86"/>
      <c r="I7" s="11" t="s">
        <v>10</v>
      </c>
      <c r="J7" s="12"/>
    </row>
    <row r="8" spans="1:10" s="7" customFormat="1" ht="15" customHeight="1" thickBot="1">
      <c r="A8" s="13"/>
      <c r="B8" s="14" t="s">
        <v>11</v>
      </c>
      <c r="C8" s="88"/>
      <c r="D8" s="88"/>
      <c r="E8" s="88"/>
      <c r="F8" s="88"/>
      <c r="G8" s="88"/>
      <c r="H8" s="15"/>
      <c r="I8" s="15"/>
      <c r="J8" s="14"/>
    </row>
    <row r="9" spans="1:10" s="7" customFormat="1" ht="15" customHeight="1">
      <c r="A9" s="3" t="s">
        <v>12</v>
      </c>
      <c r="B9" s="4"/>
      <c r="C9" s="6"/>
      <c r="D9" s="6"/>
      <c r="E9" s="6"/>
      <c r="F9" s="6"/>
      <c r="G9" s="6"/>
      <c r="H9" s="6"/>
      <c r="I9" s="6"/>
      <c r="J9" s="10"/>
    </row>
    <row r="10" spans="1:10" s="7" customFormat="1" ht="15" customHeight="1">
      <c r="A10" s="16" t="s">
        <v>13</v>
      </c>
      <c r="B10" s="17" t="s">
        <v>14</v>
      </c>
      <c r="C10" s="71" t="s">
        <v>15</v>
      </c>
      <c r="D10" s="72"/>
      <c r="E10" s="72"/>
      <c r="F10" s="72"/>
      <c r="G10" s="73"/>
      <c r="H10" s="16" t="s">
        <v>16</v>
      </c>
      <c r="I10" s="16" t="s">
        <v>17</v>
      </c>
      <c r="J10" s="16" t="s">
        <v>18</v>
      </c>
    </row>
    <row r="11" spans="1:10" s="7" customFormat="1" ht="18" customHeight="1">
      <c r="A11" s="18" t="s">
        <v>19</v>
      </c>
      <c r="B11" s="9"/>
      <c r="C11" s="5"/>
      <c r="D11" s="5"/>
      <c r="E11" s="5"/>
      <c r="F11" s="5"/>
      <c r="G11" s="5"/>
      <c r="H11" s="5"/>
      <c r="I11" s="5"/>
      <c r="J11" s="10"/>
    </row>
    <row r="12" spans="1:10" s="10" customFormat="1" ht="15" customHeight="1">
      <c r="A12" s="19" t="s">
        <v>20</v>
      </c>
      <c r="B12" s="20" t="s">
        <v>21</v>
      </c>
      <c r="C12" s="21">
        <v>12</v>
      </c>
      <c r="D12" s="22" t="s">
        <v>22</v>
      </c>
      <c r="E12" s="22" t="s">
        <v>23</v>
      </c>
      <c r="F12" s="21">
        <v>1</v>
      </c>
      <c r="G12" s="22" t="s">
        <v>24</v>
      </c>
      <c r="H12" s="23">
        <v>520</v>
      </c>
      <c r="I12" s="24">
        <f>H12*C12*F12</f>
        <v>6240</v>
      </c>
      <c r="J12" s="25" t="s">
        <v>25</v>
      </c>
    </row>
    <row r="13" spans="1:10" s="10" customFormat="1" ht="15" customHeight="1">
      <c r="A13" s="19" t="s">
        <v>26</v>
      </c>
      <c r="B13" s="20" t="s">
        <v>21</v>
      </c>
      <c r="C13" s="21">
        <v>12</v>
      </c>
      <c r="D13" s="22" t="s">
        <v>22</v>
      </c>
      <c r="E13" s="22" t="s">
        <v>23</v>
      </c>
      <c r="F13" s="21">
        <v>1</v>
      </c>
      <c r="G13" s="22" t="s">
        <v>24</v>
      </c>
      <c r="H13" s="23">
        <v>800</v>
      </c>
      <c r="I13" s="24">
        <f>H13*C13*F13</f>
        <v>9600</v>
      </c>
      <c r="J13" s="25" t="s">
        <v>25</v>
      </c>
    </row>
    <row r="14" spans="1:10" s="10" customFormat="1" ht="15" customHeight="1">
      <c r="A14" s="19" t="s">
        <v>27</v>
      </c>
      <c r="B14" s="20" t="s">
        <v>21</v>
      </c>
      <c r="C14" s="21">
        <v>15</v>
      </c>
      <c r="D14" s="22" t="s">
        <v>22</v>
      </c>
      <c r="E14" s="22" t="s">
        <v>23</v>
      </c>
      <c r="F14" s="21">
        <v>1</v>
      </c>
      <c r="G14" s="22" t="s">
        <v>24</v>
      </c>
      <c r="H14" s="23">
        <v>660</v>
      </c>
      <c r="I14" s="24">
        <f>H14*C14*F14</f>
        <v>9900</v>
      </c>
      <c r="J14" s="25" t="s">
        <v>25</v>
      </c>
    </row>
    <row r="15" spans="1:10" s="7" customFormat="1" ht="16.5">
      <c r="A15" s="10"/>
      <c r="B15" s="4"/>
      <c r="C15" s="6"/>
      <c r="D15" s="6"/>
      <c r="E15" s="6"/>
      <c r="F15" s="6"/>
      <c r="G15" s="6"/>
      <c r="H15" s="26" t="s">
        <v>28</v>
      </c>
      <c r="I15" s="27">
        <f>SUM(I11:I14)</f>
        <v>25740</v>
      </c>
      <c r="J15" s="28"/>
    </row>
    <row r="16" spans="1:10" s="34" customFormat="1" ht="15" customHeight="1">
      <c r="A16" s="29"/>
      <c r="B16" s="30"/>
      <c r="C16" s="31"/>
      <c r="D16" s="31"/>
      <c r="E16" s="31"/>
      <c r="F16" s="31"/>
      <c r="G16" s="31"/>
      <c r="H16" s="32"/>
      <c r="I16" s="32"/>
      <c r="J16" s="33"/>
    </row>
    <row r="17" spans="1:15" s="7" customFormat="1" ht="18" customHeight="1">
      <c r="A17" s="18" t="s">
        <v>29</v>
      </c>
      <c r="B17" s="9"/>
      <c r="C17" s="5"/>
      <c r="D17" s="5"/>
      <c r="E17" s="5"/>
      <c r="F17" s="5"/>
      <c r="G17" s="5"/>
      <c r="H17" s="5"/>
      <c r="I17" s="5"/>
      <c r="J17" s="10"/>
      <c r="K17" s="10"/>
      <c r="L17" s="10"/>
      <c r="M17" s="35"/>
      <c r="N17" s="35"/>
      <c r="O17" s="35"/>
    </row>
    <row r="18" spans="1:15" s="10" customFormat="1" ht="18" customHeight="1">
      <c r="A18" s="19" t="s">
        <v>30</v>
      </c>
      <c r="B18" s="20" t="s">
        <v>75</v>
      </c>
      <c r="C18" s="21">
        <v>2</v>
      </c>
      <c r="D18" s="22" t="s">
        <v>31</v>
      </c>
      <c r="E18" s="22" t="s">
        <v>23</v>
      </c>
      <c r="F18" s="21">
        <v>1</v>
      </c>
      <c r="G18" s="22" t="s">
        <v>32</v>
      </c>
      <c r="H18" s="21">
        <v>1575</v>
      </c>
      <c r="I18" s="24">
        <f>H18*C18*F18</f>
        <v>3150</v>
      </c>
      <c r="J18" s="36" t="s">
        <v>62</v>
      </c>
      <c r="M18" s="37"/>
      <c r="N18" s="9"/>
      <c r="O18" s="37"/>
    </row>
    <row r="19" spans="1:15" s="10" customFormat="1" ht="18" customHeight="1">
      <c r="A19" s="19" t="s">
        <v>33</v>
      </c>
      <c r="B19" s="20" t="s">
        <v>75</v>
      </c>
      <c r="C19" s="21">
        <v>2</v>
      </c>
      <c r="D19" s="22" t="s">
        <v>31</v>
      </c>
      <c r="E19" s="22" t="s">
        <v>23</v>
      </c>
      <c r="F19" s="21">
        <v>1</v>
      </c>
      <c r="G19" s="22" t="s">
        <v>32</v>
      </c>
      <c r="H19" s="21">
        <v>1575</v>
      </c>
      <c r="I19" s="24">
        <f t="shared" ref="I19:I22" si="0">H19*C19*F19</f>
        <v>3150</v>
      </c>
      <c r="J19" s="36" t="s">
        <v>70</v>
      </c>
      <c r="M19" s="37"/>
      <c r="N19" s="37"/>
      <c r="O19" s="37"/>
    </row>
    <row r="20" spans="1:15" s="10" customFormat="1" ht="18" customHeight="1">
      <c r="A20" s="19" t="s">
        <v>34</v>
      </c>
      <c r="B20" s="20" t="s">
        <v>75</v>
      </c>
      <c r="C20" s="21">
        <v>2</v>
      </c>
      <c r="D20" s="22" t="s">
        <v>31</v>
      </c>
      <c r="E20" s="22" t="s">
        <v>23</v>
      </c>
      <c r="F20" s="21">
        <v>1</v>
      </c>
      <c r="G20" s="22" t="s">
        <v>32</v>
      </c>
      <c r="H20" s="21">
        <v>1575</v>
      </c>
      <c r="I20" s="24">
        <f t="shared" si="0"/>
        <v>3150</v>
      </c>
      <c r="J20" s="36" t="s">
        <v>63</v>
      </c>
      <c r="M20" s="37"/>
      <c r="N20" s="37"/>
      <c r="O20" s="37"/>
    </row>
    <row r="21" spans="1:15" s="10" customFormat="1" ht="18" customHeight="1">
      <c r="A21" s="19" t="s">
        <v>74</v>
      </c>
      <c r="B21" s="20" t="s">
        <v>75</v>
      </c>
      <c r="C21" s="21">
        <v>2</v>
      </c>
      <c r="D21" s="22" t="s">
        <v>31</v>
      </c>
      <c r="E21" s="22" t="s">
        <v>23</v>
      </c>
      <c r="F21" s="21">
        <v>1</v>
      </c>
      <c r="G21" s="22" t="s">
        <v>32</v>
      </c>
      <c r="H21" s="21">
        <v>1575</v>
      </c>
      <c r="I21" s="24">
        <f t="shared" si="0"/>
        <v>3150</v>
      </c>
      <c r="J21" s="56" t="s">
        <v>76</v>
      </c>
    </row>
    <row r="22" spans="1:15" s="10" customFormat="1" ht="18" customHeight="1">
      <c r="A22" s="19" t="s">
        <v>35</v>
      </c>
      <c r="B22" s="20" t="s">
        <v>77</v>
      </c>
      <c r="C22" s="21">
        <v>2</v>
      </c>
      <c r="D22" s="22" t="s">
        <v>31</v>
      </c>
      <c r="E22" s="22" t="s">
        <v>23</v>
      </c>
      <c r="F22" s="21">
        <v>1</v>
      </c>
      <c r="G22" s="22" t="s">
        <v>32</v>
      </c>
      <c r="H22" s="21">
        <v>1725</v>
      </c>
      <c r="I22" s="24">
        <f t="shared" si="0"/>
        <v>3450</v>
      </c>
      <c r="J22" s="36" t="s">
        <v>64</v>
      </c>
    </row>
    <row r="23" spans="1:15" s="7" customFormat="1" ht="16.5">
      <c r="A23" s="10"/>
      <c r="B23" s="4"/>
      <c r="C23" s="6"/>
      <c r="D23" s="6"/>
      <c r="E23" s="6"/>
      <c r="F23" s="6"/>
      <c r="G23" s="6"/>
      <c r="H23" s="26" t="s">
        <v>28</v>
      </c>
      <c r="I23" s="27">
        <f>SUM(I18:I22)</f>
        <v>16050</v>
      </c>
      <c r="J23" s="28"/>
      <c r="K23" s="10"/>
      <c r="L23" s="10"/>
    </row>
    <row r="24" spans="1:15" s="7" customFormat="1" ht="18" customHeight="1">
      <c r="A24" s="18" t="s">
        <v>36</v>
      </c>
      <c r="B24" s="9"/>
      <c r="C24" s="5"/>
      <c r="D24" s="5"/>
      <c r="E24" s="5"/>
      <c r="F24" s="5"/>
      <c r="G24" s="5"/>
      <c r="H24" s="5"/>
      <c r="I24" s="5"/>
      <c r="J24" s="10"/>
      <c r="K24" s="10"/>
      <c r="L24" s="10"/>
    </row>
    <row r="25" spans="1:15" s="43" customFormat="1" ht="15" customHeight="1">
      <c r="A25" s="38" t="s">
        <v>37</v>
      </c>
      <c r="B25" s="39" t="s">
        <v>78</v>
      </c>
      <c r="C25" s="40" t="s">
        <v>38</v>
      </c>
      <c r="D25" s="41" t="s">
        <v>39</v>
      </c>
      <c r="E25" s="41" t="s">
        <v>23</v>
      </c>
      <c r="F25" s="40" t="s">
        <v>38</v>
      </c>
      <c r="G25" s="41" t="s">
        <v>40</v>
      </c>
      <c r="H25" s="42">
        <v>5600</v>
      </c>
      <c r="I25" s="42">
        <f>H25*C25*F25</f>
        <v>5600</v>
      </c>
      <c r="J25" s="36" t="s">
        <v>41</v>
      </c>
      <c r="K25" s="10"/>
      <c r="L25" s="10"/>
    </row>
    <row r="26" spans="1:15" s="49" customFormat="1" ht="15" customHeight="1">
      <c r="A26" s="43"/>
      <c r="B26" s="44"/>
      <c r="C26" s="45"/>
      <c r="D26" s="45"/>
      <c r="E26" s="45"/>
      <c r="F26" s="45"/>
      <c r="G26" s="45"/>
      <c r="H26" s="46" t="s">
        <v>28</v>
      </c>
      <c r="I26" s="47">
        <f>SUM(I25:I25)</f>
        <v>5600</v>
      </c>
      <c r="J26" s="48"/>
      <c r="K26" s="10"/>
      <c r="L26" s="10"/>
    </row>
    <row r="27" spans="1:15" s="7" customFormat="1" ht="18" customHeight="1">
      <c r="A27" s="18" t="s">
        <v>42</v>
      </c>
      <c r="B27" s="9"/>
      <c r="C27" s="5"/>
      <c r="D27" s="5"/>
      <c r="E27" s="5"/>
      <c r="F27" s="5"/>
      <c r="G27" s="5"/>
      <c r="H27" s="5"/>
      <c r="I27" s="5"/>
      <c r="J27" s="10"/>
    </row>
    <row r="28" spans="1:15" s="10" customFormat="1" ht="15" customHeight="1">
      <c r="A28" s="75" t="s">
        <v>43</v>
      </c>
      <c r="B28" s="19" t="s">
        <v>44</v>
      </c>
      <c r="C28" s="40" t="s">
        <v>72</v>
      </c>
      <c r="D28" s="22" t="s">
        <v>45</v>
      </c>
      <c r="E28" s="41" t="s">
        <v>23</v>
      </c>
      <c r="F28" s="40" t="s">
        <v>38</v>
      </c>
      <c r="G28" s="41" t="s">
        <v>40</v>
      </c>
      <c r="H28" s="50">
        <v>90</v>
      </c>
      <c r="I28" s="42">
        <f t="shared" ref="I28:I35" si="1">H28*F28*C28</f>
        <v>1890</v>
      </c>
      <c r="J28" s="51"/>
    </row>
    <row r="29" spans="1:15" s="10" customFormat="1" ht="15" customHeight="1">
      <c r="A29" s="76"/>
      <c r="B29" s="19" t="s">
        <v>46</v>
      </c>
      <c r="C29" s="40" t="s">
        <v>72</v>
      </c>
      <c r="D29" s="22" t="s">
        <v>45</v>
      </c>
      <c r="E29" s="41" t="s">
        <v>23</v>
      </c>
      <c r="F29" s="40" t="s">
        <v>38</v>
      </c>
      <c r="G29" s="41" t="s">
        <v>40</v>
      </c>
      <c r="H29" s="50">
        <v>80</v>
      </c>
      <c r="I29" s="42">
        <f t="shared" si="1"/>
        <v>1680</v>
      </c>
      <c r="J29" s="51"/>
    </row>
    <row r="30" spans="1:15" s="10" customFormat="1" ht="15" customHeight="1">
      <c r="A30" s="76"/>
      <c r="B30" s="19" t="s">
        <v>47</v>
      </c>
      <c r="C30" s="40" t="s">
        <v>72</v>
      </c>
      <c r="D30" s="22" t="s">
        <v>45</v>
      </c>
      <c r="E30" s="41" t="s">
        <v>23</v>
      </c>
      <c r="F30" s="40" t="s">
        <v>38</v>
      </c>
      <c r="G30" s="41" t="s">
        <v>40</v>
      </c>
      <c r="H30" s="50">
        <v>20</v>
      </c>
      <c r="I30" s="42">
        <f t="shared" si="1"/>
        <v>420</v>
      </c>
      <c r="J30" s="51"/>
    </row>
    <row r="31" spans="1:15" s="10" customFormat="1" ht="15" customHeight="1">
      <c r="A31" s="76"/>
      <c r="B31" s="19" t="s">
        <v>48</v>
      </c>
      <c r="C31" s="40" t="s">
        <v>72</v>
      </c>
      <c r="D31" s="22" t="s">
        <v>45</v>
      </c>
      <c r="E31" s="41" t="s">
        <v>23</v>
      </c>
      <c r="F31" s="40" t="s">
        <v>38</v>
      </c>
      <c r="G31" s="41" t="s">
        <v>40</v>
      </c>
      <c r="H31" s="52">
        <v>55</v>
      </c>
      <c r="I31" s="42">
        <f t="shared" si="1"/>
        <v>1155</v>
      </c>
      <c r="J31" s="51"/>
    </row>
    <row r="32" spans="1:15" s="10" customFormat="1" ht="15" customHeight="1">
      <c r="A32" s="76"/>
      <c r="B32" s="19" t="s">
        <v>49</v>
      </c>
      <c r="C32" s="40" t="s">
        <v>72</v>
      </c>
      <c r="D32" s="22" t="s">
        <v>45</v>
      </c>
      <c r="E32" s="41" t="s">
        <v>23</v>
      </c>
      <c r="F32" s="40" t="s">
        <v>38</v>
      </c>
      <c r="G32" s="41" t="s">
        <v>40</v>
      </c>
      <c r="H32" s="52">
        <v>40</v>
      </c>
      <c r="I32" s="42">
        <f t="shared" si="1"/>
        <v>840</v>
      </c>
      <c r="J32" s="51"/>
    </row>
    <row r="33" spans="1:15" s="10" customFormat="1" ht="15" customHeight="1">
      <c r="A33" s="76"/>
      <c r="B33" s="19" t="s">
        <v>50</v>
      </c>
      <c r="C33" s="40" t="s">
        <v>72</v>
      </c>
      <c r="D33" s="22" t="s">
        <v>45</v>
      </c>
      <c r="E33" s="41" t="s">
        <v>23</v>
      </c>
      <c r="F33" s="40" t="s">
        <v>38</v>
      </c>
      <c r="G33" s="41" t="s">
        <v>40</v>
      </c>
      <c r="H33" s="52">
        <v>120</v>
      </c>
      <c r="I33" s="42">
        <f t="shared" si="1"/>
        <v>2520</v>
      </c>
      <c r="J33" s="51"/>
    </row>
    <row r="34" spans="1:15" s="10" customFormat="1" ht="15" customHeight="1">
      <c r="A34" s="76"/>
      <c r="B34" s="19" t="s">
        <v>51</v>
      </c>
      <c r="C34" s="40" t="s">
        <v>73</v>
      </c>
      <c r="D34" s="22" t="s">
        <v>45</v>
      </c>
      <c r="E34" s="41" t="s">
        <v>23</v>
      </c>
      <c r="F34" s="40" t="s">
        <v>38</v>
      </c>
      <c r="G34" s="41" t="s">
        <v>40</v>
      </c>
      <c r="H34" s="52">
        <v>75</v>
      </c>
      <c r="I34" s="42">
        <f t="shared" si="1"/>
        <v>1725</v>
      </c>
      <c r="J34" s="51"/>
    </row>
    <row r="35" spans="1:15" s="10" customFormat="1" ht="15" customHeight="1">
      <c r="A35" s="77"/>
      <c r="B35" s="19" t="s">
        <v>52</v>
      </c>
      <c r="C35" s="40" t="s">
        <v>73</v>
      </c>
      <c r="D35" s="22" t="s">
        <v>45</v>
      </c>
      <c r="E35" s="41" t="s">
        <v>23</v>
      </c>
      <c r="F35" s="40" t="s">
        <v>38</v>
      </c>
      <c r="G35" s="41" t="s">
        <v>40</v>
      </c>
      <c r="H35" s="52">
        <v>55</v>
      </c>
      <c r="I35" s="42">
        <f t="shared" si="1"/>
        <v>1265</v>
      </c>
      <c r="J35" s="51"/>
    </row>
    <row r="36" spans="1:15" s="7" customFormat="1" ht="16.5">
      <c r="A36" s="10"/>
      <c r="B36" s="4"/>
      <c r="C36" s="6"/>
      <c r="D36" s="6"/>
      <c r="E36" s="6"/>
      <c r="F36" s="6"/>
      <c r="G36" s="6"/>
      <c r="H36" s="26" t="s">
        <v>28</v>
      </c>
      <c r="I36" s="27">
        <f>SUM(I28:I35)</f>
        <v>11495</v>
      </c>
      <c r="J36" s="28"/>
    </row>
    <row r="37" spans="1:15" s="7" customFormat="1" ht="15" customHeight="1">
      <c r="A37" s="18" t="s">
        <v>53</v>
      </c>
      <c r="B37" s="4"/>
      <c r="C37" s="6"/>
      <c r="D37" s="6"/>
      <c r="E37" s="6"/>
      <c r="F37" s="6"/>
      <c r="G37" s="6"/>
      <c r="H37" s="53"/>
      <c r="I37" s="54"/>
      <c r="J37" s="55"/>
    </row>
    <row r="38" spans="1:15" s="7" customFormat="1" ht="15" customHeight="1">
      <c r="A38" s="56" t="s">
        <v>54</v>
      </c>
      <c r="B38" s="20"/>
      <c r="C38" s="40" t="s">
        <v>73</v>
      </c>
      <c r="D38" s="22" t="s">
        <v>45</v>
      </c>
      <c r="E38" s="41" t="s">
        <v>23</v>
      </c>
      <c r="F38" s="40" t="s">
        <v>38</v>
      </c>
      <c r="G38" s="41" t="s">
        <v>40</v>
      </c>
      <c r="H38" s="21">
        <v>20</v>
      </c>
      <c r="I38" s="42">
        <f t="shared" ref="I38" si="2">H38*F38*C38</f>
        <v>460</v>
      </c>
      <c r="J38" s="57"/>
    </row>
    <row r="39" spans="1:15" s="7" customFormat="1" ht="16.5">
      <c r="A39" s="37"/>
      <c r="B39" s="9"/>
      <c r="C39" s="58"/>
      <c r="D39" s="5"/>
      <c r="E39" s="59"/>
      <c r="F39" s="58"/>
      <c r="G39" s="59"/>
      <c r="H39" s="26" t="s">
        <v>28</v>
      </c>
      <c r="I39" s="27">
        <f>I38</f>
        <v>460</v>
      </c>
      <c r="J39" s="55"/>
    </row>
    <row r="40" spans="1:15" s="7" customFormat="1" ht="18" customHeight="1">
      <c r="A40" s="18" t="s">
        <v>55</v>
      </c>
      <c r="B40" s="9"/>
      <c r="C40" s="5"/>
      <c r="D40" s="5"/>
      <c r="E40" s="5"/>
      <c r="F40" s="5"/>
      <c r="G40" s="5"/>
      <c r="H40" s="5"/>
      <c r="I40" s="5"/>
      <c r="J40" s="10"/>
    </row>
    <row r="41" spans="1:15" s="61" customFormat="1" ht="16.5">
      <c r="A41" s="56" t="s">
        <v>56</v>
      </c>
      <c r="B41" s="56" t="s">
        <v>57</v>
      </c>
      <c r="C41" s="40" t="s">
        <v>38</v>
      </c>
      <c r="D41" s="41" t="s">
        <v>45</v>
      </c>
      <c r="E41" s="41" t="s">
        <v>23</v>
      </c>
      <c r="F41" s="40" t="s">
        <v>58</v>
      </c>
      <c r="G41" s="41" t="s">
        <v>59</v>
      </c>
      <c r="H41" s="42">
        <v>700</v>
      </c>
      <c r="I41" s="42">
        <f>H41*C41*F41</f>
        <v>2800</v>
      </c>
      <c r="J41" s="60" t="s">
        <v>60</v>
      </c>
    </row>
    <row r="42" spans="1:15" ht="16.5">
      <c r="A42" s="10"/>
      <c r="B42" s="4"/>
      <c r="C42" s="6"/>
      <c r="D42" s="6"/>
      <c r="E42" s="6"/>
      <c r="F42" s="6"/>
      <c r="G42" s="6"/>
      <c r="H42" s="62" t="s">
        <v>28</v>
      </c>
      <c r="I42" s="27">
        <f>SUM(I41:I41)</f>
        <v>2800</v>
      </c>
      <c r="J42" s="28"/>
      <c r="K42" s="7"/>
      <c r="L42" s="7"/>
      <c r="M42" s="7"/>
      <c r="N42" s="7"/>
      <c r="O42" s="7"/>
    </row>
    <row r="43" spans="1:15" ht="16.5">
      <c r="A43" s="10"/>
      <c r="B43" s="4"/>
      <c r="C43" s="6"/>
      <c r="D43" s="6"/>
      <c r="E43" s="6"/>
      <c r="F43" s="6"/>
      <c r="G43" s="6"/>
      <c r="H43" s="53"/>
      <c r="I43" s="54"/>
      <c r="J43" s="55"/>
      <c r="K43" s="7"/>
      <c r="L43" s="7"/>
      <c r="M43" s="7"/>
      <c r="N43" s="7"/>
      <c r="O43" s="7"/>
    </row>
    <row r="44" spans="1:15" ht="16.5">
      <c r="A44" s="10"/>
      <c r="B44" s="4"/>
      <c r="C44" s="6"/>
      <c r="D44" s="6"/>
      <c r="E44" s="6"/>
      <c r="F44" s="6"/>
      <c r="G44" s="6"/>
      <c r="H44" s="53"/>
      <c r="I44" s="54"/>
      <c r="J44" s="55"/>
      <c r="K44" s="7"/>
      <c r="L44" s="7"/>
      <c r="M44" s="7"/>
      <c r="N44" s="7"/>
      <c r="O44" s="7"/>
    </row>
    <row r="45" spans="1:15" ht="16.5">
      <c r="A45" s="10"/>
      <c r="B45" s="4"/>
      <c r="C45" s="6"/>
      <c r="D45" s="6"/>
      <c r="E45" s="6"/>
      <c r="F45" s="6"/>
      <c r="G45" s="78"/>
      <c r="H45" s="78"/>
      <c r="I45" s="63"/>
      <c r="J45" s="55"/>
      <c r="K45" s="7"/>
      <c r="L45" s="7"/>
      <c r="M45" s="7"/>
      <c r="N45" s="7"/>
      <c r="O45" s="7"/>
    </row>
    <row r="46" spans="1:15" ht="17.25" thickBot="1">
      <c r="A46" s="10"/>
      <c r="B46" s="4"/>
      <c r="C46" s="6"/>
      <c r="D46" s="6"/>
      <c r="E46" s="6"/>
      <c r="F46" s="6"/>
      <c r="G46" s="74" t="s">
        <v>65</v>
      </c>
      <c r="H46" s="74"/>
      <c r="I46" s="64">
        <f>I42+I39+I36+I26+I23+I15</f>
        <v>62145</v>
      </c>
      <c r="J46" s="55"/>
      <c r="K46" s="7"/>
      <c r="L46" s="7"/>
      <c r="M46" s="7"/>
      <c r="N46" s="7"/>
      <c r="O46" s="7"/>
    </row>
    <row r="47" spans="1:15" ht="17.25" thickBot="1">
      <c r="A47" s="10"/>
      <c r="B47" s="4"/>
      <c r="C47" s="6"/>
      <c r="D47" s="6"/>
      <c r="E47" s="6"/>
      <c r="F47" s="6"/>
      <c r="G47" s="74" t="s">
        <v>66</v>
      </c>
      <c r="H47" s="74" t="s">
        <v>66</v>
      </c>
      <c r="I47" s="64">
        <f>I46*0.1</f>
        <v>6214.5</v>
      </c>
      <c r="J47" s="55"/>
      <c r="K47" s="7"/>
      <c r="L47" s="7"/>
      <c r="M47" s="7"/>
      <c r="N47" s="7"/>
      <c r="O47" s="7"/>
    </row>
    <row r="48" spans="1:15" ht="17.25" thickBot="1">
      <c r="G48" s="74" t="s">
        <v>67</v>
      </c>
      <c r="H48" s="74"/>
      <c r="I48" s="64">
        <f>I47+I46</f>
        <v>68359.5</v>
      </c>
      <c r="K48" s="7"/>
      <c r="L48" s="7"/>
      <c r="M48" s="7"/>
      <c r="N48" s="7"/>
      <c r="O48" s="7"/>
    </row>
    <row r="49" spans="1:15" ht="17.25" thickBot="1">
      <c r="G49" s="74" t="s">
        <v>68</v>
      </c>
      <c r="H49" s="74" t="s">
        <v>68</v>
      </c>
      <c r="I49" s="64">
        <v>23</v>
      </c>
      <c r="K49" s="7"/>
      <c r="L49" s="7"/>
      <c r="M49" s="7"/>
      <c r="N49" s="7"/>
      <c r="O49" s="7"/>
    </row>
    <row r="50" spans="1:15" ht="17.25" thickBot="1">
      <c r="G50" s="74" t="s">
        <v>69</v>
      </c>
      <c r="H50" s="74"/>
      <c r="I50" s="64">
        <f>I48/I49</f>
        <v>2972.1521739130435</v>
      </c>
    </row>
    <row r="51" spans="1:15" ht="18.75" thickBot="1">
      <c r="A51" s="70"/>
      <c r="B51" s="66"/>
      <c r="C51" s="67"/>
      <c r="D51" s="67"/>
      <c r="E51" s="67"/>
      <c r="F51" s="67"/>
      <c r="G51" s="74" t="s">
        <v>71</v>
      </c>
      <c r="H51" s="74" t="s">
        <v>61</v>
      </c>
      <c r="I51" s="64">
        <f>2930*23+900</f>
        <v>68290</v>
      </c>
      <c r="J51" s="65"/>
    </row>
    <row r="52" spans="1:15" ht="17.25">
      <c r="A52" s="65"/>
      <c r="B52" s="66"/>
      <c r="C52" s="67"/>
      <c r="D52" s="67"/>
      <c r="E52" s="67"/>
      <c r="F52" s="67"/>
      <c r="J52" s="65"/>
    </row>
  </sheetData>
  <mergeCells count="17">
    <mergeCell ref="C6:H6"/>
    <mergeCell ref="G50:H50"/>
    <mergeCell ref="G48:H48"/>
    <mergeCell ref="G47:H47"/>
    <mergeCell ref="G49:H49"/>
    <mergeCell ref="C7:H7"/>
    <mergeCell ref="C8:G8"/>
    <mergeCell ref="A1:J1"/>
    <mergeCell ref="A2:J2"/>
    <mergeCell ref="C3:H3"/>
    <mergeCell ref="C4:H4"/>
    <mergeCell ref="C5:H5"/>
    <mergeCell ref="C10:G10"/>
    <mergeCell ref="G51:H51"/>
    <mergeCell ref="A28:A35"/>
    <mergeCell ref="G45:H45"/>
    <mergeCell ref="G46:H4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2018-05-04T10:21:19Z</dcterms:created>
  <dcterms:modified xsi:type="dcterms:W3CDTF">2018-05-07T03:00:47Z</dcterms:modified>
</cp:coreProperties>
</file>