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报价单" sheetId="8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8" i="8" l="1"/>
  <c r="H59" i="8"/>
  <c r="H60" i="8"/>
  <c r="D63" i="8"/>
  <c r="H63" i="8"/>
  <c r="H64" i="8"/>
  <c r="H69" i="8"/>
  <c r="H70" i="8"/>
  <c r="D79" i="8"/>
  <c r="H79" i="8"/>
  <c r="H80" i="8"/>
  <c r="H54" i="8"/>
  <c r="H39" i="8"/>
  <c r="H20" i="8"/>
  <c r="H13" i="8"/>
  <c r="H14" i="8"/>
  <c r="H16" i="8"/>
  <c r="H52" i="8"/>
  <c r="H53" i="8"/>
  <c r="H51" i="8"/>
  <c r="H44" i="8"/>
  <c r="H45" i="8"/>
  <c r="H46" i="8"/>
  <c r="H47" i="8"/>
  <c r="H48" i="8"/>
  <c r="H49" i="8"/>
  <c r="H50" i="8"/>
  <c r="H15" i="8"/>
  <c r="H17" i="8"/>
  <c r="H18" i="8"/>
  <c r="H19" i="8"/>
  <c r="H25" i="8"/>
  <c r="H26" i="8"/>
  <c r="H73" i="8"/>
  <c r="H68" i="8"/>
  <c r="H67" i="8"/>
  <c r="H57" i="8"/>
  <c r="H43" i="8"/>
  <c r="H42" i="8"/>
  <c r="H23" i="8"/>
  <c r="H10" i="8"/>
  <c r="H11" i="8"/>
  <c r="H30" i="8"/>
  <c r="H24" i="8"/>
  <c r="H27" i="8"/>
  <c r="H74" i="8"/>
  <c r="H31" i="8"/>
  <c r="H12" i="8"/>
  <c r="H32" i="8"/>
  <c r="H33" i="8"/>
  <c r="H34" i="8"/>
  <c r="H35" i="8"/>
  <c r="H36" i="8"/>
  <c r="H37" i="8"/>
  <c r="H38" i="8"/>
  <c r="H75" i="8"/>
  <c r="H76" i="8"/>
</calcChain>
</file>

<file path=xl/sharedStrings.xml><?xml version="1.0" encoding="utf-8"?>
<sst xmlns="http://schemas.openxmlformats.org/spreadsheetml/2006/main" count="288" uniqueCount="195">
  <si>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</si>
  <si>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</si>
  <si>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</si>
  <si>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</si>
  <si>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</si>
  <si>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</si>
  <si>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</si>
  <si>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</si>
  <si>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备       注</t>
    <phoneticPr fontId="2" type="noConversion"/>
  </si>
  <si>
    <t>交通</t>
    <phoneticPr fontId="2" type="noConversion"/>
  </si>
  <si>
    <t>辆/趟</t>
    <phoneticPr fontId="2" type="noConversion"/>
  </si>
  <si>
    <t>辆/天</t>
    <phoneticPr fontId="2" type="noConversion"/>
  </si>
  <si>
    <t>火车票或动车票</t>
    <phoneticPr fontId="2" type="noConversion"/>
  </si>
  <si>
    <t>人/单程</t>
    <phoneticPr fontId="2" type="noConversion"/>
  </si>
  <si>
    <t>序号</t>
    <phoneticPr fontId="2" type="noConversion"/>
  </si>
  <si>
    <t>单位</t>
    <phoneticPr fontId="2" type="noConversion"/>
  </si>
  <si>
    <t>单价（RMB）</t>
    <phoneticPr fontId="2" type="noConversion"/>
  </si>
  <si>
    <t>备       注</t>
    <phoneticPr fontId="2" type="noConversion"/>
  </si>
  <si>
    <t>间/晚</t>
    <phoneticPr fontId="2" type="noConversion"/>
  </si>
  <si>
    <t>含服务费、单早、Wifi</t>
    <phoneticPr fontId="2" type="noConversion"/>
  </si>
  <si>
    <t>含服务费、双早、Wifi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</si>
  <si>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</si>
  <si>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</si>
  <si>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人数</t>
    <phoneticPr fontId="2" type="noConversion"/>
  </si>
  <si>
    <t>人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</si>
  <si>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</si>
  <si>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</si>
  <si>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</si>
  <si>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保险费</t>
    <phoneticPr fontId="2" type="noConversion"/>
  </si>
  <si>
    <t>F</t>
    <phoneticPr fontId="2" type="noConversion"/>
  </si>
  <si>
    <t>天数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</si>
  <si>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</si>
  <si>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</si>
  <si>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</si>
  <si>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</si>
  <si>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午餐</t>
  </si>
  <si>
    <t>晚餐</t>
  </si>
  <si>
    <t>人</t>
  </si>
  <si>
    <t>接机牌</t>
  </si>
  <si>
    <t>讲台/签到台鲜花</t>
  </si>
  <si>
    <t>机票</t>
  </si>
  <si>
    <t>C</t>
  </si>
  <si>
    <t>D</t>
  </si>
  <si>
    <t>块</t>
  </si>
  <si>
    <t>次</t>
  </si>
  <si>
    <t>会议注册费</t>
  </si>
  <si>
    <t>工作人员费用</t>
  </si>
  <si>
    <t>接送机人员</t>
  </si>
  <si>
    <t>地陪</t>
  </si>
  <si>
    <t>人数</t>
  </si>
  <si>
    <t>H</t>
  </si>
  <si>
    <t>普通大床房（___月___日___晚）</t>
  </si>
  <si>
    <t>普通双床房（___月___日___晚）</t>
  </si>
  <si>
    <t>行政大床房（___月___日___晚）</t>
  </si>
  <si>
    <t>X展架</t>
  </si>
  <si>
    <t>背景板</t>
  </si>
  <si>
    <t>桌卡</t>
  </si>
  <si>
    <t>天</t>
  </si>
  <si>
    <t>平方米</t>
  </si>
  <si>
    <t>会议时间：</t>
  </si>
  <si>
    <t>备注：</t>
  </si>
  <si>
    <t>摄影</t>
  </si>
  <si>
    <t>摄像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</si>
  <si>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</si>
  <si>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</si>
  <si>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</si>
  <si>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</si>
  <si>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</si>
  <si>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</si>
  <si>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</si>
  <si>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</si>
  <si>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</si>
  <si>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</si>
  <si>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要求两年内的新车
并注明车的品牌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</si>
  <si>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</si>
  <si>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</si>
  <si>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</si>
  <si>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</si>
  <si>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t>说明流明和尺寸</t>
  </si>
  <si>
    <t>话筒</t>
  </si>
  <si>
    <t>有线/无线，数量</t>
  </si>
  <si>
    <t>个/天</t>
  </si>
  <si>
    <t>人/天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</si>
  <si>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</si>
  <si>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</si>
  <si>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</si>
  <si>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</si>
  <si>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</si>
  <si>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</si>
  <si>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</si>
  <si>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</si>
  <si>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</si>
  <si>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A-3</t>
  </si>
  <si>
    <t>B-4</t>
  </si>
  <si>
    <t>B-5</t>
  </si>
  <si>
    <t>C-1</t>
  </si>
  <si>
    <t>C-2</t>
  </si>
  <si>
    <t>C-3</t>
  </si>
  <si>
    <t>C-4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</si>
  <si>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</si>
  <si>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</si>
  <si>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</si>
  <si>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</si>
  <si>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</si>
  <si>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</si>
  <si>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</si>
  <si>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</si>
  <si>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</si>
  <si>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</si>
  <si>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E-1</t>
  </si>
  <si>
    <t>E-2</t>
  </si>
  <si>
    <t>F-1</t>
  </si>
  <si>
    <t>G-1</t>
  </si>
  <si>
    <t>J-1</t>
  </si>
  <si>
    <t>供应商名称：</t>
  </si>
  <si>
    <t>联系人/电话：</t>
  </si>
  <si>
    <t>会场设备</t>
  </si>
  <si>
    <t>台/天</t>
  </si>
  <si>
    <t>B-2</t>
    <phoneticPr fontId="23" type="noConversion"/>
  </si>
  <si>
    <t>B-1</t>
    <phoneticPr fontId="23" type="noConversion"/>
  </si>
  <si>
    <t>H-2</t>
    <phoneticPr fontId="23" type="noConversion"/>
  </si>
  <si>
    <t>H-3</t>
    <phoneticPr fontId="23" type="noConversion"/>
  </si>
  <si>
    <t>经济舱（国际）</t>
    <phoneticPr fontId="23" type="noConversion"/>
  </si>
  <si>
    <t>商务舱（国际）</t>
    <phoneticPr fontId="23" type="noConversion"/>
  </si>
  <si>
    <t>经济舱（国内）</t>
    <phoneticPr fontId="23" type="noConversion"/>
  </si>
  <si>
    <t>H-1</t>
    <phoneticPr fontId="23" type="noConversion"/>
  </si>
  <si>
    <t>国内会议</t>
  </si>
  <si>
    <t>酒店：</t>
    <phoneticPr fontId="2" type="noConversion"/>
  </si>
  <si>
    <t>会议需求表及报价表格</t>
    <phoneticPr fontId="23" type="noConversion"/>
  </si>
  <si>
    <t>G-2</t>
  </si>
  <si>
    <t>G-3</t>
  </si>
  <si>
    <t>机票</t>
    <phoneticPr fontId="23" type="noConversion"/>
  </si>
  <si>
    <t>程</t>
    <phoneticPr fontId="2" type="noConversion"/>
  </si>
  <si>
    <t>房费</t>
    <phoneticPr fontId="23" type="noConversion"/>
  </si>
  <si>
    <t>晚</t>
    <phoneticPr fontId="2" type="noConversion"/>
  </si>
  <si>
    <t>补助</t>
    <phoneticPr fontId="23" type="noConversion"/>
  </si>
  <si>
    <t>报价有效期：</t>
    <phoneticPr fontId="23" type="noConversion"/>
  </si>
  <si>
    <t xml:space="preserve"> </t>
    <phoneticPr fontId="23" type="noConversion"/>
  </si>
  <si>
    <t xml:space="preserve"> </t>
    <phoneticPr fontId="23" type="noConversion"/>
  </si>
  <si>
    <t>预估金额，以实际发生费用结算</t>
    <phoneticPr fontId="23" type="noConversion"/>
  </si>
  <si>
    <t>由业务部门建议（如适用）</t>
    <phoneticPr fontId="23" type="noConversion"/>
  </si>
  <si>
    <t>午餐</t>
    <phoneticPr fontId="23" type="noConversion"/>
  </si>
  <si>
    <t>晚餐</t>
    <phoneticPr fontId="23" type="noConversion"/>
  </si>
  <si>
    <t>数量</t>
  </si>
  <si>
    <t xml:space="preserve">              外部参加人数：</t>
    <phoneticPr fontId="23" type="noConversion"/>
  </si>
  <si>
    <t xml:space="preserve">             </t>
    <phoneticPr fontId="23" type="noConversion"/>
  </si>
  <si>
    <t xml:space="preserve">              内部参加人数：</t>
    <phoneticPr fontId="23" type="noConversion"/>
  </si>
  <si>
    <t>会议室</t>
    <phoneticPr fontId="23" type="noConversion"/>
  </si>
  <si>
    <t>天数/次数</t>
    <phoneticPr fontId="2" type="noConversion"/>
  </si>
  <si>
    <t>屏幕、反看板、计时器、音频设备等</t>
    <phoneticPr fontId="23" type="noConversion"/>
  </si>
  <si>
    <t>未注明情况下选择会场默认设备</t>
    <phoneticPr fontId="23" type="noConversion"/>
  </si>
  <si>
    <t>会议室（按会议包价计算）</t>
    <phoneticPr fontId="23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</si>
  <si>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23" type="noConversion"/>
  </si>
  <si>
    <t>人/次</t>
    <phoneticPr fontId="2" type="noConversion"/>
  </si>
  <si>
    <t>自助</t>
    <phoneticPr fontId="23" type="noConversion"/>
  </si>
  <si>
    <t>桌餐</t>
    <phoneticPr fontId="23" type="noConversion"/>
  </si>
  <si>
    <t>X座商务车</t>
    <phoneticPr fontId="23" type="noConversion"/>
  </si>
  <si>
    <t>X座大巴车</t>
    <phoneticPr fontId="23" type="noConversion"/>
  </si>
  <si>
    <t>X商务车</t>
    <phoneticPr fontId="23" type="noConversion"/>
  </si>
  <si>
    <t>__地点-__地点</t>
    <phoneticPr fontId="23" type="noConversion"/>
  </si>
  <si>
    <t>包车（注明境内/境外）</t>
    <phoneticPr fontId="23" type="noConversion"/>
  </si>
  <si>
    <t>机场及市内接送机用车（注明境内/境外）</t>
    <phoneticPr fontId="23" type="noConversion"/>
  </si>
  <si>
    <t>外出用餐用车（注明境内/境外）</t>
    <phoneticPr fontId="2" type="noConversion"/>
  </si>
  <si>
    <t xml:space="preserve">险种：          保额：   </t>
    <phoneticPr fontId="23" type="noConversion"/>
  </si>
  <si>
    <t>可按需求增减项目</t>
    <phoneticPr fontId="23" type="noConversion"/>
  </si>
  <si>
    <t>次数</t>
    <phoneticPr fontId="23" type="noConversion"/>
  </si>
  <si>
    <t>天数/次数</t>
    <phoneticPr fontId="23" type="noConversion"/>
  </si>
  <si>
    <t>人员费用合计</t>
    <phoneticPr fontId="23" type="noConversion"/>
  </si>
  <si>
    <t>服务费合计</t>
    <phoneticPr fontId="23" type="noConversion"/>
  </si>
  <si>
    <t>__地点-__地点</t>
    <phoneticPr fontId="23" type="noConversion"/>
  </si>
  <si>
    <t>机票费用合计</t>
    <phoneticPr fontId="23" type="noConversion"/>
  </si>
  <si>
    <t>餐费合计</t>
    <phoneticPr fontId="23" type="noConversion"/>
  </si>
  <si>
    <t>住宿会场费用合计</t>
    <phoneticPr fontId="23" type="noConversion"/>
  </si>
  <si>
    <t>车辆费用合计</t>
    <phoneticPr fontId="23" type="noConversion"/>
  </si>
  <si>
    <t>其他项目费用合计</t>
    <phoneticPr fontId="23" type="noConversion"/>
  </si>
  <si>
    <t>含服务费报价</t>
  </si>
  <si>
    <t>迈蓝 mini town hall meeting</t>
    <phoneticPr fontId="23" type="noConversion"/>
  </si>
  <si>
    <t>2020.01.07</t>
    <phoneticPr fontId="23" type="noConversion"/>
  </si>
  <si>
    <t>北京</t>
    <phoneticPr fontId="23" type="noConversion"/>
  </si>
  <si>
    <t>康辉集团北京国际会议展览有限公司</t>
    <phoneticPr fontId="23" type="noConversion"/>
  </si>
  <si>
    <t>郭海燕 13810995220</t>
    <phoneticPr fontId="23" type="noConversion"/>
  </si>
  <si>
    <t>2020.01.06</t>
    <phoneticPr fontId="23" type="noConversion"/>
  </si>
  <si>
    <t>新国贸饭店 1月7日上午 多功能厅2 205㎡</t>
    <phoneticPr fontId="23" type="noConversion"/>
  </si>
  <si>
    <t>新国贸饭店 1月7日上午会议室3+4 62㎡</t>
    <phoneticPr fontId="23" type="noConversion"/>
  </si>
  <si>
    <t>D-11</t>
  </si>
  <si>
    <t>D-12</t>
  </si>
  <si>
    <t>服务费 10%</t>
    <phoneticPr fontId="2" type="noConversion"/>
  </si>
  <si>
    <t>次</t>
    <phoneticPr fontId="23" type="noConversion"/>
  </si>
  <si>
    <t>税金6%</t>
    <phoneticPr fontId="23" type="noConversion"/>
  </si>
  <si>
    <t>次</t>
    <phoneticPr fontId="23" type="noConversion"/>
  </si>
  <si>
    <t>全天使用，包含上下午茶歇</t>
    <phoneticPr fontId="23" type="noConversion"/>
  </si>
  <si>
    <t>全天使用</t>
    <phoneticPr fontId="23" type="noConversion"/>
  </si>
  <si>
    <t>其他需求： 同传耳机 1月7日上午</t>
    <phoneticPr fontId="23" type="noConversion"/>
  </si>
  <si>
    <t>其他需求： 同传设备间搭建 1月7日</t>
    <phoneticPr fontId="23" type="noConversion"/>
  </si>
  <si>
    <t>其他需求： 同传 英语 1月7日上午4小时内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</si>
</sst>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10"/>
      <name val="Arial"/>
      <family val="2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24" fillId="5" borderId="1" xfId="2" applyFont="1" applyFill="1" applyBorder="1" applyAlignment="1">
      <alignment vertical="center" wrapText="1"/>
    </xf>
    <xf numFmtId="0" fontId="22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32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28" fillId="0" borderId="0" xfId="2" applyFont="1" applyFill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5" fillId="5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0" fontId="16" fillId="3" borderId="0" xfId="2" applyNumberFormat="1" applyFont="1" applyFill="1" applyBorder="1" applyAlignment="1">
      <alignment horizontal="right" vertical="center"/>
    </xf>
    <xf numFmtId="4" fontId="11" fillId="0" borderId="0" xfId="2" applyNumberFormat="1" applyFont="1" applyFill="1" applyBorder="1">
      <alignment vertical="center"/>
    </xf>
    <xf numFmtId="0" fontId="15" fillId="0" borderId="0" xfId="2" applyFont="1" applyBorder="1" applyAlignment="1">
      <alignment vertical="center" wrapText="1"/>
    </xf>
    <xf numFmtId="0" fontId="15" fillId="5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0" fillId="3" borderId="0" xfId="0" applyFill="1" applyBorder="1">
      <alignment vertical="center"/>
    </xf>
    <xf numFmtId="0" fontId="11" fillId="0" borderId="0" xfId="2" applyFont="1" applyBorder="1" applyAlignment="1">
      <alignment horizontal="center" vertical="center"/>
    </xf>
    <xf numFmtId="0" fontId="11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4" fontId="20" fillId="3" borderId="0" xfId="2" applyNumberFormat="1" applyFont="1" applyFill="1" applyBorder="1">
      <alignment vertical="center"/>
    </xf>
    <xf numFmtId="0" fontId="2" fillId="0" borderId="0" xfId="2" applyFont="1" applyBorder="1" applyAlignment="1">
      <alignment horizontal="left" vertical="center"/>
    </xf>
    <xf numFmtId="4" fontId="11" fillId="3" borderId="0" xfId="2" applyNumberFormat="1" applyFont="1" applyFill="1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3" fillId="5" borderId="0" xfId="2" applyFont="1" applyFill="1" applyBorder="1" applyAlignment="1">
      <alignment horizontal="left" vertical="center"/>
    </xf>
    <xf numFmtId="4" fontId="13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11" fillId="3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 wrapText="1"/>
    </xf>
    <xf numFmtId="0" fontId="18" fillId="0" borderId="0" xfId="2" applyFont="1" applyBorder="1" applyAlignment="1">
      <alignment vertical="center" wrapText="1"/>
    </xf>
    <xf numFmtId="0" fontId="18" fillId="0" borderId="0" xfId="2" applyFont="1" applyBorder="1">
      <alignment vertical="center"/>
    </xf>
    <xf numFmtId="0" fontId="12" fillId="0" borderId="0" xfId="2" applyFont="1" applyBorder="1" applyAlignment="1">
      <alignment horizontal="left" vertical="center"/>
    </xf>
    <xf numFmtId="0" fontId="2" fillId="4" borderId="0" xfId="2" applyFont="1" applyFill="1" applyBorder="1" applyAlignment="1">
      <alignment horizontal="left" vertical="center"/>
    </xf>
    <xf numFmtId="0" fontId="25" fillId="7" borderId="0" xfId="2" applyFont="1" applyFill="1" applyBorder="1" applyAlignment="1">
      <alignment vertical="center"/>
    </xf>
    <xf numFmtId="176" fontId="25" fillId="7" borderId="0" xfId="2" applyNumberFormat="1" applyFont="1" applyFill="1" applyBorder="1" applyAlignment="1">
      <alignment horizontal="right" vertical="center"/>
    </xf>
    <xf numFmtId="176" fontId="26" fillId="7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4" fontId="13" fillId="9" borderId="0" xfId="2" applyNumberFormat="1" applyFont="1" applyFill="1" applyBorder="1">
      <alignment vertical="center"/>
    </xf>
    <xf numFmtId="0" fontId="31" fillId="2" borderId="0" xfId="2" applyFont="1" applyFill="1" applyBorder="1" applyAlignment="1">
      <alignment vertical="center"/>
    </xf>
    <xf numFmtId="0" fontId="2" fillId="0" borderId="0" xfId="2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5" fillId="5" borderId="0" xfId="2" applyFont="1" applyFill="1" applyBorder="1" applyAlignment="1">
      <alignment vertical="center" wrapText="1"/>
    </xf>
    <xf numFmtId="0" fontId="2" fillId="5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31" fillId="2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12" fillId="6" borderId="0" xfId="2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4" fontId="11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9" fillId="8" borderId="0" xfId="2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24" fillId="5" borderId="1" xfId="2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5" fillId="5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left" vertical="center"/>
    </xf>
  </cellXfs>
  <cellStyles count="5">
    <cellStyle name="常规" xfId="0" builtinId="0"/>
    <cellStyle name="常规 2" xfId="1"/>
    <cellStyle name="常规 3" xfId="3"/>
    <cellStyle name="常规_Sheet1 3" xfId="2"/>
    <cellStyle name="千位分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topLeftCell="A55" workbookViewId="0">
      <selection activeCell="F60" sqref="F60"/>
    </sheetView>
  </sheetViews>
  <sheetFormatPr defaultRowHeight="20.25" customHeight="1"/>
  <cols>
    <col min="1" max="1" width="8.375" customWidth="1"/>
    <col min="2" max="2" width="29.625" customWidth="1"/>
    <col min="3" max="3" width="29.375" customWidth="1"/>
    <col min="4" max="4" width="9.375" customWidth="1"/>
    <col min="5" max="5" width="9.875" customWidth="1"/>
    <col min="7" max="7" width="13.375" customWidth="1"/>
    <col min="8" max="8" width="15.375" customWidth="1"/>
    <col min="9" max="9" width="23.375" customWidth="1"/>
  </cols>
  <sheetData>
    <row r="1" spans="1:9" ht="42" customHeight="1">
      <c r="A1" s="79" t="s">
        <v>128</v>
      </c>
      <c r="B1" s="80"/>
      <c r="C1" s="80"/>
      <c r="D1" s="80"/>
      <c r="E1" s="80"/>
      <c r="F1" s="80"/>
      <c r="G1" s="80"/>
      <c r="H1" s="80"/>
      <c r="I1" s="80"/>
    </row>
    <row r="2" spans="1:9" ht="20.25" customHeight="1" thickBot="1">
      <c r="A2" s="1" t="s">
        <v>0</v>
      </c>
      <c r="B2" s="3" t="s">
        <v>176</v>
      </c>
      <c r="C2" s="7" t="s">
        <v>86</v>
      </c>
      <c r="D2" s="84" t="s">
        <v>178</v>
      </c>
      <c r="E2" s="84"/>
      <c r="F2" s="1" t="s">
        <v>69</v>
      </c>
      <c r="G2" s="2" t="s">
        <v>114</v>
      </c>
      <c r="H2" s="86" t="s">
        <v>179</v>
      </c>
      <c r="I2" s="86"/>
    </row>
    <row r="3" spans="1:9" ht="20.25" customHeight="1" thickBot="1">
      <c r="A3" s="2" t="s">
        <v>68</v>
      </c>
      <c r="B3" s="4" t="s">
        <v>126</v>
      </c>
      <c r="C3" s="2" t="s">
        <v>144</v>
      </c>
      <c r="D3" s="85"/>
      <c r="E3" s="85"/>
      <c r="F3" s="1" t="s">
        <v>145</v>
      </c>
      <c r="G3" s="2" t="s">
        <v>115</v>
      </c>
      <c r="H3" s="87" t="s">
        <v>180</v>
      </c>
      <c r="I3" s="87"/>
    </row>
    <row r="4" spans="1:9" ht="20.25" customHeight="1" thickBot="1">
      <c r="A4" s="2" t="s">
        <v>59</v>
      </c>
      <c r="B4" s="5" t="s">
        <v>177</v>
      </c>
      <c r="C4" s="52" t="s">
        <v>146</v>
      </c>
      <c r="D4" s="85">
        <v>50</v>
      </c>
      <c r="E4" s="85"/>
      <c r="F4" s="1" t="s">
        <v>70</v>
      </c>
      <c r="G4" s="2" t="s">
        <v>136</v>
      </c>
      <c r="H4" s="88" t="s">
        <v>181</v>
      </c>
      <c r="I4" s="87"/>
    </row>
    <row r="5" spans="1:9" ht="7.5" customHeight="1">
      <c r="A5" s="77"/>
      <c r="B5" s="78"/>
      <c r="C5" s="78"/>
      <c r="D5" s="78"/>
      <c r="E5" s="78"/>
      <c r="F5" s="78"/>
      <c r="G5" s="78"/>
      <c r="H5" s="78"/>
      <c r="I5" s="78"/>
    </row>
    <row r="6" spans="1:9" ht="51" customHeight="1">
      <c r="A6" s="12" t="s">
        <v>60</v>
      </c>
      <c r="B6" s="83" t="s">
        <v>67</v>
      </c>
      <c r="C6" s="83"/>
      <c r="D6" s="83"/>
      <c r="E6" s="83"/>
      <c r="F6" s="83"/>
      <c r="G6" s="83"/>
      <c r="H6" s="83"/>
      <c r="I6" s="83"/>
    </row>
    <row r="7" spans="1:9" ht="20.25" customHeight="1">
      <c r="A7" s="81" t="s">
        <v>89</v>
      </c>
      <c r="B7" s="82"/>
      <c r="C7" s="82"/>
      <c r="D7" s="82"/>
      <c r="E7" s="82"/>
      <c r="F7" s="82"/>
      <c r="G7" s="81" t="s">
        <v>90</v>
      </c>
      <c r="H7" s="82"/>
      <c r="I7" s="82"/>
    </row>
    <row r="8" spans="1:9" ht="20.25" customHeight="1">
      <c r="A8" s="13" t="s">
        <v>14</v>
      </c>
      <c r="B8" s="13" t="s">
        <v>2</v>
      </c>
      <c r="C8" s="13" t="s">
        <v>87</v>
      </c>
      <c r="D8" s="13" t="s">
        <v>3</v>
      </c>
      <c r="E8" s="13" t="s">
        <v>148</v>
      </c>
      <c r="F8" s="13" t="s">
        <v>15</v>
      </c>
      <c r="G8" s="13" t="s">
        <v>16</v>
      </c>
      <c r="H8" s="13" t="s">
        <v>88</v>
      </c>
      <c r="I8" s="13" t="s">
        <v>17</v>
      </c>
    </row>
    <row r="9" spans="1:9" ht="20.25" customHeight="1">
      <c r="A9" s="14" t="s">
        <v>71</v>
      </c>
      <c r="B9" s="66" t="s">
        <v>127</v>
      </c>
      <c r="C9" s="66"/>
      <c r="D9" s="66"/>
      <c r="E9" s="66"/>
      <c r="F9" s="66"/>
      <c r="G9" s="66"/>
      <c r="H9" s="66"/>
      <c r="I9" s="15"/>
    </row>
    <row r="10" spans="1:9" ht="20.25" customHeight="1">
      <c r="A10" s="69" t="s">
        <v>91</v>
      </c>
      <c r="B10" s="92" t="s">
        <v>140</v>
      </c>
      <c r="C10" s="16" t="s">
        <v>51</v>
      </c>
      <c r="D10" s="17"/>
      <c r="E10" s="17"/>
      <c r="F10" s="18" t="s">
        <v>18</v>
      </c>
      <c r="G10" s="19"/>
      <c r="H10" s="20">
        <f>D10*E10*G10</f>
        <v>0</v>
      </c>
      <c r="I10" s="21" t="s">
        <v>19</v>
      </c>
    </row>
    <row r="11" spans="1:9" ht="20.25" customHeight="1">
      <c r="A11" s="69"/>
      <c r="B11" s="92"/>
      <c r="C11" s="16" t="s">
        <v>52</v>
      </c>
      <c r="D11" s="17"/>
      <c r="E11" s="17"/>
      <c r="F11" s="18" t="s">
        <v>18</v>
      </c>
      <c r="G11" s="19"/>
      <c r="H11" s="20">
        <f t="shared" ref="H11" si="0">D11*E11*G11</f>
        <v>0</v>
      </c>
      <c r="I11" s="21" t="s">
        <v>20</v>
      </c>
    </row>
    <row r="12" spans="1:9" ht="20.25" customHeight="1">
      <c r="A12" s="69"/>
      <c r="B12" s="92"/>
      <c r="C12" s="16" t="s">
        <v>53</v>
      </c>
      <c r="D12" s="17"/>
      <c r="E12" s="17"/>
      <c r="F12" s="18" t="s">
        <v>18</v>
      </c>
      <c r="G12" s="19"/>
      <c r="H12" s="20">
        <f>D12*E12*G12</f>
        <v>0</v>
      </c>
      <c r="I12" s="21" t="s">
        <v>19</v>
      </c>
    </row>
    <row r="13" spans="1:9" ht="23.25" customHeight="1">
      <c r="A13" s="69" t="s">
        <v>92</v>
      </c>
      <c r="B13" s="64" t="s">
        <v>147</v>
      </c>
      <c r="C13" s="22" t="s">
        <v>182</v>
      </c>
      <c r="D13" s="17">
        <v>1</v>
      </c>
      <c r="E13" s="17">
        <v>1</v>
      </c>
      <c r="F13" s="18" t="s">
        <v>21</v>
      </c>
      <c r="G13" s="23">
        <v>45000</v>
      </c>
      <c r="H13" s="20">
        <f>D13*E13*G13</f>
        <v>45000</v>
      </c>
      <c r="I13" s="23" t="s">
        <v>190</v>
      </c>
    </row>
    <row r="14" spans="1:9" ht="23.25" customHeight="1">
      <c r="A14" s="69"/>
      <c r="B14" s="64" t="s">
        <v>147</v>
      </c>
      <c r="C14" s="22" t="s">
        <v>183</v>
      </c>
      <c r="D14" s="17">
        <v>1</v>
      </c>
      <c r="E14" s="17">
        <v>1</v>
      </c>
      <c r="F14" s="18" t="s">
        <v>21</v>
      </c>
      <c r="G14" s="23">
        <v>8000</v>
      </c>
      <c r="H14" s="20">
        <f>D14*E14*G14</f>
        <v>8000</v>
      </c>
      <c r="I14" s="23" t="s">
        <v>191</v>
      </c>
    </row>
    <row r="15" spans="1:9" ht="20.25" customHeight="1">
      <c r="A15" s="69"/>
      <c r="B15" s="22" t="s">
        <v>74</v>
      </c>
      <c r="C15" s="16" t="s">
        <v>78</v>
      </c>
      <c r="D15" s="17"/>
      <c r="E15" s="17"/>
      <c r="F15" s="18" t="s">
        <v>75</v>
      </c>
      <c r="G15" s="19"/>
      <c r="H15" s="20">
        <f t="shared" ref="H15:H19" si="1">D15*E15*G15</f>
        <v>0</v>
      </c>
      <c r="I15" s="23" t="s">
        <v>150</v>
      </c>
    </row>
    <row r="16" spans="1:9" ht="20.25" customHeight="1">
      <c r="A16" s="69"/>
      <c r="B16" s="22" t="s">
        <v>76</v>
      </c>
      <c r="C16" s="16" t="s">
        <v>77</v>
      </c>
      <c r="D16" s="17"/>
      <c r="E16" s="17"/>
      <c r="F16" s="18" t="s">
        <v>152</v>
      </c>
      <c r="G16" s="19"/>
      <c r="H16" s="20">
        <f>D16*E16*G16</f>
        <v>0</v>
      </c>
      <c r="I16" s="23"/>
    </row>
    <row r="17" spans="1:11" ht="20.25" customHeight="1">
      <c r="A17" s="69"/>
      <c r="B17" s="22" t="s">
        <v>79</v>
      </c>
      <c r="C17" s="16" t="s">
        <v>80</v>
      </c>
      <c r="D17" s="17"/>
      <c r="E17" s="17"/>
      <c r="F17" s="18" t="s">
        <v>81</v>
      </c>
      <c r="G17" s="19"/>
      <c r="H17" s="20">
        <f t="shared" si="1"/>
        <v>0</v>
      </c>
      <c r="I17" s="23" t="s">
        <v>150</v>
      </c>
    </row>
    <row r="18" spans="1:11" ht="20.25" customHeight="1">
      <c r="A18" s="69"/>
      <c r="B18" s="22" t="s">
        <v>116</v>
      </c>
      <c r="C18" s="16" t="s">
        <v>149</v>
      </c>
      <c r="D18" s="17"/>
      <c r="E18" s="17"/>
      <c r="F18" s="18" t="s">
        <v>117</v>
      </c>
      <c r="G18" s="19"/>
      <c r="H18" s="20">
        <f t="shared" si="1"/>
        <v>0</v>
      </c>
      <c r="I18" s="23" t="s">
        <v>150</v>
      </c>
    </row>
    <row r="19" spans="1:11" ht="20.25" customHeight="1">
      <c r="A19" s="69"/>
      <c r="B19" s="22" t="s">
        <v>151</v>
      </c>
      <c r="C19" s="16"/>
      <c r="D19" s="17"/>
      <c r="E19" s="17"/>
      <c r="F19" s="18" t="s">
        <v>82</v>
      </c>
      <c r="G19" s="19"/>
      <c r="H19" s="20">
        <f t="shared" si="1"/>
        <v>0</v>
      </c>
      <c r="I19" s="23"/>
    </row>
    <row r="20" spans="1:11" ht="20.25" customHeight="1">
      <c r="A20" s="66" t="s">
        <v>172</v>
      </c>
      <c r="B20" s="67"/>
      <c r="C20" s="67"/>
      <c r="D20" s="67"/>
      <c r="E20" s="67"/>
      <c r="F20" s="67"/>
      <c r="G20" s="67"/>
      <c r="H20" s="54">
        <f>SUM(H10:H19)</f>
        <v>53000</v>
      </c>
      <c r="I20" s="21"/>
    </row>
    <row r="21" spans="1:11" ht="20.25" customHeight="1">
      <c r="A21" s="25" t="s">
        <v>14</v>
      </c>
      <c r="B21" s="25" t="s">
        <v>2</v>
      </c>
      <c r="C21" s="25" t="s">
        <v>87</v>
      </c>
      <c r="D21" s="26" t="s">
        <v>23</v>
      </c>
      <c r="E21" s="26" t="s">
        <v>44</v>
      </c>
      <c r="F21" s="25" t="s">
        <v>5</v>
      </c>
      <c r="G21" s="25" t="s">
        <v>6</v>
      </c>
      <c r="H21" s="25" t="s">
        <v>7</v>
      </c>
      <c r="I21" s="25" t="s">
        <v>8</v>
      </c>
    </row>
    <row r="22" spans="1:11" ht="20.25" customHeight="1">
      <c r="A22" s="59" t="s">
        <v>72</v>
      </c>
      <c r="B22" s="66" t="s">
        <v>25</v>
      </c>
      <c r="C22" s="66"/>
      <c r="D22" s="66"/>
      <c r="E22" s="66"/>
      <c r="F22" s="66"/>
      <c r="G22" s="66"/>
      <c r="H22" s="66"/>
      <c r="I22" s="56"/>
      <c r="J22" s="58"/>
      <c r="K22" s="58"/>
    </row>
    <row r="23" spans="1:11" s="9" customFormat="1" ht="18.75" customHeight="1">
      <c r="A23" s="60" t="s">
        <v>119</v>
      </c>
      <c r="B23" s="53" t="s">
        <v>141</v>
      </c>
      <c r="C23" s="27" t="s">
        <v>154</v>
      </c>
      <c r="D23" s="27"/>
      <c r="E23" s="27"/>
      <c r="F23" s="61" t="s">
        <v>153</v>
      </c>
      <c r="G23" s="28"/>
      <c r="H23" s="20">
        <f>D23*E23*G23</f>
        <v>0</v>
      </c>
      <c r="I23" s="56"/>
      <c r="J23" s="58"/>
      <c r="K23" s="58"/>
    </row>
    <row r="24" spans="1:11" ht="18.75" customHeight="1">
      <c r="A24" s="60" t="s">
        <v>118</v>
      </c>
      <c r="B24" s="24" t="s">
        <v>142</v>
      </c>
      <c r="C24" s="27" t="s">
        <v>154</v>
      </c>
      <c r="D24" s="30"/>
      <c r="E24" s="30"/>
      <c r="F24" s="61" t="s">
        <v>153</v>
      </c>
      <c r="G24" s="32"/>
      <c r="H24" s="20">
        <f>D24*E24*G24</f>
        <v>0</v>
      </c>
      <c r="I24" s="57"/>
      <c r="J24" s="57"/>
      <c r="K24" s="58" t="s">
        <v>137</v>
      </c>
    </row>
    <row r="25" spans="1:11" ht="18.75" customHeight="1">
      <c r="A25" s="29" t="s">
        <v>93</v>
      </c>
      <c r="B25" s="33" t="s">
        <v>35</v>
      </c>
      <c r="C25" s="27" t="s">
        <v>155</v>
      </c>
      <c r="D25" s="30"/>
      <c r="E25" s="30"/>
      <c r="F25" s="61" t="s">
        <v>153</v>
      </c>
      <c r="G25" s="34"/>
      <c r="H25" s="20">
        <f t="shared" ref="H25:H26" si="2">D25*E25*G25</f>
        <v>0</v>
      </c>
      <c r="I25" s="15"/>
      <c r="J25" s="58"/>
      <c r="K25" s="58"/>
    </row>
    <row r="26" spans="1:11" ht="18.75" customHeight="1">
      <c r="A26" s="29" t="s">
        <v>94</v>
      </c>
      <c r="B26" s="33" t="s">
        <v>36</v>
      </c>
      <c r="C26" s="27" t="s">
        <v>155</v>
      </c>
      <c r="D26" s="30"/>
      <c r="E26" s="30"/>
      <c r="F26" s="61" t="s">
        <v>153</v>
      </c>
      <c r="G26" s="32"/>
      <c r="H26" s="20">
        <f t="shared" si="2"/>
        <v>0</v>
      </c>
      <c r="I26" s="15"/>
    </row>
    <row r="27" spans="1:11" ht="20.25" customHeight="1">
      <c r="A27" s="66" t="s">
        <v>171</v>
      </c>
      <c r="B27" s="67"/>
      <c r="C27" s="67"/>
      <c r="D27" s="67"/>
      <c r="E27" s="67"/>
      <c r="F27" s="67"/>
      <c r="G27" s="67"/>
      <c r="H27" s="54">
        <f>SUM(H23:H26)</f>
        <v>0</v>
      </c>
      <c r="I27" s="15"/>
    </row>
    <row r="28" spans="1:11" ht="20.25" customHeight="1">
      <c r="A28" s="25" t="s">
        <v>1</v>
      </c>
      <c r="B28" s="25" t="s">
        <v>2</v>
      </c>
      <c r="C28" s="25" t="s">
        <v>87</v>
      </c>
      <c r="D28" s="26" t="s">
        <v>3</v>
      </c>
      <c r="E28" s="26" t="s">
        <v>4</v>
      </c>
      <c r="F28" s="25" t="s">
        <v>5</v>
      </c>
      <c r="G28" s="25" t="s">
        <v>6</v>
      </c>
      <c r="H28" s="25" t="s">
        <v>7</v>
      </c>
      <c r="I28" s="25" t="s">
        <v>8</v>
      </c>
    </row>
    <row r="29" spans="1:11" ht="20.25" customHeight="1">
      <c r="A29" s="14" t="s">
        <v>41</v>
      </c>
      <c r="B29" s="66" t="s">
        <v>9</v>
      </c>
      <c r="C29" s="66"/>
      <c r="D29" s="66"/>
      <c r="E29" s="66"/>
      <c r="F29" s="66"/>
      <c r="G29" s="66"/>
      <c r="H29" s="66"/>
      <c r="I29" s="15"/>
    </row>
    <row r="30" spans="1:11" s="9" customFormat="1" ht="20.25" customHeight="1">
      <c r="A30" s="69" t="s">
        <v>95</v>
      </c>
      <c r="B30" s="93" t="s">
        <v>161</v>
      </c>
      <c r="C30" s="27" t="s">
        <v>156</v>
      </c>
      <c r="D30" s="27"/>
      <c r="E30" s="27"/>
      <c r="F30" s="61" t="s">
        <v>10</v>
      </c>
      <c r="G30" s="34"/>
      <c r="H30" s="20">
        <f>D30*E30*G30</f>
        <v>0</v>
      </c>
      <c r="I30" s="89" t="s">
        <v>73</v>
      </c>
      <c r="J30" s="11"/>
      <c r="K30" s="8" t="s">
        <v>137</v>
      </c>
    </row>
    <row r="31" spans="1:11" ht="20.25" customHeight="1">
      <c r="A31" s="69"/>
      <c r="B31" s="93"/>
      <c r="C31" s="27" t="s">
        <v>157</v>
      </c>
      <c r="D31" s="27"/>
      <c r="E31" s="27"/>
      <c r="F31" s="61" t="s">
        <v>10</v>
      </c>
      <c r="G31" s="34"/>
      <c r="H31" s="20">
        <f>D31*E31*G31</f>
        <v>0</v>
      </c>
      <c r="I31" s="89"/>
      <c r="J31" s="10"/>
    </row>
    <row r="32" spans="1:11" ht="20.25" customHeight="1">
      <c r="A32" s="69" t="s">
        <v>96</v>
      </c>
      <c r="B32" s="70" t="s">
        <v>162</v>
      </c>
      <c r="C32" s="27" t="s">
        <v>156</v>
      </c>
      <c r="D32" s="35"/>
      <c r="E32" s="35"/>
      <c r="F32" s="31" t="s">
        <v>10</v>
      </c>
      <c r="G32" s="34"/>
      <c r="H32" s="20">
        <f t="shared" ref="H32:H38" si="3">D32*E32*G32</f>
        <v>0</v>
      </c>
      <c r="I32" s="89"/>
    </row>
    <row r="33" spans="1:9" ht="20.25" customHeight="1">
      <c r="A33" s="69"/>
      <c r="B33" s="70"/>
      <c r="C33" s="27" t="s">
        <v>157</v>
      </c>
      <c r="D33" s="35"/>
      <c r="E33" s="35"/>
      <c r="F33" s="31" t="s">
        <v>10</v>
      </c>
      <c r="G33" s="34"/>
      <c r="H33" s="20">
        <f t="shared" si="3"/>
        <v>0</v>
      </c>
      <c r="I33" s="89"/>
    </row>
    <row r="34" spans="1:9" ht="20.25" customHeight="1">
      <c r="A34" s="69" t="s">
        <v>97</v>
      </c>
      <c r="B34" s="70" t="s">
        <v>160</v>
      </c>
      <c r="C34" s="27" t="s">
        <v>158</v>
      </c>
      <c r="D34" s="35"/>
      <c r="E34" s="35"/>
      <c r="F34" s="31" t="s">
        <v>11</v>
      </c>
      <c r="G34" s="34"/>
      <c r="H34" s="20">
        <f t="shared" si="3"/>
        <v>0</v>
      </c>
      <c r="I34" s="89"/>
    </row>
    <row r="35" spans="1:9" ht="20.25" customHeight="1">
      <c r="A35" s="69"/>
      <c r="B35" s="70"/>
      <c r="C35" s="27" t="s">
        <v>157</v>
      </c>
      <c r="D35" s="35"/>
      <c r="E35" s="35"/>
      <c r="F35" s="31" t="s">
        <v>11</v>
      </c>
      <c r="G35" s="34"/>
      <c r="H35" s="20">
        <f t="shared" si="3"/>
        <v>0</v>
      </c>
      <c r="I35" s="89"/>
    </row>
    <row r="36" spans="1:9" ht="20.25" customHeight="1">
      <c r="A36" s="69" t="s">
        <v>98</v>
      </c>
      <c r="B36" s="70" t="s">
        <v>12</v>
      </c>
      <c r="C36" s="27" t="s">
        <v>159</v>
      </c>
      <c r="D36" s="35"/>
      <c r="E36" s="35"/>
      <c r="F36" s="31" t="s">
        <v>13</v>
      </c>
      <c r="G36" s="34"/>
      <c r="H36" s="20">
        <f t="shared" si="3"/>
        <v>0</v>
      </c>
      <c r="I36" s="90" t="s">
        <v>175</v>
      </c>
    </row>
    <row r="37" spans="1:9" ht="20.25" customHeight="1">
      <c r="A37" s="69"/>
      <c r="B37" s="70"/>
      <c r="C37" s="27" t="s">
        <v>159</v>
      </c>
      <c r="D37" s="35"/>
      <c r="E37" s="35"/>
      <c r="F37" s="31" t="s">
        <v>13</v>
      </c>
      <c r="G37" s="34"/>
      <c r="H37" s="20">
        <f t="shared" si="3"/>
        <v>0</v>
      </c>
      <c r="I37" s="90"/>
    </row>
    <row r="38" spans="1:9" ht="20.25" customHeight="1">
      <c r="A38" s="69"/>
      <c r="B38" s="70"/>
      <c r="C38" s="27" t="s">
        <v>159</v>
      </c>
      <c r="D38" s="35"/>
      <c r="E38" s="35"/>
      <c r="F38" s="31" t="s">
        <v>13</v>
      </c>
      <c r="G38" s="34"/>
      <c r="H38" s="20">
        <f t="shared" si="3"/>
        <v>0</v>
      </c>
      <c r="I38" s="90"/>
    </row>
    <row r="39" spans="1:9" ht="20.25" customHeight="1">
      <c r="A39" s="66" t="s">
        <v>173</v>
      </c>
      <c r="B39" s="67"/>
      <c r="C39" s="67"/>
      <c r="D39" s="67"/>
      <c r="E39" s="67"/>
      <c r="F39" s="67"/>
      <c r="G39" s="67"/>
      <c r="H39" s="54">
        <f>SUM(H30:H38)</f>
        <v>0</v>
      </c>
      <c r="I39" s="15"/>
    </row>
    <row r="40" spans="1:9" ht="20.25" customHeight="1">
      <c r="A40" s="25" t="s">
        <v>14</v>
      </c>
      <c r="B40" s="25" t="s">
        <v>2</v>
      </c>
      <c r="C40" s="25" t="s">
        <v>87</v>
      </c>
      <c r="D40" s="68" t="s">
        <v>3</v>
      </c>
      <c r="E40" s="68"/>
      <c r="F40" s="25" t="s">
        <v>5</v>
      </c>
      <c r="G40" s="25" t="s">
        <v>6</v>
      </c>
      <c r="H40" s="25" t="s">
        <v>7</v>
      </c>
      <c r="I40" s="25" t="s">
        <v>8</v>
      </c>
    </row>
    <row r="41" spans="1:9" ht="20.25" customHeight="1">
      <c r="A41" s="14" t="s">
        <v>42</v>
      </c>
      <c r="B41" s="66" t="s">
        <v>27</v>
      </c>
      <c r="C41" s="66"/>
      <c r="D41" s="66"/>
      <c r="E41" s="66"/>
      <c r="F41" s="66"/>
      <c r="G41" s="66"/>
      <c r="H41" s="66"/>
      <c r="I41" s="15"/>
    </row>
    <row r="42" spans="1:9" ht="20.25" customHeight="1">
      <c r="A42" s="29" t="s">
        <v>99</v>
      </c>
      <c r="B42" s="27" t="s">
        <v>28</v>
      </c>
      <c r="C42" s="27" t="s">
        <v>163</v>
      </c>
      <c r="D42" s="65"/>
      <c r="E42" s="65"/>
      <c r="F42" s="31" t="s">
        <v>24</v>
      </c>
      <c r="G42" s="36"/>
      <c r="H42" s="20">
        <f>D42*G42</f>
        <v>0</v>
      </c>
      <c r="I42" s="91" t="s">
        <v>164</v>
      </c>
    </row>
    <row r="43" spans="1:9" ht="20.25" customHeight="1">
      <c r="A43" s="63" t="s">
        <v>100</v>
      </c>
      <c r="B43" s="27" t="s">
        <v>45</v>
      </c>
      <c r="C43" s="27"/>
      <c r="D43" s="65"/>
      <c r="E43" s="65"/>
      <c r="F43" s="31" t="s">
        <v>37</v>
      </c>
      <c r="G43" s="36"/>
      <c r="H43" s="20">
        <f>D43*G43</f>
        <v>0</v>
      </c>
      <c r="I43" s="91"/>
    </row>
    <row r="44" spans="1:9" ht="20.25" customHeight="1">
      <c r="A44" s="63" t="s">
        <v>101</v>
      </c>
      <c r="B44" s="27" t="s">
        <v>38</v>
      </c>
      <c r="C44" s="27"/>
      <c r="D44" s="65"/>
      <c r="E44" s="65"/>
      <c r="F44" s="31" t="s">
        <v>43</v>
      </c>
      <c r="G44" s="36"/>
      <c r="H44" s="20">
        <f t="shared" ref="H44:H50" si="4">D44*G44</f>
        <v>0</v>
      </c>
      <c r="I44" s="91"/>
    </row>
    <row r="45" spans="1:9" ht="20.25" customHeight="1">
      <c r="A45" s="63" t="s">
        <v>102</v>
      </c>
      <c r="B45" s="27" t="s">
        <v>39</v>
      </c>
      <c r="C45" s="27"/>
      <c r="D45" s="65"/>
      <c r="E45" s="65"/>
      <c r="F45" s="31" t="s">
        <v>44</v>
      </c>
      <c r="G45" s="36"/>
      <c r="H45" s="20">
        <f t="shared" si="4"/>
        <v>0</v>
      </c>
      <c r="I45" s="91"/>
    </row>
    <row r="46" spans="1:9" ht="20.25" customHeight="1">
      <c r="A46" s="63" t="s">
        <v>103</v>
      </c>
      <c r="B46" s="27" t="s">
        <v>55</v>
      </c>
      <c r="C46" s="27"/>
      <c r="D46" s="65"/>
      <c r="E46" s="65"/>
      <c r="F46" s="31" t="s">
        <v>58</v>
      </c>
      <c r="G46" s="36"/>
      <c r="H46" s="20">
        <f t="shared" si="4"/>
        <v>0</v>
      </c>
      <c r="I46" s="91"/>
    </row>
    <row r="47" spans="1:9" ht="20.25" customHeight="1">
      <c r="A47" s="63" t="s">
        <v>104</v>
      </c>
      <c r="B47" s="27" t="s">
        <v>54</v>
      </c>
      <c r="C47" s="27"/>
      <c r="D47" s="65"/>
      <c r="E47" s="65"/>
      <c r="F47" s="31" t="s">
        <v>43</v>
      </c>
      <c r="G47" s="36"/>
      <c r="H47" s="20">
        <f t="shared" si="4"/>
        <v>0</v>
      </c>
      <c r="I47" s="91"/>
    </row>
    <row r="48" spans="1:9" ht="20.25" customHeight="1">
      <c r="A48" s="63" t="s">
        <v>105</v>
      </c>
      <c r="B48" s="27" t="s">
        <v>61</v>
      </c>
      <c r="C48" s="27"/>
      <c r="D48" s="37"/>
      <c r="E48" s="37"/>
      <c r="F48" s="31" t="s">
        <v>57</v>
      </c>
      <c r="G48" s="36"/>
      <c r="H48" s="20">
        <f t="shared" si="4"/>
        <v>0</v>
      </c>
      <c r="I48" s="91"/>
    </row>
    <row r="49" spans="1:9" ht="20.25" customHeight="1">
      <c r="A49" s="63" t="s">
        <v>106</v>
      </c>
      <c r="B49" s="27" t="s">
        <v>62</v>
      </c>
      <c r="C49" s="27"/>
      <c r="D49" s="65"/>
      <c r="E49" s="65"/>
      <c r="F49" s="31" t="s">
        <v>57</v>
      </c>
      <c r="G49" s="36"/>
      <c r="H49" s="20">
        <f t="shared" si="4"/>
        <v>0</v>
      </c>
      <c r="I49" s="91"/>
    </row>
    <row r="50" spans="1:9" ht="20.25" customHeight="1">
      <c r="A50" s="63" t="s">
        <v>107</v>
      </c>
      <c r="B50" s="27" t="s">
        <v>56</v>
      </c>
      <c r="C50" s="27"/>
      <c r="D50" s="65"/>
      <c r="E50" s="65"/>
      <c r="F50" s="31" t="s">
        <v>43</v>
      </c>
      <c r="G50" s="36"/>
      <c r="H50" s="20">
        <f t="shared" si="4"/>
        <v>0</v>
      </c>
      <c r="I50" s="91"/>
    </row>
    <row r="51" spans="1:9" ht="20.25" customHeight="1">
      <c r="A51" s="63" t="s">
        <v>108</v>
      </c>
      <c r="B51" s="27" t="s">
        <v>192</v>
      </c>
      <c r="C51" s="27"/>
      <c r="D51" s="62">
        <v>50</v>
      </c>
      <c r="E51" s="62">
        <v>1</v>
      </c>
      <c r="F51" s="18" t="s">
        <v>152</v>
      </c>
      <c r="G51" s="19">
        <v>20</v>
      </c>
      <c r="H51" s="20">
        <f>D51*E51*G51</f>
        <v>1000</v>
      </c>
      <c r="I51" s="91"/>
    </row>
    <row r="52" spans="1:9" ht="20.25" customHeight="1">
      <c r="A52" s="63" t="s">
        <v>184</v>
      </c>
      <c r="B52" s="27" t="s">
        <v>193</v>
      </c>
      <c r="C52" s="27"/>
      <c r="D52" s="62">
        <v>1</v>
      </c>
      <c r="E52" s="62">
        <v>1</v>
      </c>
      <c r="F52" s="18" t="s">
        <v>152</v>
      </c>
      <c r="G52" s="19">
        <v>2000</v>
      </c>
      <c r="H52" s="20">
        <f>D52*E52*G52</f>
        <v>2000</v>
      </c>
      <c r="I52" s="91"/>
    </row>
    <row r="53" spans="1:9" ht="20.25" customHeight="1">
      <c r="A53" s="63" t="s">
        <v>185</v>
      </c>
      <c r="B53" s="27" t="s">
        <v>194</v>
      </c>
      <c r="C53" s="27" t="s">
        <v>138</v>
      </c>
      <c r="D53" s="62">
        <v>2</v>
      </c>
      <c r="E53" s="62">
        <v>1</v>
      </c>
      <c r="F53" s="18" t="s">
        <v>152</v>
      </c>
      <c r="G53" s="19">
        <v>5000</v>
      </c>
      <c r="H53" s="20">
        <f>D53*E53*G53</f>
        <v>10000</v>
      </c>
      <c r="I53" s="91"/>
    </row>
    <row r="54" spans="1:9" ht="20.25" customHeight="1">
      <c r="A54" s="66" t="s">
        <v>174</v>
      </c>
      <c r="B54" s="67"/>
      <c r="C54" s="67"/>
      <c r="D54" s="67"/>
      <c r="E54" s="67"/>
      <c r="F54" s="67"/>
      <c r="G54" s="67"/>
      <c r="H54" s="54">
        <f>SUM(H42:H53)</f>
        <v>13000</v>
      </c>
      <c r="I54" s="15"/>
    </row>
    <row r="55" spans="1:9" ht="20.25" customHeight="1">
      <c r="A55" s="25" t="s">
        <v>14</v>
      </c>
      <c r="B55" s="25" t="s">
        <v>2</v>
      </c>
      <c r="C55" s="25" t="s">
        <v>87</v>
      </c>
      <c r="D55" s="26" t="s">
        <v>49</v>
      </c>
      <c r="E55" s="26" t="s">
        <v>166</v>
      </c>
      <c r="F55" s="25" t="s">
        <v>5</v>
      </c>
      <c r="G55" s="25" t="s">
        <v>6</v>
      </c>
      <c r="H55" s="25" t="s">
        <v>7</v>
      </c>
      <c r="I55" s="25" t="s">
        <v>8</v>
      </c>
    </row>
    <row r="56" spans="1:9" ht="20.25" customHeight="1">
      <c r="A56" s="14" t="s">
        <v>26</v>
      </c>
      <c r="B56" s="67" t="s">
        <v>46</v>
      </c>
      <c r="C56" s="67"/>
      <c r="D56" s="67"/>
      <c r="E56" s="67"/>
      <c r="F56" s="67"/>
      <c r="G56" s="67"/>
      <c r="H56" s="67"/>
      <c r="I56" s="67"/>
    </row>
    <row r="57" spans="1:9" ht="20.25" customHeight="1">
      <c r="A57" s="29" t="s">
        <v>109</v>
      </c>
      <c r="B57" s="38" t="s">
        <v>47</v>
      </c>
      <c r="C57" s="39"/>
      <c r="D57" s="39"/>
      <c r="E57" s="39"/>
      <c r="F57" s="31" t="s">
        <v>153</v>
      </c>
      <c r="G57" s="36"/>
      <c r="H57" s="20">
        <f>D57*E57*G57</f>
        <v>0</v>
      </c>
      <c r="I57" s="15"/>
    </row>
    <row r="58" spans="1:9" ht="20.25" customHeight="1">
      <c r="A58" s="29" t="s">
        <v>110</v>
      </c>
      <c r="B58" s="38" t="s">
        <v>48</v>
      </c>
      <c r="C58" s="39"/>
      <c r="D58" s="35">
        <v>2</v>
      </c>
      <c r="E58" s="35">
        <v>1</v>
      </c>
      <c r="F58" s="31" t="s">
        <v>22</v>
      </c>
      <c r="G58" s="19">
        <v>500</v>
      </c>
      <c r="H58" s="20">
        <f>D58*E58*G58</f>
        <v>1000</v>
      </c>
      <c r="I58" s="15"/>
    </row>
    <row r="59" spans="1:9" ht="20.25" customHeight="1">
      <c r="A59" s="67" t="s">
        <v>83</v>
      </c>
      <c r="B59" s="67"/>
      <c r="C59" s="67"/>
      <c r="D59" s="67"/>
      <c r="E59" s="67"/>
      <c r="F59" s="67"/>
      <c r="G59" s="67"/>
      <c r="H59" s="54">
        <f>SUM(H57:H58)</f>
        <v>1000</v>
      </c>
      <c r="I59" s="15"/>
    </row>
    <row r="60" spans="1:9" ht="20.25" customHeight="1">
      <c r="A60" s="6" t="s">
        <v>84</v>
      </c>
      <c r="B60" s="6"/>
      <c r="C60" s="6"/>
      <c r="D60" s="6"/>
      <c r="E60" s="6"/>
      <c r="F60" s="6"/>
      <c r="G60" s="6"/>
      <c r="H60" s="40">
        <f>SUM(H20,H27,H39,H54,H59)</f>
        <v>67000</v>
      </c>
      <c r="I60" s="41"/>
    </row>
    <row r="61" spans="1:9" ht="20.25" customHeight="1">
      <c r="A61" s="25" t="s">
        <v>14</v>
      </c>
      <c r="B61" s="25" t="s">
        <v>2</v>
      </c>
      <c r="C61" s="25" t="s">
        <v>87</v>
      </c>
      <c r="D61" s="68" t="s">
        <v>143</v>
      </c>
      <c r="E61" s="68"/>
      <c r="F61" s="25" t="s">
        <v>5</v>
      </c>
      <c r="G61" s="25" t="s">
        <v>6</v>
      </c>
      <c r="H61" s="25" t="s">
        <v>7</v>
      </c>
      <c r="I61" s="25" t="s">
        <v>8</v>
      </c>
    </row>
    <row r="62" spans="1:9" ht="20.25" customHeight="1">
      <c r="A62" s="14" t="s">
        <v>29</v>
      </c>
      <c r="B62" s="66" t="s">
        <v>63</v>
      </c>
      <c r="C62" s="66"/>
      <c r="D62" s="66"/>
      <c r="E62" s="66"/>
      <c r="F62" s="66"/>
      <c r="G62" s="66"/>
      <c r="H62" s="66"/>
      <c r="I62" s="66"/>
    </row>
    <row r="63" spans="1:9" ht="20.25" customHeight="1">
      <c r="A63" s="29" t="s">
        <v>111</v>
      </c>
      <c r="B63" s="15" t="s">
        <v>186</v>
      </c>
      <c r="C63" s="56"/>
      <c r="D63" s="75">
        <f>H60</f>
        <v>67000</v>
      </c>
      <c r="E63" s="76"/>
      <c r="F63" s="61" t="s">
        <v>187</v>
      </c>
      <c r="G63" s="42">
        <v>0.1</v>
      </c>
      <c r="H63" s="20">
        <f>D63*G63</f>
        <v>6700</v>
      </c>
      <c r="I63" s="15"/>
    </row>
    <row r="64" spans="1:9" ht="20.25" customHeight="1">
      <c r="A64" s="71" t="s">
        <v>168</v>
      </c>
      <c r="B64" s="72"/>
      <c r="C64" s="72"/>
      <c r="D64" s="72"/>
      <c r="E64" s="72"/>
      <c r="F64" s="72"/>
      <c r="G64" s="72"/>
      <c r="H64" s="40">
        <f>SUM(H63:H63)</f>
        <v>6700</v>
      </c>
      <c r="I64" s="41"/>
    </row>
    <row r="65" spans="1:9" ht="20.25" customHeight="1">
      <c r="A65" s="25" t="s">
        <v>14</v>
      </c>
      <c r="B65" s="25" t="s">
        <v>2</v>
      </c>
      <c r="C65" s="25" t="s">
        <v>87</v>
      </c>
      <c r="D65" s="26" t="s">
        <v>23</v>
      </c>
      <c r="E65" s="26" t="s">
        <v>30</v>
      </c>
      <c r="F65" s="25" t="s">
        <v>5</v>
      </c>
      <c r="G65" s="25" t="s">
        <v>6</v>
      </c>
      <c r="H65" s="25" t="s">
        <v>7</v>
      </c>
      <c r="I65" s="25" t="s">
        <v>8</v>
      </c>
    </row>
    <row r="66" spans="1:9" ht="20.25" customHeight="1">
      <c r="A66" s="14" t="s">
        <v>31</v>
      </c>
      <c r="B66" s="66" t="s">
        <v>32</v>
      </c>
      <c r="C66" s="66"/>
      <c r="D66" s="66"/>
      <c r="E66" s="66"/>
      <c r="F66" s="66"/>
      <c r="G66" s="66"/>
      <c r="H66" s="66"/>
      <c r="I66" s="66"/>
    </row>
    <row r="67" spans="1:9" ht="18" customHeight="1">
      <c r="A67" s="29" t="s">
        <v>112</v>
      </c>
      <c r="B67" s="70" t="s">
        <v>33</v>
      </c>
      <c r="C67" s="15" t="s">
        <v>131</v>
      </c>
      <c r="D67" s="30"/>
      <c r="E67" s="30"/>
      <c r="F67" s="31" t="s">
        <v>132</v>
      </c>
      <c r="G67" s="42"/>
      <c r="H67" s="20">
        <f>D67*E67*G67</f>
        <v>0</v>
      </c>
      <c r="I67" s="43"/>
    </row>
    <row r="68" spans="1:9" ht="18" customHeight="1">
      <c r="A68" s="29" t="s">
        <v>129</v>
      </c>
      <c r="B68" s="70"/>
      <c r="C68" s="15" t="s">
        <v>133</v>
      </c>
      <c r="D68" s="30"/>
      <c r="E68" s="30"/>
      <c r="F68" s="31" t="s">
        <v>134</v>
      </c>
      <c r="G68" s="42"/>
      <c r="H68" s="20">
        <f>D68*E68*G68</f>
        <v>0</v>
      </c>
      <c r="I68" s="44"/>
    </row>
    <row r="69" spans="1:9" ht="18" customHeight="1">
      <c r="A69" s="29" t="s">
        <v>130</v>
      </c>
      <c r="B69" s="70"/>
      <c r="C69" s="15" t="s">
        <v>135</v>
      </c>
      <c r="D69" s="30"/>
      <c r="E69" s="30"/>
      <c r="F69" s="31" t="s">
        <v>22</v>
      </c>
      <c r="G69" s="42"/>
      <c r="H69" s="20">
        <f>D58*E58*G69</f>
        <v>0</v>
      </c>
      <c r="I69" s="45"/>
    </row>
    <row r="70" spans="1:9" ht="20.25" customHeight="1">
      <c r="A70" s="71" t="s">
        <v>167</v>
      </c>
      <c r="B70" s="72"/>
      <c r="C70" s="72"/>
      <c r="D70" s="72"/>
      <c r="E70" s="72"/>
      <c r="F70" s="72"/>
      <c r="G70" s="72"/>
      <c r="H70" s="40">
        <f>SUM(H67:H69)</f>
        <v>0</v>
      </c>
      <c r="I70" s="41"/>
    </row>
    <row r="71" spans="1:9" ht="20.25" customHeight="1">
      <c r="A71" s="25" t="s">
        <v>14</v>
      </c>
      <c r="B71" s="25" t="s">
        <v>2</v>
      </c>
      <c r="C71" s="25" t="s">
        <v>87</v>
      </c>
      <c r="D71" s="55" t="s">
        <v>23</v>
      </c>
      <c r="E71" s="55" t="s">
        <v>165</v>
      </c>
      <c r="F71" s="25" t="s">
        <v>5</v>
      </c>
      <c r="G71" s="25" t="s">
        <v>6</v>
      </c>
      <c r="H71" s="25" t="s">
        <v>7</v>
      </c>
      <c r="I71" s="25" t="s">
        <v>8</v>
      </c>
    </row>
    <row r="72" spans="1:9" ht="20.25" customHeight="1">
      <c r="A72" s="14" t="s">
        <v>50</v>
      </c>
      <c r="B72" s="66" t="s">
        <v>40</v>
      </c>
      <c r="C72" s="66"/>
      <c r="D72" s="66"/>
      <c r="E72" s="66"/>
      <c r="F72" s="66"/>
      <c r="G72" s="66"/>
      <c r="H72" s="66"/>
      <c r="I72" s="66"/>
    </row>
    <row r="73" spans="1:9" ht="21.75" customHeight="1">
      <c r="A73" s="29" t="s">
        <v>125</v>
      </c>
      <c r="B73" s="33" t="s">
        <v>124</v>
      </c>
      <c r="C73" s="46" t="s">
        <v>169</v>
      </c>
      <c r="D73" s="39"/>
      <c r="E73" s="39"/>
      <c r="F73" s="31" t="s">
        <v>66</v>
      </c>
      <c r="G73" s="36"/>
      <c r="H73" s="20">
        <f>D73*E73*G73</f>
        <v>0</v>
      </c>
      <c r="I73" s="43" t="s">
        <v>139</v>
      </c>
    </row>
    <row r="74" spans="1:9" ht="21.75" customHeight="1">
      <c r="A74" s="29" t="s">
        <v>120</v>
      </c>
      <c r="B74" s="33" t="s">
        <v>122</v>
      </c>
      <c r="C74" s="51" t="s">
        <v>169</v>
      </c>
      <c r="D74" s="39"/>
      <c r="E74" s="39"/>
      <c r="F74" s="31" t="s">
        <v>66</v>
      </c>
      <c r="G74" s="36"/>
      <c r="H74" s="20">
        <f>D74*E74*G74</f>
        <v>0</v>
      </c>
      <c r="I74" s="15"/>
    </row>
    <row r="75" spans="1:9" ht="21.75" customHeight="1">
      <c r="A75" s="29" t="s">
        <v>121</v>
      </c>
      <c r="B75" s="47" t="s">
        <v>123</v>
      </c>
      <c r="C75" s="51" t="s">
        <v>169</v>
      </c>
      <c r="D75" s="39"/>
      <c r="E75" s="39"/>
      <c r="F75" s="31" t="s">
        <v>66</v>
      </c>
      <c r="G75" s="36"/>
      <c r="H75" s="20">
        <f t="shared" ref="H75" si="5">D75*E75*G75</f>
        <v>0</v>
      </c>
      <c r="I75" s="15"/>
    </row>
    <row r="76" spans="1:9" ht="20.25" customHeight="1">
      <c r="A76" s="71" t="s">
        <v>170</v>
      </c>
      <c r="B76" s="72"/>
      <c r="C76" s="72"/>
      <c r="D76" s="72"/>
      <c r="E76" s="72"/>
      <c r="F76" s="72"/>
      <c r="G76" s="72"/>
      <c r="H76" s="40">
        <f>SUM(H73:H75)</f>
        <v>0</v>
      </c>
      <c r="I76" s="41"/>
    </row>
    <row r="77" spans="1:9" ht="20.25" customHeight="1">
      <c r="A77" s="25" t="s">
        <v>1</v>
      </c>
      <c r="B77" s="25" t="s">
        <v>2</v>
      </c>
      <c r="C77" s="25" t="s">
        <v>87</v>
      </c>
      <c r="D77" s="68" t="s">
        <v>3</v>
      </c>
      <c r="E77" s="68"/>
      <c r="F77" s="25" t="s">
        <v>5</v>
      </c>
      <c r="G77" s="25" t="s">
        <v>6</v>
      </c>
      <c r="H77" s="25" t="s">
        <v>7</v>
      </c>
      <c r="I77" s="25" t="s">
        <v>8</v>
      </c>
    </row>
    <row r="78" spans="1:9" ht="20.25" customHeight="1">
      <c r="A78" s="14" t="s">
        <v>65</v>
      </c>
      <c r="B78" s="66" t="s">
        <v>64</v>
      </c>
      <c r="C78" s="66"/>
      <c r="D78" s="66"/>
      <c r="E78" s="66"/>
      <c r="F78" s="66"/>
      <c r="G78" s="66"/>
      <c r="H78" s="66"/>
      <c r="I78" s="66"/>
    </row>
    <row r="79" spans="1:9" ht="20.25" customHeight="1">
      <c r="A79" s="29" t="s">
        <v>113</v>
      </c>
      <c r="B79" s="15" t="s">
        <v>188</v>
      </c>
      <c r="C79" s="15"/>
      <c r="D79" s="75">
        <f>H76+H70+H64+H60</f>
        <v>73700</v>
      </c>
      <c r="E79" s="76"/>
      <c r="F79" s="31" t="s">
        <v>189</v>
      </c>
      <c r="G79" s="42">
        <v>0.06</v>
      </c>
      <c r="H79" s="20">
        <f>D79*G79</f>
        <v>4422</v>
      </c>
      <c r="I79" s="15"/>
    </row>
    <row r="80" spans="1:9" ht="20.25" customHeight="1">
      <c r="A80" s="48" t="s">
        <v>85</v>
      </c>
      <c r="B80" s="48"/>
      <c r="C80" s="48"/>
      <c r="D80" s="48"/>
      <c r="E80" s="48"/>
      <c r="F80" s="48"/>
      <c r="G80" s="48"/>
      <c r="H80" s="49">
        <f>H60+H64+H70+H76+H79</f>
        <v>78122</v>
      </c>
      <c r="I80" s="50"/>
    </row>
    <row r="81" spans="1:9" ht="20.25" customHeight="1">
      <c r="A81" s="73" t="s">
        <v>34</v>
      </c>
      <c r="B81" s="74"/>
      <c r="C81" s="74"/>
      <c r="D81" s="74"/>
      <c r="E81" s="74"/>
      <c r="F81" s="74"/>
      <c r="G81" s="74"/>
      <c r="H81" s="74"/>
      <c r="I81" s="74"/>
    </row>
  </sheetData>
  <protectedRanges>
    <protectedRange algorithmName="SHA-512" hashValue="e0lK66S3b0olYcZE02mCLqaGMEGFvkuZtDk6ZxPUXQC0Lo2pYlmAkQW7E3i6FXqTJ1r10vej51M2I2aX+pgO+w==" saltValue="9qbQUct6OAr6LJPNI6VQ7g==" spinCount="100000" sqref="I36:I38" name="区域1"/>
  </protectedRanges>
  <mergeCells count="57">
    <mergeCell ref="I30:I35"/>
    <mergeCell ref="I36:I38"/>
    <mergeCell ref="I42:I53"/>
    <mergeCell ref="B9:H9"/>
    <mergeCell ref="B10:B12"/>
    <mergeCell ref="A20:G20"/>
    <mergeCell ref="A13:A19"/>
    <mergeCell ref="A30:A31"/>
    <mergeCell ref="B29:H29"/>
    <mergeCell ref="A34:A35"/>
    <mergeCell ref="B22:H22"/>
    <mergeCell ref="B34:B35"/>
    <mergeCell ref="A32:A33"/>
    <mergeCell ref="B32:B33"/>
    <mergeCell ref="B30:B31"/>
    <mergeCell ref="A10:A12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D4:E4"/>
    <mergeCell ref="A81:I81"/>
    <mergeCell ref="D61:E61"/>
    <mergeCell ref="B62:I62"/>
    <mergeCell ref="D63:E63"/>
    <mergeCell ref="A64:G64"/>
    <mergeCell ref="B66:I66"/>
    <mergeCell ref="A70:G70"/>
    <mergeCell ref="D77:E77"/>
    <mergeCell ref="D79:E79"/>
    <mergeCell ref="B78:I78"/>
    <mergeCell ref="B67:B69"/>
    <mergeCell ref="B56:I56"/>
    <mergeCell ref="A59:G59"/>
    <mergeCell ref="A76:G76"/>
    <mergeCell ref="B72:I72"/>
    <mergeCell ref="A54:G54"/>
    <mergeCell ref="A27:G27"/>
    <mergeCell ref="D40:E40"/>
    <mergeCell ref="B41:H41"/>
    <mergeCell ref="D42:E42"/>
    <mergeCell ref="D44:E44"/>
    <mergeCell ref="A39:G39"/>
    <mergeCell ref="A36:A38"/>
    <mergeCell ref="B36:B38"/>
    <mergeCell ref="D43:E43"/>
    <mergeCell ref="D45:E45"/>
    <mergeCell ref="D46:E46"/>
    <mergeCell ref="D47:E47"/>
    <mergeCell ref="D49:E49"/>
    <mergeCell ref="D50:E50"/>
  </mergeCells>
  <phoneticPr fontId="23" type="noConversion"/>
  <dataValidations count="3">
    <dataValidation type="list" allowBlank="1" showInputMessage="1" showErrorMessage="1" sqref="B3">
      <formula1>"国内会议,国际会议"</formula1>
    </dataValidation>
    <dataValidation type="list" allowBlank="1" showDropDown="1" showInputMessage="1" showErrorMessage="1" sqref="I23">
      <formula1>#REF!</formula1>
    </dataValidation>
    <dataValidation type="list" allowBlank="1" showInputMessage="1" showErrorMessage="1" sqref="I25:I26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2020-01-03T08:23:09Z</dcterms:modified>
</cp:coreProperties>
</file>