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bookViews>
    <workbookView xWindow="0" yWindow="0" windowWidth="20730" windowHeight="9195"/>
  </bookViews>
  <sheets>
    <sheet name="旅行社" sheetId="17" r:id="rId1"/>
    <sheet name="希尔顿" sheetId="8" state="hidden" r:id="rId2"/>
    <sheet name="Airfare" sheetId="9" state="hidden" r:id="rId3"/>
  </sheets>
  <calcPr calcId="125725"/>
</workbook>
</file>

<file path=xl/calcChain.xml><?xml version="1.0" encoding="utf-8"?>
<calcChain xmlns="http://schemas.openxmlformats.org/spreadsheetml/2006/main">
  <c r="G22" i="17"/>
  <c r="G28"/>
  <c r="G29"/>
  <c r="G26"/>
  <c r="G24"/>
  <c r="G7"/>
  <c r="G8"/>
  <c r="G9"/>
  <c r="G10"/>
  <c r="G12"/>
  <c r="G14"/>
  <c r="G15"/>
  <c r="G19"/>
  <c r="G20"/>
  <c r="G21"/>
  <c r="G9" i="8"/>
  <c r="G10"/>
  <c r="G11"/>
  <c r="G12"/>
  <c r="G13"/>
  <c r="G14"/>
  <c r="G15"/>
  <c r="G16"/>
  <c r="G17"/>
  <c r="G19"/>
  <c r="G21"/>
  <c r="G22"/>
  <c r="G23"/>
  <c r="G24"/>
  <c r="G25"/>
  <c r="G26"/>
  <c r="G27"/>
  <c r="G28"/>
  <c r="G29"/>
  <c r="G30"/>
  <c r="G31"/>
  <c r="G32"/>
  <c r="G33"/>
  <c r="G34"/>
  <c r="G35"/>
  <c r="G36"/>
  <c r="G37"/>
  <c r="G38"/>
  <c r="G40"/>
  <c r="G41"/>
  <c r="G43"/>
  <c r="G44"/>
  <c r="G45"/>
  <c r="G46"/>
  <c r="H7" i="9"/>
  <c r="H8"/>
  <c r="H9"/>
  <c r="H10"/>
  <c r="H11"/>
  <c r="H12"/>
  <c r="H13"/>
  <c r="G47" i="8"/>
  <c r="G48"/>
  <c r="G49"/>
  <c r="G30" i="17" l="1"/>
  <c r="G31" s="1"/>
  <c r="G32" s="1"/>
</calcChain>
</file>

<file path=xl/sharedStrings.xml><?xml version="1.0" encoding="utf-8"?>
<sst xmlns="http://schemas.openxmlformats.org/spreadsheetml/2006/main" count="177" uniqueCount="153">
  <si>
    <t>Client:</t>
  </si>
  <si>
    <r>
      <rPr>
        <sz val="9"/>
        <rFont val="hyjh35j Regular"/>
        <family val="2"/>
      </rPr>
      <t>凯迪拉克</t>
    </r>
  </si>
  <si>
    <t>To:</t>
  </si>
  <si>
    <t>Fax:</t>
  </si>
  <si>
    <t>From:</t>
  </si>
  <si>
    <t>Date:2017/12/6</t>
  </si>
  <si>
    <t>Project:</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</si>
  <si>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</si>
  <si>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</si>
  <si>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</si>
  <si>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</si>
  <si>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sz val="9"/>
        <rFont val="宋体"/>
        <family val="3"/>
        <charset val="134"/>
      </rPr>
      <t>媒体机票</t>
    </r>
    <r>
      <rPr>
        <sz val="9"/>
        <rFont val="Arial"/>
        <family val="2"/>
      </rPr>
      <t xml:space="preserve"> 
Media airfare </t>
    </r>
  </si>
  <si>
    <r>
      <rPr>
        <b/>
        <sz val="9"/>
        <color indexed="9"/>
        <rFont val="宋体"/>
        <family val="3"/>
        <charset val="134"/>
      </rPr>
      <t xml:space="preserve">总计
</t>
    </r>
    <r>
      <rPr>
        <b/>
        <sz val="9"/>
        <color indexed="9"/>
        <rFont val="Arial"/>
        <family val="2"/>
      </rPr>
      <t>Grand Total</t>
    </r>
  </si>
  <si>
    <t xml:space="preserve">Event:                 </t>
  </si>
  <si>
    <t xml:space="preserve">Date:                  </t>
  </si>
  <si>
    <t xml:space="preserve">VENUE:                  </t>
  </si>
  <si>
    <t xml:space="preserve">Project No:               </t>
  </si>
  <si>
    <t xml:space="preserve">Number of person:       </t>
  </si>
  <si>
    <t xml:space="preserve">项目 Item </t>
  </si>
  <si>
    <t>明细 Description</t>
  </si>
  <si>
    <t>次数 Time</t>
  </si>
  <si>
    <t>数量 Qty.</t>
  </si>
  <si>
    <t>合计 Total</t>
  </si>
  <si>
    <t>备注 Remark</t>
  </si>
  <si>
    <t>公付房费</t>
  </si>
  <si>
    <t>大床房 
one-bed room</t>
  </si>
  <si>
    <t>工作人员标间
Standard room</t>
  </si>
  <si>
    <t>用餐/Meal request：
1、环境：干净、舒适、相对安静
2、菜品：符合大众口味</t>
  </si>
  <si>
    <t>Transportation/大巴需求（根据媒体具体航班调整需求）</t>
  </si>
  <si>
    <t>GL8（全天）/Koste</t>
  </si>
  <si>
    <t>19座考斯特（全天）/Koste</t>
  </si>
  <si>
    <t>媒体（酒店-餐厅）
To the restaurant</t>
  </si>
  <si>
    <t xml:space="preserve">媒体（餐厅-workshop） </t>
  </si>
  <si>
    <t>媒体（workshop-酒店）
To the hotel</t>
  </si>
  <si>
    <t>考斯特（仅送机）/Koste</t>
  </si>
  <si>
    <t>About Media/媒体相关</t>
  </si>
  <si>
    <t>实报实销</t>
  </si>
  <si>
    <t>Others/其他</t>
  </si>
  <si>
    <t>Final Image</t>
  </si>
  <si>
    <t>固定费用</t>
  </si>
  <si>
    <t>服务费10%</t>
  </si>
  <si>
    <t>SGM2017成都车展&amp;凯迪拉克XT5试驾</t>
  </si>
  <si>
    <t>8月23日-27日</t>
  </si>
  <si>
    <t>项目</t>
  </si>
  <si>
    <t>规格</t>
  </si>
  <si>
    <t>单价</t>
  </si>
  <si>
    <t>次数</t>
  </si>
  <si>
    <t>数量</t>
  </si>
  <si>
    <t>合计</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</si>
  <si>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</si>
  <si>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</si>
  <si>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</si>
  <si>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</si>
  <si>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</si>
  <si>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</si>
  <si>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</si>
  <si>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</si>
  <si>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</si>
  <si>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</si>
  <si>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</si>
  <si>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房内welcome package</t>
  </si>
  <si>
    <t>会议室及用餐
1、餐厅门口需放置与活动相关的指示牌，方便客人找寻。
2、酒店需事先准备自助午餐和晚餐券。酒店在媒体用餐后根据收集到的实际餐券与SGM结算费用。</t>
  </si>
  <si>
    <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</si>
  <si>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</si>
  <si>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</si>
  <si>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</si>
  <si>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</si>
  <si>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</si>
  <si>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</si>
  <si>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</si>
  <si>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</si>
  <si>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</si>
  <si>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</si>
  <si>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</si>
  <si>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</si>
  <si>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</si>
  <si>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</si>
  <si>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</si>
  <si>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</si>
  <si>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</si>
  <si>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</si>
  <si>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</si>
  <si>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</si>
  <si>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</si>
  <si>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</si>
  <si>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</si>
  <si>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</si>
  <si>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</si>
  <si>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第二批试驾媒体过路过桥费用报销（以实际支出报销）（以车为单位）</t>
  </si>
  <si>
    <t>其他</t>
  </si>
  <si>
    <t>车内备品</t>
  </si>
  <si>
    <t>摄像费</t>
  </si>
  <si>
    <t>媒体交通费用报销</t>
  </si>
  <si>
    <r>
      <rPr>
        <sz val="9"/>
        <rFont val="微软雅黑"/>
        <family val="2"/>
        <charset val="134"/>
      </rPr>
      <t>总计（Net）</t>
    </r>
  </si>
  <si>
    <t>服务费</t>
  </si>
  <si>
    <t>税金</t>
  </si>
  <si>
    <r>
      <rPr>
        <b/>
        <sz val="9"/>
        <rFont val="宋体"/>
        <family val="3"/>
        <charset val="134"/>
      </rPr>
      <t>总计</t>
    </r>
  </si>
  <si>
    <t>凯迪拉克业务沟通会＋新年音乐会</t>
  </si>
  <si>
    <r>
      <rPr>
        <b/>
        <sz val="9"/>
        <color indexed="9"/>
        <rFont val="宋体"/>
        <family val="3"/>
        <charset val="134"/>
      </rPr>
      <t>单价</t>
    </r>
    <r>
      <rPr>
        <b/>
        <sz val="9"/>
        <color indexed="9"/>
        <rFont val="Arial"/>
        <family val="2"/>
      </rPr>
      <t>Unit Price</t>
    </r>
  </si>
  <si>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</si>
  <si>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</si>
  <si>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t xml:space="preserve"> </t>
    </r>
    <r>
      <rPr>
        <b/>
        <sz val="9"/>
        <rFont val="宋体"/>
        <family val="3"/>
        <charset val="134"/>
      </rPr>
      <t>交通</t>
    </r>
    <r>
      <rPr>
        <b/>
        <sz val="9"/>
        <rFont val="Arial"/>
        <family val="2"/>
      </rPr>
      <t xml:space="preserve"> </t>
    </r>
  </si>
  <si>
    <r>
      <rPr>
        <sz val="9"/>
        <rFont val="宋体"/>
        <family val="3"/>
        <charset val="134"/>
      </rPr>
      <t>媒体往返机票
（</t>
    </r>
    <r>
      <rPr>
        <sz val="9"/>
        <rFont val="Arial"/>
        <family val="2"/>
      </rPr>
      <t xml:space="preserve">BJ-SH-BJ) Economy </t>
    </r>
  </si>
  <si>
    <r>
      <rPr>
        <sz val="9"/>
        <rFont val="hyjh35j Regular"/>
        <family val="2"/>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</si>
  <si>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</si>
  <si>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</si>
  <si>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人次</t>
    </r>
  </si>
  <si>
    <r>
      <rPr>
        <sz val="9"/>
        <rFont val="宋体"/>
        <family val="3"/>
        <charset val="134"/>
      </rPr>
      <t>媒体往返机票
（</t>
    </r>
    <r>
      <rPr>
        <sz val="9"/>
        <rFont val="Arial"/>
        <family val="2"/>
      </rPr>
      <t xml:space="preserve">CQ-SH-CQ) Economy </t>
    </r>
  </si>
  <si>
    <r>
      <rPr>
        <sz val="9"/>
        <rFont val="宋体"/>
        <family val="3"/>
        <charset val="134"/>
      </rPr>
      <t xml:space="preserve">媒体机票
</t>
    </r>
    <r>
      <rPr>
        <sz val="9"/>
        <rFont val="Arial"/>
        <family val="2"/>
      </rPr>
      <t xml:space="preserve">Media airfare </t>
    </r>
  </si>
  <si>
    <r>
      <rPr>
        <sz val="9"/>
        <rFont val="宋体"/>
        <family val="3"/>
        <charset val="134"/>
      </rPr>
      <t>媒体往返机票
（</t>
    </r>
    <r>
      <rPr>
        <sz val="9"/>
        <rFont val="Arial"/>
        <family val="2"/>
      </rPr>
      <t xml:space="preserve">CS-SH-CS) Economy </t>
    </r>
  </si>
  <si>
    <t>人次</t>
  </si>
  <si>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</si>
  <si>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</si>
  <si>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t>工作人员踩点</t>
    <phoneticPr fontId="34" type="noConversion"/>
  </si>
  <si>
    <t>媒体备车</t>
    <phoneticPr fontId="34" type="noConversion"/>
  </si>
  <si>
    <t>北京媒体接送机（酒店-机场）
BJ media pickup（H-A）</t>
    <phoneticPr fontId="34" type="noConversion"/>
  </si>
  <si>
    <t>广州媒体接送机（酒店-机场）
GZ media pickup（H-A）</t>
    <phoneticPr fontId="34" type="noConversion"/>
  </si>
  <si>
    <t>成都重庆媒体接送机（酒店-机场）
GZ media pickup（H-A）</t>
    <phoneticPr fontId="34" type="noConversion"/>
  </si>
  <si>
    <t>Hotel-上海静安瑞吉酒店或同级</t>
    <phoneticPr fontId="34" type="noConversion"/>
  </si>
  <si>
    <t>媒体相关
Media Related
44位外地媒体房间
44 OTT media rooms
符合房间数量和环境要求的酒店较少，媒体酒店单价超过标准
The hotels which could meet the number &amp; environment requirement are very limit, the price is over the mark</t>
    <phoneticPr fontId="34" type="noConversion"/>
  </si>
  <si>
    <t>房内小食Welcome package</t>
    <phoneticPr fontId="34" type="noConversion"/>
  </si>
  <si>
    <t>44位外地媒体房间
44 OTT media rooms 
媒体相关
Media Related</t>
    <phoneticPr fontId="34" type="noConversion"/>
  </si>
  <si>
    <t>外地媒体自助餐或同样标准其他类型用餐
需均含软饮畅饮
media buffet or other meal format
soft drinks should be included</t>
    <phoneticPr fontId="34" type="noConversion"/>
  </si>
  <si>
    <t>酒店晚餐/Dinner</t>
    <phoneticPr fontId="34" type="noConversion"/>
  </si>
  <si>
    <t>午餐 Lunch</t>
    <phoneticPr fontId="34" type="noConversion"/>
  </si>
  <si>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phoneticPr fontId="34" type="noConversion"/>
  </si>
  <si>
    <t>媒体用餐/media have dinner：
1、餐厅门口需放置与活动相关的指示牌，方便客人找寻。
At the door of the restaurant, there should be a signage related to the activity to facilitate the search.
2、酒店需事先准备自助午餐和晚餐券。酒店在媒体用餐后根据收集到的实际餐券与SGM结算费用。
The hotel should prepare the buffet lunch and dinner voucher in advance. The hotel will settle the fees according to the actual meal coupon and SGM after the media meal
3、晚餐形式不限于酒店自助餐，同替换为同标准4-5道西餐
the style of dinner could be changed from buffet to set-dinner with 4-5 courses at the same standard</t>
    <phoneticPr fontId="34" type="noConversion"/>
  </si>
  <si>
    <t>媒体交通费用报销 Transportation Reimbursement</t>
    <phoneticPr fontId="34" type="noConversion"/>
  </si>
  <si>
    <t>媒体互动体验制作 Media Interative Produce</t>
    <phoneticPr fontId="34" type="noConversion"/>
  </si>
  <si>
    <t>零钱包制作或同类型 change purse etc.</t>
    <phoneticPr fontId="34" type="noConversion"/>
  </si>
  <si>
    <t>房内welcome package：5种甜点、5钟水果等Dessert, fruit, etc</t>
    <phoneticPr fontId="34" type="noConversion"/>
  </si>
  <si>
    <t>午餐Lunch</t>
    <phoneticPr fontId="34" type="noConversion"/>
  </si>
  <si>
    <t>媒体午餐
Lunch</t>
    <phoneticPr fontId="34" type="noConversion"/>
  </si>
  <si>
    <t>媒体相关
Media Related
55位媒体与15位媒体组相关人员陪同
55 media and 15media team member</t>
    <phoneticPr fontId="34" type="noConversion"/>
  </si>
  <si>
    <t>媒体相关
Media Related
55位媒体与15位媒体组相关人员陪同
55 media and 15 media team member</t>
    <phoneticPr fontId="34" type="noConversion"/>
  </si>
  <si>
    <t>媒体相关
Media Related
实报实销
Not more than 500 yuan ,Invoice reimbursement 
44家外地媒体与11位上海本地媒体
44 OTT media and 11 local media in Shanghai</t>
    <phoneticPr fontId="34" type="noConversion"/>
  </si>
  <si>
    <t>Number of person:       55</t>
    <phoneticPr fontId="34" type="noConversion"/>
  </si>
  <si>
    <r>
      <rPr>
        <b/>
        <sz val="9"/>
        <color indexed="9"/>
        <rFont val="宋体"/>
        <family val="3"/>
        <charset val="134"/>
      </rPr>
      <t>单价</t>
    </r>
    <r>
      <rPr>
        <b/>
        <sz val="9"/>
        <color indexed="9"/>
        <rFont val="Arial"/>
        <family val="2"/>
      </rPr>
      <t xml:space="preserve"> Unit Cost</t>
    </r>
    <phoneticPr fontId="34" type="noConversion"/>
  </si>
  <si>
    <t>55位媒体，37座大巴/37 seat bus</t>
    <phoneticPr fontId="34" type="noConversion"/>
  </si>
  <si>
    <t>55位媒体，37座大巴/37 seat bus</t>
    <phoneticPr fontId="34" type="noConversion"/>
  </si>
  <si>
    <t>55位媒体，37座大巴/37 seat bus</t>
    <phoneticPr fontId="34" type="noConversion"/>
  </si>
  <si>
    <t>公关公司工作人员 
For PR AGENCY STAFF
酒店标间单价高于大床房单价
the price of standard room is higher than the one-bed room's</t>
    <phoneticPr fontId="34" type="noConversion"/>
  </si>
  <si>
    <t>总价（不含增值税6%）</t>
    <phoneticPr fontId="34" type="noConversion"/>
  </si>
  <si>
    <t>Others/工作人员</t>
    <phoneticPr fontId="34" type="noConversion"/>
  </si>
  <si>
    <t>旅行社工作人员</t>
    <phoneticPr fontId="34" type="noConversion"/>
  </si>
  <si>
    <t>交通费</t>
    <phoneticPr fontId="34" type="noConversion"/>
  </si>
  <si>
    <t>餐费</t>
    <phoneticPr fontId="34" type="noConversion"/>
  </si>
  <si>
    <t>小计</t>
    <phoneticPr fontId="34" type="noConversion"/>
  </si>
  <si>
    <t>康辉集团北京国际会议展览有限公司</t>
    <phoneticPr fontId="34" type="noConversion"/>
  </si>
  <si>
    <t>Event:                 凯迪拉克新豪华材质工艺品鉴媒体活动Cadillac New Luxury materials and craftsmanship Media Event-旅行社相关</t>
    <phoneticPr fontId="34" type="noConversion"/>
  </si>
  <si>
    <t xml:space="preserve">     凯迪拉克新豪华材质工艺品鉴媒体活动</t>
    <phoneticPr fontId="34" type="noConversion"/>
  </si>
  <si>
    <t>司机</t>
    <phoneticPr fontId="34" type="noConversion"/>
  </si>
  <si>
    <t>全天</t>
    <phoneticPr fontId="34" type="noConversion"/>
  </si>
</sst>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176" formatCode="0_);[Red]\(0\)"/>
    <numFmt numFmtId="177" formatCode="#,##0_ "/>
    <numFmt numFmtId="178" formatCode="[$-F800]dddd\,\ mmmm\ dd\,\ yyyy"/>
  </numFmts>
  <fonts count="38">
    <font>
      <sz val="12"/>
      <name val="宋体"/>
      <charset val="134"/>
    </font>
    <font>
      <sz val="9"/>
      <name val="Arial"/>
      <family val="2"/>
    </font>
    <font>
      <b/>
      <sz val="9"/>
      <name val="Arial"/>
      <family val="2"/>
    </font>
    <font>
      <sz val="9"/>
      <name val="微软雅黑"/>
      <family val="2"/>
      <charset val="134"/>
    </font>
    <font>
      <b/>
      <sz val="9"/>
      <color indexed="9"/>
      <name val="Arial"/>
      <family val="2"/>
    </font>
    <font>
      <sz val="12"/>
      <name val="Arial"/>
      <family val="2"/>
    </font>
    <font>
      <sz val="9"/>
      <name val="宋体"/>
      <family val="3"/>
      <charset val="134"/>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sz val="11"/>
      <color indexed="9"/>
      <name val="宋体"/>
      <family val="3"/>
      <charset val="134"/>
    </font>
    <font>
      <sz val="11"/>
      <color indexed="8"/>
      <name val="宋体"/>
      <family val="3"/>
      <charset val="134"/>
    </font>
    <font>
      <b/>
      <sz val="11"/>
      <color indexed="8"/>
      <name val="宋体"/>
      <family val="3"/>
      <charset val="134"/>
    </font>
    <font>
      <sz val="11"/>
      <color indexed="62"/>
      <name val="宋体"/>
      <family val="3"/>
      <charset val="134"/>
    </font>
    <font>
      <b/>
      <sz val="11"/>
      <color indexed="9"/>
      <name val="宋体"/>
      <family val="3"/>
      <charset val="134"/>
    </font>
    <font>
      <b/>
      <sz val="11"/>
      <color indexed="63"/>
      <name val="宋体"/>
      <family val="3"/>
      <charset val="134"/>
    </font>
    <font>
      <sz val="10"/>
      <name val="Arial"/>
      <family val="2"/>
    </font>
    <font>
      <b/>
      <sz val="11"/>
      <color indexed="56"/>
      <name val="宋体"/>
      <family val="3"/>
      <charset val="134"/>
    </font>
    <font>
      <sz val="11"/>
      <color indexed="20"/>
      <name val="宋体"/>
      <family val="3"/>
      <charset val="134"/>
    </font>
    <font>
      <sz val="11"/>
      <color indexed="60"/>
      <name val="宋体"/>
      <family val="3"/>
      <charset val="134"/>
    </font>
    <font>
      <b/>
      <sz val="18"/>
      <color indexed="56"/>
      <name val="宋体"/>
      <family val="3"/>
      <charset val="134"/>
    </font>
    <font>
      <sz val="11"/>
      <color indexed="10"/>
      <name val="宋体"/>
      <family val="3"/>
      <charset val="134"/>
    </font>
    <font>
      <sz val="11"/>
      <color indexed="52"/>
      <name val="宋体"/>
      <family val="3"/>
      <charset val="134"/>
    </font>
    <font>
      <sz val="12"/>
      <name val="Times New Roman"/>
      <family val="1"/>
    </font>
    <font>
      <sz val="10"/>
      <name val="Verdana"/>
      <family val="2"/>
    </font>
    <font>
      <sz val="11"/>
      <color indexed="17"/>
      <name val="宋体"/>
      <family val="3"/>
      <charset val="134"/>
    </font>
    <font>
      <b/>
      <sz val="11"/>
      <color indexed="52"/>
      <name val="宋体"/>
      <family val="3"/>
      <charset val="134"/>
    </font>
    <font>
      <i/>
      <sz val="11"/>
      <color indexed="23"/>
      <name val="宋体"/>
      <family val="3"/>
      <charset val="134"/>
    </font>
    <font>
      <b/>
      <sz val="15"/>
      <color indexed="56"/>
      <name val="宋体"/>
      <family val="3"/>
      <charset val="134"/>
    </font>
    <font>
      <b/>
      <sz val="13"/>
      <color indexed="56"/>
      <name val="宋体"/>
      <family val="3"/>
      <charset val="134"/>
    </font>
    <font>
      <sz val="9"/>
      <name val="hyjh35j Regular"/>
      <family val="2"/>
    </font>
    <font>
      <b/>
      <sz val="9"/>
      <color indexed="9"/>
      <name val="宋体"/>
      <family val="3"/>
      <charset val="134"/>
    </font>
    <font>
      <sz val="12"/>
      <name val="宋体"/>
      <family val="3"/>
      <charset val="134"/>
    </font>
    <font>
      <sz val="9"/>
      <name val="宋体"/>
      <family val="3"/>
      <charset val="134"/>
    </font>
    <font>
      <sz val="11"/>
      <color theme="0"/>
      <name val="宋体"/>
      <family val="2"/>
      <charset val="134"/>
      <scheme val="minor"/>
    </font>
    <font>
      <sz val="11"/>
      <color theme="1"/>
      <name val="宋体"/>
      <family val="2"/>
      <charset val="134"/>
      <scheme val="minor"/>
    </font>
    <font>
      <b/>
      <sz val="9"/>
      <name val="宋体"/>
      <family val="3"/>
      <charset val="134"/>
    </font>
  </fonts>
  <fills count="5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indexed="63"/>
        <bgColor indexed="64"/>
      </patternFill>
    </fill>
    <fill>
      <patternFill patternType="solid">
        <fgColor indexed="13"/>
        <bgColor indexed="64"/>
      </patternFill>
    </fill>
    <fill>
      <patternFill patternType="solid">
        <fgColor indexed="8"/>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hair">
        <color indexed="64"/>
      </top>
      <bottom style="hair">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83">
    <xf numFmtId="0" fontId="0" fillId="0" borderId="0">
      <alignment vertical="center"/>
    </xf>
    <xf numFmtId="0" fontId="17" fillId="0" borderId="0" applyNumberFormat="0" applyBorder="0" applyAlignment="0" applyProtection="0">
      <alignment vertical="center"/>
    </xf>
    <xf numFmtId="0" fontId="1" fillId="0" borderId="0"/>
    <xf numFmtId="0" fontId="33" fillId="0" borderId="0"/>
    <xf numFmtId="0" fontId="24" fillId="0" borderId="0" applyNumberFormat="0" applyBorder="0" applyAlignment="0" applyProtection="0">
      <alignment vertical="center"/>
    </xf>
    <xf numFmtId="0" fontId="12" fillId="2" borderId="0" applyNumberFormat="0" applyBorder="0" applyProtection="0">
      <alignment vertical="center"/>
    </xf>
    <xf numFmtId="0" fontId="12" fillId="3" borderId="0" applyNumberFormat="0" applyBorder="0" applyProtection="0">
      <alignment vertical="center"/>
    </xf>
    <xf numFmtId="0" fontId="12" fillId="4" borderId="0" applyNumberFormat="0" applyBorder="0" applyProtection="0">
      <alignment vertical="center"/>
    </xf>
    <xf numFmtId="0" fontId="12" fillId="5" borderId="0" applyNumberFormat="0" applyBorder="0" applyProtection="0">
      <alignment vertical="center"/>
    </xf>
    <xf numFmtId="0" fontId="12" fillId="6" borderId="0" applyNumberFormat="0" applyBorder="0" applyProtection="0">
      <alignment vertical="center"/>
    </xf>
    <xf numFmtId="0" fontId="12" fillId="7" borderId="0" applyNumberFormat="0" applyBorder="0" applyProtection="0">
      <alignment vertical="center"/>
    </xf>
    <xf numFmtId="0" fontId="12" fillId="8" borderId="0" applyNumberFormat="0" applyBorder="0" applyProtection="0">
      <alignment vertical="center"/>
    </xf>
    <xf numFmtId="0" fontId="12" fillId="9" borderId="0" applyNumberFormat="0" applyBorder="0" applyProtection="0">
      <alignment vertical="center"/>
    </xf>
    <xf numFmtId="0" fontId="12" fillId="10" borderId="0" applyNumberFormat="0" applyBorder="0" applyProtection="0">
      <alignment vertical="center"/>
    </xf>
    <xf numFmtId="0" fontId="12" fillId="5" borderId="0" applyNumberFormat="0" applyBorder="0" applyProtection="0">
      <alignment vertical="center"/>
    </xf>
    <xf numFmtId="0" fontId="12" fillId="8" borderId="0" applyNumberFormat="0" applyBorder="0" applyProtection="0">
      <alignment vertical="center"/>
    </xf>
    <xf numFmtId="0" fontId="12" fillId="11" borderId="0" applyNumberFormat="0" applyBorder="0" applyProtection="0">
      <alignment vertical="center"/>
    </xf>
    <xf numFmtId="0" fontId="11" fillId="12" borderId="0" applyNumberFormat="0" applyBorder="0" applyProtection="0">
      <alignment vertical="center"/>
    </xf>
    <xf numFmtId="0" fontId="11" fillId="9" borderId="0" applyNumberFormat="0" applyBorder="0" applyProtection="0">
      <alignment vertical="center"/>
    </xf>
    <xf numFmtId="0" fontId="11" fillId="10" borderId="0" applyNumberFormat="0" applyBorder="0" applyProtection="0">
      <alignment vertical="center"/>
    </xf>
    <xf numFmtId="0" fontId="11" fillId="13" borderId="0" applyNumberFormat="0" applyBorder="0" applyProtection="0">
      <alignment vertical="center"/>
    </xf>
    <xf numFmtId="0" fontId="11" fillId="14" borderId="0" applyNumberFormat="0" applyBorder="0" applyProtection="0">
      <alignment vertical="center"/>
    </xf>
    <xf numFmtId="0" fontId="11" fillId="15" borderId="0" applyNumberFormat="0" applyBorder="0" applyProtection="0">
      <alignment vertical="center"/>
    </xf>
    <xf numFmtId="0" fontId="11" fillId="16" borderId="0" applyNumberFormat="0" applyBorder="0" applyProtection="0">
      <alignment vertical="center"/>
    </xf>
    <xf numFmtId="0" fontId="11" fillId="17" borderId="0" applyNumberFormat="0" applyBorder="0" applyProtection="0">
      <alignment vertical="center"/>
    </xf>
    <xf numFmtId="0" fontId="11" fillId="18" borderId="0" applyNumberFormat="0" applyBorder="0" applyProtection="0">
      <alignment vertical="center"/>
    </xf>
    <xf numFmtId="0" fontId="11" fillId="13" borderId="0" applyNumberFormat="0" applyBorder="0" applyProtection="0">
      <alignment vertical="center"/>
    </xf>
    <xf numFmtId="0" fontId="11" fillId="14" borderId="0" applyNumberFormat="0" applyBorder="0" applyProtection="0">
      <alignment vertical="center"/>
    </xf>
    <xf numFmtId="0" fontId="11" fillId="19" borderId="0" applyNumberFormat="0" applyBorder="0" applyProtection="0">
      <alignment vertical="center"/>
    </xf>
    <xf numFmtId="0" fontId="19" fillId="3" borderId="0" applyNumberFormat="0" applyBorder="0" applyProtection="0">
      <alignment vertical="center"/>
    </xf>
    <xf numFmtId="0" fontId="27" fillId="20" borderId="1" applyNumberFormat="0" applyProtection="0">
      <alignment vertical="center"/>
    </xf>
    <xf numFmtId="0" fontId="15" fillId="21" borderId="2" applyNumberFormat="0" applyProtection="0">
      <alignment vertical="center"/>
    </xf>
    <xf numFmtId="43" fontId="33" fillId="0" borderId="0" applyFont="0" applyFill="0" applyBorder="0" applyAlignment="0" applyProtection="0">
      <alignment vertical="center"/>
    </xf>
    <xf numFmtId="44" fontId="33" fillId="0" borderId="0" applyFont="0" applyFill="0" applyBorder="0" applyAlignment="0" applyProtection="0"/>
    <xf numFmtId="0" fontId="28" fillId="0" borderId="0" applyNumberFormat="0" applyBorder="0" applyProtection="0">
      <alignment vertical="center"/>
    </xf>
    <xf numFmtId="0" fontId="26" fillId="4" borderId="0" applyNumberFormat="0" applyBorder="0" applyProtection="0">
      <alignment vertical="center"/>
    </xf>
    <xf numFmtId="0" fontId="29" fillId="0" borderId="3" applyNumberFormat="0" applyProtection="0">
      <alignment vertical="center"/>
    </xf>
    <xf numFmtId="0" fontId="30" fillId="0" borderId="4" applyNumberFormat="0" applyProtection="0">
      <alignment vertical="center"/>
    </xf>
    <xf numFmtId="0" fontId="18" fillId="0" borderId="5" applyNumberFormat="0" applyProtection="0">
      <alignment vertical="center"/>
    </xf>
    <xf numFmtId="0" fontId="18" fillId="0" borderId="0" applyNumberFormat="0" applyBorder="0" applyProtection="0">
      <alignment vertical="center"/>
    </xf>
    <xf numFmtId="0" fontId="14" fillId="7" borderId="1" applyNumberFormat="0" applyProtection="0">
      <alignment vertical="center"/>
    </xf>
    <xf numFmtId="0" fontId="23" fillId="0" borderId="6" applyNumberFormat="0" applyProtection="0">
      <alignment vertical="center"/>
    </xf>
    <xf numFmtId="0" fontId="20" fillId="22" borderId="0" applyNumberFormat="0" applyBorder="0" applyProtection="0">
      <alignment vertical="center"/>
    </xf>
    <xf numFmtId="0" fontId="25" fillId="0" borderId="0"/>
    <xf numFmtId="0" fontId="33" fillId="23" borderId="7" applyNumberFormat="0" applyProtection="0">
      <alignment vertical="center"/>
    </xf>
    <xf numFmtId="0" fontId="16" fillId="20" borderId="8" applyNumberFormat="0" applyProtection="0">
      <alignment vertical="center"/>
    </xf>
    <xf numFmtId="0" fontId="17" fillId="0" borderId="0"/>
    <xf numFmtId="0" fontId="21" fillId="0" borderId="0" applyNumberFormat="0" applyBorder="0" applyProtection="0">
      <alignment vertical="center"/>
    </xf>
    <xf numFmtId="0" fontId="13" fillId="0" borderId="9" applyNumberFormat="0" applyProtection="0">
      <alignment vertical="center"/>
    </xf>
    <xf numFmtId="0" fontId="22" fillId="0" borderId="0" applyNumberFormat="0" applyBorder="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33" fillId="0" borderId="0">
      <alignment vertical="center"/>
    </xf>
    <xf numFmtId="0" fontId="33" fillId="0" borderId="0"/>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4" fillId="0" borderId="0" applyNumberFormat="0" applyBorder="0" applyAlignment="0" applyProtection="0">
      <alignment vertical="center"/>
    </xf>
    <xf numFmtId="0" fontId="24" fillId="0" borderId="0"/>
    <xf numFmtId="0" fontId="17" fillId="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35" fillId="35" borderId="0" applyNumberFormat="0" applyBorder="0" applyAlignment="0" applyProtection="0">
      <alignment vertical="center"/>
    </xf>
    <xf numFmtId="0" fontId="36" fillId="36" borderId="0" applyNumberFormat="0" applyBorder="0" applyAlignment="0" applyProtection="0">
      <alignment vertical="center"/>
    </xf>
    <xf numFmtId="0" fontId="36" fillId="37" borderId="0" applyNumberFormat="0" applyBorder="0" applyAlignment="0" applyProtection="0">
      <alignment vertical="center"/>
    </xf>
    <xf numFmtId="0" fontId="35" fillId="38" borderId="0" applyNumberFormat="0" applyBorder="0" applyAlignment="0" applyProtection="0">
      <alignment vertical="center"/>
    </xf>
    <xf numFmtId="0" fontId="35" fillId="39" borderId="0" applyNumberFormat="0" applyBorder="0" applyAlignment="0" applyProtection="0">
      <alignment vertical="center"/>
    </xf>
    <xf numFmtId="0" fontId="36" fillId="40" borderId="0" applyNumberFormat="0" applyBorder="0" applyAlignment="0" applyProtection="0">
      <alignment vertical="center"/>
    </xf>
    <xf numFmtId="0" fontId="36" fillId="41" borderId="0" applyNumberFormat="0" applyBorder="0" applyAlignment="0" applyProtection="0">
      <alignment vertical="center"/>
    </xf>
    <xf numFmtId="0" fontId="35" fillId="42" borderId="0" applyNumberFormat="0" applyBorder="0" applyAlignment="0" applyProtection="0">
      <alignment vertical="center"/>
    </xf>
    <xf numFmtId="0" fontId="35" fillId="43" borderId="0" applyNumberFormat="0" applyBorder="0" applyAlignment="0" applyProtection="0">
      <alignment vertical="center"/>
    </xf>
    <xf numFmtId="0" fontId="36" fillId="44" borderId="0" applyNumberFormat="0" applyBorder="0" applyAlignment="0" applyProtection="0">
      <alignment vertical="center"/>
    </xf>
    <xf numFmtId="0" fontId="36" fillId="45" borderId="0" applyNumberFormat="0" applyBorder="0" applyAlignment="0" applyProtection="0">
      <alignment vertical="center"/>
    </xf>
    <xf numFmtId="0" fontId="35" fillId="46" borderId="0" applyNumberFormat="0" applyBorder="0" applyAlignment="0" applyProtection="0">
      <alignment vertical="center"/>
    </xf>
    <xf numFmtId="0" fontId="35" fillId="47" borderId="0" applyNumberFormat="0" applyBorder="0" applyAlignment="0" applyProtection="0">
      <alignment vertical="center"/>
    </xf>
    <xf numFmtId="0" fontId="36" fillId="48" borderId="0" applyNumberFormat="0" applyBorder="0" applyAlignment="0" applyProtection="0">
      <alignment vertical="center"/>
    </xf>
    <xf numFmtId="0" fontId="36" fillId="49" borderId="0" applyNumberFormat="0" applyBorder="0" applyAlignment="0" applyProtection="0">
      <alignment vertical="center"/>
    </xf>
    <xf numFmtId="0" fontId="35" fillId="50" borderId="0" applyNumberFormat="0" applyBorder="0" applyAlignment="0" applyProtection="0">
      <alignment vertical="center"/>
    </xf>
    <xf numFmtId="0" fontId="35" fillId="51" borderId="0" applyNumberFormat="0" applyBorder="0" applyAlignment="0" applyProtection="0">
      <alignment vertical="center"/>
    </xf>
    <xf numFmtId="0" fontId="36" fillId="52" borderId="0" applyNumberFormat="0" applyBorder="0" applyAlignment="0" applyProtection="0">
      <alignment vertical="center"/>
    </xf>
    <xf numFmtId="0" fontId="36" fillId="53" borderId="0" applyNumberFormat="0" applyBorder="0" applyAlignment="0" applyProtection="0">
      <alignment vertical="center"/>
    </xf>
    <xf numFmtId="0" fontId="35" fillId="54" borderId="0" applyNumberFormat="0" applyBorder="0" applyAlignment="0" applyProtection="0">
      <alignment vertical="center"/>
    </xf>
  </cellStyleXfs>
  <cellXfs count="145">
    <xf numFmtId="0" fontId="0" fillId="0" borderId="0" xfId="0">
      <alignment vertical="center"/>
    </xf>
    <xf numFmtId="0" fontId="1" fillId="0" borderId="0" xfId="2" applyFont="1"/>
    <xf numFmtId="0" fontId="2" fillId="0" borderId="0" xfId="2" applyFont="1" applyAlignment="1">
      <alignment vertical="center"/>
    </xf>
    <xf numFmtId="0" fontId="2" fillId="0" borderId="0" xfId="2" applyFont="1" applyFill="1" applyAlignment="1">
      <alignment vertical="center"/>
    </xf>
    <xf numFmtId="0" fontId="1" fillId="0" borderId="0" xfId="2" applyFont="1" applyFill="1" applyAlignment="1">
      <alignment vertical="center"/>
    </xf>
    <xf numFmtId="0" fontId="1" fillId="0" borderId="0" xfId="2" applyFont="1" applyAlignment="1">
      <alignment vertical="center"/>
    </xf>
    <xf numFmtId="40" fontId="1" fillId="0" borderId="0" xfId="2" applyNumberFormat="1" applyFont="1" applyAlignment="1">
      <alignment horizontal="right" vertical="center"/>
    </xf>
    <xf numFmtId="0" fontId="1" fillId="0" borderId="0" xfId="2" applyFont="1" applyAlignment="1">
      <alignment horizontal="center" vertical="center"/>
    </xf>
    <xf numFmtId="40" fontId="1" fillId="0" borderId="0" xfId="2" applyNumberFormat="1" applyFont="1" applyBorder="1" applyAlignment="1">
      <alignment horizontal="right" vertical="center"/>
    </xf>
    <xf numFmtId="49" fontId="1" fillId="0" borderId="10" xfId="2" applyNumberFormat="1" applyFont="1" applyFill="1" applyBorder="1" applyAlignment="1">
      <alignment horizontal="left" vertical="top"/>
    </xf>
    <xf numFmtId="0" fontId="1" fillId="24" borderId="10" xfId="2" applyFont="1" applyFill="1" applyBorder="1" applyAlignment="1">
      <alignment horizontal="left" vertical="top"/>
    </xf>
    <xf numFmtId="40" fontId="1" fillId="24" borderId="10" xfId="2" applyNumberFormat="1" applyFont="1" applyFill="1" applyBorder="1" applyAlignment="1">
      <alignment horizontal="right"/>
    </xf>
    <xf numFmtId="0" fontId="1" fillId="24" borderId="10" xfId="2" applyFont="1" applyFill="1" applyBorder="1" applyAlignment="1">
      <alignment horizontal="left" vertical="top" wrapText="1"/>
    </xf>
    <xf numFmtId="49" fontId="1" fillId="0" borderId="11" xfId="2" applyNumberFormat="1" applyFont="1" applyFill="1" applyBorder="1" applyAlignment="1">
      <alignment horizontal="left" vertical="top"/>
    </xf>
    <xf numFmtId="0" fontId="3" fillId="24" borderId="10" xfId="2" applyFont="1" applyFill="1" applyBorder="1" applyAlignment="1">
      <alignment horizontal="left" vertical="top"/>
    </xf>
    <xf numFmtId="40" fontId="1" fillId="24" borderId="11" xfId="2" applyNumberFormat="1" applyFont="1" applyFill="1" applyBorder="1" applyAlignment="1">
      <alignment horizontal="right"/>
    </xf>
    <xf numFmtId="0" fontId="4" fillId="25" borderId="12" xfId="0" applyFont="1" applyFill="1" applyBorder="1" applyAlignment="1">
      <alignment vertical="center"/>
    </xf>
    <xf numFmtId="0" fontId="4" fillId="25" borderId="13" xfId="0" applyFont="1" applyFill="1" applyBorder="1" applyAlignment="1">
      <alignment vertical="center"/>
    </xf>
    <xf numFmtId="40" fontId="4" fillId="25" borderId="13" xfId="32" applyNumberFormat="1" applyFont="1" applyFill="1" applyBorder="1" applyAlignment="1">
      <alignment horizontal="right" vertical="center"/>
    </xf>
    <xf numFmtId="40" fontId="4" fillId="25" borderId="14" xfId="32" applyNumberFormat="1" applyFont="1" applyFill="1" applyBorder="1" applyAlignment="1">
      <alignment horizontal="right" vertical="center"/>
    </xf>
    <xf numFmtId="0" fontId="2" fillId="21" borderId="15" xfId="0" applyFont="1" applyFill="1" applyBorder="1" applyAlignment="1">
      <alignment horizontal="left" vertical="center"/>
    </xf>
    <xf numFmtId="0" fontId="2" fillId="21" borderId="10" xfId="0" applyFont="1" applyFill="1" applyBorder="1" applyAlignment="1">
      <alignment vertical="center"/>
    </xf>
    <xf numFmtId="40" fontId="2" fillId="21" borderId="16" xfId="0" applyNumberFormat="1" applyFont="1" applyFill="1" applyBorder="1" applyAlignment="1">
      <alignment horizontal="right" vertical="center"/>
    </xf>
    <xf numFmtId="0" fontId="5" fillId="0" borderId="15" xfId="0" applyFont="1" applyFill="1" applyBorder="1" applyAlignment="1">
      <alignment horizontal="center" vertical="center"/>
    </xf>
    <xf numFmtId="0" fontId="1" fillId="0" borderId="17" xfId="0" applyFont="1" applyFill="1" applyBorder="1" applyAlignment="1" applyProtection="1">
      <alignment horizontal="left" vertical="center" wrapText="1"/>
      <protection hidden="1"/>
    </xf>
    <xf numFmtId="0" fontId="1" fillId="0" borderId="17" xfId="53" applyFont="1" applyFill="1" applyBorder="1" applyAlignment="1" applyProtection="1">
      <alignment horizontal="left" vertical="center" wrapText="1"/>
      <protection locked="0"/>
    </xf>
    <xf numFmtId="0" fontId="5" fillId="0" borderId="17" xfId="0" applyFont="1" applyFill="1" applyBorder="1" applyAlignment="1" applyProtection="1">
      <alignment horizontal="left" vertical="center" wrapText="1"/>
      <protection hidden="1"/>
    </xf>
    <xf numFmtId="40" fontId="1" fillId="0" borderId="17" xfId="32" applyNumberFormat="1" applyFont="1" applyFill="1" applyBorder="1" applyAlignment="1">
      <alignment horizontal="right" vertical="center"/>
    </xf>
    <xf numFmtId="0" fontId="1" fillId="0" borderId="17" xfId="0" applyFont="1" applyFill="1" applyBorder="1" applyAlignment="1">
      <alignment vertical="center"/>
    </xf>
    <xf numFmtId="0" fontId="1" fillId="0" borderId="18" xfId="0" applyFont="1" applyFill="1" applyBorder="1" applyAlignment="1">
      <alignment horizontal="center" vertical="center"/>
    </xf>
    <xf numFmtId="40" fontId="1" fillId="0" borderId="16" xfId="0" applyNumberFormat="1" applyFont="1" applyFill="1" applyBorder="1" applyAlignment="1">
      <alignment horizontal="right" vertical="center"/>
    </xf>
    <xf numFmtId="0" fontId="6" fillId="0" borderId="18" xfId="0" applyFont="1" applyFill="1" applyBorder="1" applyAlignment="1">
      <alignment horizontal="center" vertical="center"/>
    </xf>
    <xf numFmtId="0" fontId="2" fillId="26" borderId="15" xfId="0" applyFont="1" applyFill="1" applyBorder="1" applyAlignment="1">
      <alignment horizontal="left" vertical="center"/>
    </xf>
    <xf numFmtId="40" fontId="2" fillId="26" borderId="16" xfId="0" applyNumberFormat="1" applyFont="1" applyFill="1" applyBorder="1" applyAlignment="1">
      <alignment horizontal="right" vertical="center"/>
    </xf>
    <xf numFmtId="0" fontId="5" fillId="0" borderId="19" xfId="0" applyFont="1" applyFill="1" applyBorder="1" applyAlignment="1">
      <alignment vertical="center"/>
    </xf>
    <xf numFmtId="0" fontId="5" fillId="0" borderId="10" xfId="0" applyFont="1" applyFill="1" applyBorder="1" applyAlignment="1">
      <alignment vertical="center"/>
    </xf>
    <xf numFmtId="40" fontId="5" fillId="0" borderId="10" xfId="0" applyNumberFormat="1" applyFont="1" applyFill="1" applyBorder="1" applyAlignment="1">
      <alignment vertical="center"/>
    </xf>
    <xf numFmtId="0" fontId="2" fillId="0" borderId="10" xfId="0" applyFont="1" applyFill="1" applyBorder="1" applyAlignment="1">
      <alignment horizontal="center" vertical="center"/>
    </xf>
    <xf numFmtId="40" fontId="5" fillId="0" borderId="16" xfId="0" applyNumberFormat="1" applyFont="1" applyFill="1" applyBorder="1" applyAlignment="1">
      <alignment vertical="center"/>
    </xf>
    <xf numFmtId="40" fontId="4" fillId="27" borderId="16" xfId="32" applyNumberFormat="1" applyFont="1" applyFill="1" applyBorder="1" applyAlignment="1">
      <alignment horizontal="right" vertical="center"/>
    </xf>
    <xf numFmtId="0" fontId="2" fillId="0" borderId="0" xfId="2" applyFont="1" applyAlignment="1">
      <alignment horizontal="center" vertical="center"/>
    </xf>
    <xf numFmtId="0" fontId="3" fillId="24" borderId="0" xfId="0" applyFont="1" applyFill="1" applyAlignment="1">
      <alignment horizontal="center" vertical="center"/>
    </xf>
    <xf numFmtId="0" fontId="3" fillId="0" borderId="0" xfId="0" applyFont="1" applyFill="1" applyAlignment="1">
      <alignment horizontal="center" vertical="center"/>
    </xf>
    <xf numFmtId="0" fontId="1" fillId="24" borderId="0" xfId="0" applyNumberFormat="1" applyFont="1" applyFill="1" applyBorder="1" applyAlignment="1">
      <alignment vertical="center"/>
    </xf>
    <xf numFmtId="0" fontId="3" fillId="24" borderId="0" xfId="0" applyFont="1" applyFill="1" applyAlignment="1">
      <alignment vertical="center"/>
    </xf>
    <xf numFmtId="0" fontId="3" fillId="24" borderId="0" xfId="0" applyFont="1" applyFill="1" applyAlignment="1">
      <alignment horizontal="left" vertical="center"/>
    </xf>
    <xf numFmtId="177" fontId="3" fillId="24" borderId="0" xfId="0" applyNumberFormat="1" applyFont="1" applyFill="1" applyAlignment="1">
      <alignment horizontal="center" vertical="center"/>
    </xf>
    <xf numFmtId="0" fontId="3" fillId="24" borderId="0" xfId="0" applyFont="1" applyFill="1" applyAlignment="1">
      <alignment vertical="center" wrapText="1"/>
    </xf>
    <xf numFmtId="0" fontId="3" fillId="24" borderId="0" xfId="0" applyFont="1" applyFill="1">
      <alignment vertical="center"/>
    </xf>
    <xf numFmtId="57" fontId="3" fillId="24" borderId="0" xfId="0" applyNumberFormat="1" applyFont="1" applyFill="1" applyAlignment="1">
      <alignment horizontal="left" vertical="center"/>
    </xf>
    <xf numFmtId="0" fontId="7" fillId="24" borderId="20" xfId="0" applyFont="1" applyFill="1" applyBorder="1" applyAlignment="1">
      <alignment horizontal="center" vertical="center" wrapText="1"/>
    </xf>
    <xf numFmtId="177" fontId="7" fillId="24" borderId="20" xfId="0" applyNumberFormat="1" applyFont="1" applyFill="1" applyBorder="1" applyAlignment="1">
      <alignment horizontal="center" vertical="center"/>
    </xf>
    <xf numFmtId="0" fontId="3" fillId="24" borderId="20" xfId="0" applyFont="1" applyFill="1" applyBorder="1" applyAlignment="1">
      <alignment horizontal="center" vertical="center" wrapText="1"/>
    </xf>
    <xf numFmtId="0" fontId="8" fillId="20" borderId="20" xfId="0" applyFont="1" applyFill="1" applyBorder="1" applyAlignment="1">
      <alignment horizontal="left" vertical="center" wrapText="1"/>
    </xf>
    <xf numFmtId="0" fontId="3" fillId="21" borderId="20" xfId="0" applyFont="1" applyFill="1" applyBorder="1" applyAlignment="1">
      <alignment horizontal="center" vertical="center" wrapText="1"/>
    </xf>
    <xf numFmtId="58" fontId="3" fillId="0" borderId="20" xfId="0" applyNumberFormat="1" applyFont="1" applyFill="1" applyBorder="1" applyAlignment="1">
      <alignment horizontal="left" vertical="center" wrapText="1"/>
    </xf>
    <xf numFmtId="177" fontId="3" fillId="0" borderId="20" xfId="0" applyNumberFormat="1" applyFont="1" applyFill="1" applyBorder="1" applyAlignment="1">
      <alignment horizontal="center" vertical="center"/>
    </xf>
    <xf numFmtId="0" fontId="3" fillId="0" borderId="20" xfId="0" applyFont="1" applyFill="1" applyBorder="1" applyAlignment="1">
      <alignment horizontal="center" vertical="center" wrapText="1"/>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wrapText="1"/>
    </xf>
    <xf numFmtId="0" fontId="3" fillId="0" borderId="20" xfId="0" applyFont="1" applyFill="1" applyBorder="1" applyAlignment="1">
      <alignment horizontal="left" vertical="center" wrapText="1"/>
    </xf>
    <xf numFmtId="0" fontId="3" fillId="0" borderId="20" xfId="0" applyFont="1" applyFill="1" applyBorder="1" applyAlignment="1">
      <alignment horizontal="left" vertical="center"/>
    </xf>
    <xf numFmtId="177" fontId="9" fillId="0" borderId="20" xfId="0" applyNumberFormat="1" applyFont="1" applyFill="1" applyBorder="1" applyAlignment="1">
      <alignment horizontal="center" vertical="center"/>
    </xf>
    <xf numFmtId="0" fontId="3" fillId="21" borderId="20" xfId="0" applyFont="1" applyFill="1" applyBorder="1" applyAlignment="1">
      <alignment horizontal="left" vertical="center" wrapText="1"/>
    </xf>
    <xf numFmtId="0" fontId="3" fillId="0" borderId="20" xfId="0" applyFont="1" applyFill="1" applyBorder="1" applyAlignment="1">
      <alignment horizontal="left" vertical="center" wrapText="1" readingOrder="1"/>
    </xf>
    <xf numFmtId="177" fontId="3" fillId="0" borderId="22" xfId="0" applyNumberFormat="1" applyFont="1" applyFill="1" applyBorder="1" applyAlignment="1">
      <alignment horizontal="center" vertical="center"/>
    </xf>
    <xf numFmtId="0" fontId="10" fillId="7" borderId="20" xfId="0" applyNumberFormat="1" applyFont="1" applyFill="1" applyBorder="1" applyAlignment="1">
      <alignment horizontal="center" vertical="center"/>
    </xf>
    <xf numFmtId="177" fontId="10" fillId="7" borderId="20" xfId="0" applyNumberFormat="1" applyFont="1" applyFill="1" applyBorder="1" applyAlignment="1">
      <alignment horizontal="center" vertical="center"/>
    </xf>
    <xf numFmtId="177" fontId="2" fillId="17" borderId="20" xfId="0" applyNumberFormat="1" applyFont="1" applyFill="1" applyBorder="1" applyAlignment="1">
      <alignment horizontal="center" vertical="center"/>
    </xf>
    <xf numFmtId="0" fontId="3" fillId="24" borderId="0" xfId="52" applyFont="1" applyFill="1" applyAlignment="1">
      <alignment horizontal="center" vertical="center"/>
    </xf>
    <xf numFmtId="0" fontId="3" fillId="0" borderId="0" xfId="52" applyFont="1" applyFill="1" applyAlignment="1">
      <alignment horizontal="center" vertical="center"/>
    </xf>
    <xf numFmtId="0" fontId="1" fillId="24" borderId="0" xfId="52" applyNumberFormat="1" applyFont="1" applyFill="1" applyBorder="1" applyAlignment="1">
      <alignment vertical="center"/>
    </xf>
    <xf numFmtId="0" fontId="3" fillId="24" borderId="0" xfId="52" applyFont="1" applyFill="1" applyAlignment="1">
      <alignment vertical="center"/>
    </xf>
    <xf numFmtId="0" fontId="3" fillId="24" borderId="0" xfId="52" applyFont="1" applyFill="1" applyAlignment="1">
      <alignment horizontal="left" vertical="center"/>
    </xf>
    <xf numFmtId="177" fontId="3" fillId="24" borderId="0" xfId="52" applyNumberFormat="1" applyFont="1" applyFill="1" applyAlignment="1">
      <alignment horizontal="center" vertical="center"/>
    </xf>
    <xf numFmtId="0" fontId="3" fillId="24" borderId="0" xfId="52" applyFont="1" applyFill="1" applyAlignment="1">
      <alignment vertical="center" wrapText="1"/>
    </xf>
    <xf numFmtId="0" fontId="3" fillId="24" borderId="0" xfId="52" applyFont="1" applyFill="1">
      <alignment vertical="center"/>
    </xf>
    <xf numFmtId="0" fontId="3" fillId="21" borderId="20" xfId="52" applyFont="1" applyFill="1" applyBorder="1" applyAlignment="1">
      <alignment horizontal="center" vertical="center" wrapText="1"/>
    </xf>
    <xf numFmtId="0" fontId="3" fillId="0" borderId="20" xfId="52" applyFont="1" applyFill="1" applyBorder="1" applyAlignment="1">
      <alignment horizontal="left" vertical="center" wrapText="1"/>
    </xf>
    <xf numFmtId="0" fontId="3" fillId="0" borderId="20" xfId="52" applyFont="1" applyFill="1" applyBorder="1" applyAlignment="1">
      <alignment horizontal="center" vertical="center" wrapText="1"/>
    </xf>
    <xf numFmtId="58" fontId="3" fillId="0" borderId="20" xfId="52" applyNumberFormat="1" applyFont="1" applyFill="1" applyBorder="1" applyAlignment="1">
      <alignment horizontal="left" vertical="center" wrapText="1"/>
    </xf>
    <xf numFmtId="177" fontId="3" fillId="0" borderId="20" xfId="52" applyNumberFormat="1" applyFont="1" applyFill="1" applyBorder="1" applyAlignment="1">
      <alignment horizontal="center" vertical="center"/>
    </xf>
    <xf numFmtId="0" fontId="3" fillId="0" borderId="20" xfId="52" applyFont="1" applyFill="1" applyBorder="1" applyAlignment="1">
      <alignment vertical="center" wrapText="1"/>
    </xf>
    <xf numFmtId="0" fontId="3" fillId="0" borderId="21" xfId="52" applyFont="1" applyFill="1" applyBorder="1" applyAlignment="1">
      <alignment horizontal="center" vertical="center" wrapText="1"/>
    </xf>
    <xf numFmtId="0" fontId="3" fillId="21" borderId="20" xfId="52" applyFont="1" applyFill="1" applyBorder="1" applyAlignment="1">
      <alignment horizontal="left" vertical="center" wrapText="1"/>
    </xf>
    <xf numFmtId="0" fontId="3" fillId="0" borderId="20" xfId="52" applyFont="1" applyFill="1" applyBorder="1" applyAlignment="1">
      <alignment horizontal="left" vertical="center" wrapText="1" readingOrder="1"/>
    </xf>
    <xf numFmtId="0" fontId="3" fillId="24" borderId="20" xfId="52" applyFont="1" applyFill="1" applyBorder="1" applyAlignment="1">
      <alignment vertical="center" wrapText="1"/>
    </xf>
    <xf numFmtId="49" fontId="3" fillId="0" borderId="10" xfId="2" applyNumberFormat="1" applyFont="1" applyFill="1" applyBorder="1" applyAlignment="1">
      <alignment horizontal="left" vertical="center"/>
    </xf>
    <xf numFmtId="0" fontId="3" fillId="24" borderId="10" xfId="2" applyFont="1" applyFill="1" applyBorder="1" applyAlignment="1">
      <alignment horizontal="left" vertical="center"/>
    </xf>
    <xf numFmtId="40" fontId="3" fillId="24" borderId="10" xfId="2" applyNumberFormat="1" applyFont="1" applyFill="1" applyBorder="1" applyAlignment="1">
      <alignment horizontal="right" vertical="center"/>
    </xf>
    <xf numFmtId="0" fontId="3" fillId="24" borderId="20" xfId="52" applyNumberFormat="1" applyFont="1" applyFill="1" applyBorder="1" applyAlignment="1">
      <alignment vertical="center"/>
    </xf>
    <xf numFmtId="177" fontId="3" fillId="28" borderId="20" xfId="52" applyNumberFormat="1" applyFont="1" applyFill="1" applyBorder="1" applyAlignment="1">
      <alignment horizontal="center" vertical="center"/>
    </xf>
    <xf numFmtId="0" fontId="4" fillId="25" borderId="13" xfId="52" applyFont="1" applyFill="1" applyBorder="1" applyAlignment="1">
      <alignment horizontal="center" vertical="center"/>
    </xf>
    <xf numFmtId="0" fontId="3" fillId="0" borderId="23" xfId="52" applyFont="1" applyFill="1" applyBorder="1" applyAlignment="1">
      <alignment vertical="center" wrapText="1"/>
    </xf>
    <xf numFmtId="58" fontId="3" fillId="29" borderId="20" xfId="52" applyNumberFormat="1" applyFont="1" applyFill="1" applyBorder="1" applyAlignment="1">
      <alignment horizontal="left" vertical="center" wrapText="1"/>
    </xf>
    <xf numFmtId="177" fontId="3" fillId="29" borderId="20" xfId="52" applyNumberFormat="1" applyFont="1" applyFill="1" applyBorder="1" applyAlignment="1">
      <alignment horizontal="center" vertical="center"/>
    </xf>
    <xf numFmtId="0" fontId="3" fillId="29" borderId="20" xfId="52" applyFont="1" applyFill="1" applyBorder="1" applyAlignment="1">
      <alignment horizontal="center" vertical="center" wrapText="1"/>
    </xf>
    <xf numFmtId="0" fontId="3" fillId="29" borderId="20" xfId="52" applyFont="1" applyFill="1" applyBorder="1" applyAlignment="1">
      <alignment horizontal="center" vertical="center"/>
    </xf>
    <xf numFmtId="0" fontId="3" fillId="29" borderId="20" xfId="52" applyFont="1" applyFill="1" applyBorder="1" applyAlignment="1">
      <alignment horizontal="left" vertical="center" wrapText="1"/>
    </xf>
    <xf numFmtId="0" fontId="3" fillId="29" borderId="20" xfId="52" applyFont="1" applyFill="1" applyBorder="1" applyAlignment="1">
      <alignment horizontal="left" vertical="center" wrapText="1" readingOrder="1"/>
    </xf>
    <xf numFmtId="0" fontId="3" fillId="0" borderId="20" xfId="52" applyFont="1" applyFill="1" applyBorder="1" applyAlignment="1">
      <alignment horizontal="center" vertical="center" wrapText="1"/>
    </xf>
    <xf numFmtId="178" fontId="3" fillId="24" borderId="10" xfId="2" applyNumberFormat="1" applyFont="1" applyFill="1" applyBorder="1" applyAlignment="1">
      <alignment horizontal="right" vertical="center"/>
    </xf>
    <xf numFmtId="0" fontId="3" fillId="0" borderId="20" xfId="52" applyFont="1" applyFill="1" applyBorder="1" applyAlignment="1">
      <alignment horizontal="left" vertical="center" wrapText="1"/>
    </xf>
    <xf numFmtId="0" fontId="10" fillId="7" borderId="20" xfId="52" applyNumberFormat="1" applyFont="1" applyFill="1" applyBorder="1" applyAlignment="1">
      <alignment horizontal="center" vertical="center"/>
    </xf>
    <xf numFmtId="177" fontId="3" fillId="0" borderId="24" xfId="52" applyNumberFormat="1" applyFont="1" applyFill="1" applyBorder="1" applyAlignment="1">
      <alignment horizontal="center" vertical="center"/>
    </xf>
    <xf numFmtId="177" fontId="3" fillId="0" borderId="22" xfId="52" applyNumberFormat="1" applyFont="1" applyFill="1" applyBorder="1" applyAlignment="1">
      <alignment horizontal="center" vertical="center"/>
    </xf>
    <xf numFmtId="0" fontId="3" fillId="0" borderId="25" xfId="52" applyFont="1" applyFill="1" applyBorder="1" applyAlignment="1">
      <alignment horizontal="center" vertical="center" wrapText="1"/>
    </xf>
    <xf numFmtId="0" fontId="3" fillId="0" borderId="26" xfId="52" applyFont="1" applyFill="1" applyBorder="1" applyAlignment="1">
      <alignment horizontal="center" vertical="center" wrapText="1"/>
    </xf>
    <xf numFmtId="0" fontId="8" fillId="21" borderId="20" xfId="52" applyFont="1" applyFill="1" applyBorder="1" applyAlignment="1">
      <alignment horizontal="left" vertical="center" wrapText="1"/>
    </xf>
    <xf numFmtId="0" fontId="3" fillId="0" borderId="25" xfId="52" applyFont="1" applyFill="1" applyBorder="1" applyAlignment="1">
      <alignment horizontal="left" vertical="center" wrapText="1"/>
    </xf>
    <xf numFmtId="0" fontId="3" fillId="0" borderId="26" xfId="52" applyFont="1" applyFill="1" applyBorder="1" applyAlignment="1">
      <alignment horizontal="left" vertical="center" wrapText="1"/>
    </xf>
    <xf numFmtId="58" fontId="3" fillId="0" borderId="20" xfId="52" applyNumberFormat="1" applyFont="1" applyFill="1" applyBorder="1" applyAlignment="1">
      <alignment horizontal="left" vertical="center" wrapText="1"/>
    </xf>
    <xf numFmtId="0" fontId="3" fillId="0" borderId="32" xfId="52" applyFont="1" applyFill="1" applyBorder="1" applyAlignment="1">
      <alignment horizontal="center" vertical="center" wrapText="1"/>
    </xf>
    <xf numFmtId="0" fontId="3" fillId="0" borderId="33" xfId="52" applyFont="1" applyFill="1" applyBorder="1" applyAlignment="1">
      <alignment horizontal="center" vertical="center" wrapText="1"/>
    </xf>
    <xf numFmtId="0" fontId="3" fillId="24" borderId="10" xfId="2" applyFont="1" applyFill="1" applyBorder="1" applyAlignment="1">
      <alignment horizontal="center" vertical="center"/>
    </xf>
    <xf numFmtId="0" fontId="3" fillId="0" borderId="20" xfId="52" applyFont="1" applyFill="1" applyBorder="1" applyAlignment="1">
      <alignment horizontal="left" vertical="center" wrapText="1"/>
    </xf>
    <xf numFmtId="0" fontId="3" fillId="0" borderId="20" xfId="52" applyFont="1" applyFill="1" applyBorder="1" applyAlignment="1">
      <alignment horizontal="center" vertical="center" wrapText="1"/>
    </xf>
    <xf numFmtId="0" fontId="3" fillId="0" borderId="21" xfId="52" applyFont="1" applyFill="1" applyBorder="1" applyAlignment="1">
      <alignment horizontal="left" vertical="center" wrapText="1"/>
    </xf>
    <xf numFmtId="0" fontId="3" fillId="0" borderId="24" xfId="52" applyFont="1" applyFill="1" applyBorder="1" applyAlignment="1">
      <alignment horizontal="left" vertical="center" wrapText="1"/>
    </xf>
    <xf numFmtId="0" fontId="3" fillId="0" borderId="22" xfId="52" applyFont="1" applyFill="1" applyBorder="1" applyAlignment="1">
      <alignment horizontal="left" vertical="center" wrapText="1"/>
    </xf>
    <xf numFmtId="0" fontId="8" fillId="21" borderId="20" xfId="0" applyFont="1" applyFill="1" applyBorder="1" applyAlignment="1">
      <alignment horizontal="left" vertical="center" wrapText="1"/>
    </xf>
    <xf numFmtId="58" fontId="3" fillId="0" borderId="20" xfId="0" applyNumberFormat="1" applyFont="1" applyFill="1" applyBorder="1" applyAlignment="1">
      <alignment horizontal="center" vertical="center" wrapText="1"/>
    </xf>
    <xf numFmtId="0" fontId="3" fillId="30" borderId="0" xfId="0" applyFont="1" applyFill="1" applyAlignment="1">
      <alignment horizontal="center" vertical="center"/>
    </xf>
    <xf numFmtId="0" fontId="3" fillId="24" borderId="0" xfId="0" applyFont="1" applyFill="1" applyAlignment="1">
      <alignment horizontal="left" vertical="center" wrapText="1"/>
    </xf>
    <xf numFmtId="0" fontId="7" fillId="24" borderId="20" xfId="0" applyFont="1" applyFill="1" applyBorder="1" applyAlignment="1">
      <alignment horizontal="center" vertical="center" wrapText="1"/>
    </xf>
    <xf numFmtId="0" fontId="8" fillId="20" borderId="20"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2" fillId="17" borderId="20" xfId="0" applyNumberFormat="1" applyFont="1" applyFill="1" applyBorder="1" applyAlignment="1">
      <alignment horizontal="center" vertical="center"/>
    </xf>
    <xf numFmtId="0" fontId="3" fillId="0" borderId="2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10" fillId="7" borderId="20" xfId="0" applyNumberFormat="1" applyFont="1" applyFill="1" applyBorder="1" applyAlignment="1">
      <alignment horizontal="center" vertical="center"/>
    </xf>
    <xf numFmtId="0" fontId="4" fillId="27" borderId="15" xfId="0" applyFont="1" applyFill="1" applyBorder="1" applyAlignment="1">
      <alignment horizontal="right" vertical="center" wrapText="1"/>
    </xf>
    <xf numFmtId="0" fontId="4" fillId="27" borderId="17" xfId="0" applyFont="1" applyFill="1" applyBorder="1" applyAlignment="1">
      <alignment horizontal="right" vertical="center"/>
    </xf>
    <xf numFmtId="0" fontId="1" fillId="24" borderId="10" xfId="2" applyFont="1" applyFill="1" applyBorder="1" applyAlignment="1">
      <alignment horizontal="center" vertical="top"/>
    </xf>
    <xf numFmtId="176" fontId="4" fillId="25" borderId="13" xfId="0" applyNumberFormat="1" applyFont="1" applyFill="1" applyBorder="1" applyAlignment="1">
      <alignment vertical="center"/>
    </xf>
    <xf numFmtId="0" fontId="4" fillId="25" borderId="13" xfId="0" applyFont="1" applyFill="1" applyBorder="1" applyAlignment="1">
      <alignment vertical="center"/>
    </xf>
    <xf numFmtId="0" fontId="2" fillId="26" borderId="17" xfId="0" applyFont="1" applyFill="1" applyBorder="1" applyAlignment="1">
      <alignment horizontal="right" vertical="center"/>
    </xf>
  </cellXfs>
  <cellStyles count="83">
    <cellStyle name="_ET_STYLE_NoName_00_" xfId="1"/>
    <cellStyle name="0,0_x000a__x000a_NA_x000a__x000a_" xfId="2"/>
    <cellStyle name="0,0_x000d__x000a_NA_x000d__x000a_ 2" xfId="3"/>
    <cellStyle name="0,0_x005f_x000d__x005f_x000a_NA_x005f_x000d__x005f_x000a_" xfId="4"/>
    <cellStyle name="20% - Accent1" xfId="5"/>
    <cellStyle name="20% - Accent2" xfId="6"/>
    <cellStyle name="20% - Accent3" xfId="7"/>
    <cellStyle name="20% - Accent4" xfId="8"/>
    <cellStyle name="20% - Accent5" xfId="9"/>
    <cellStyle name="20% - Accent6" xfId="10"/>
    <cellStyle name="20% - 强调文字颜色 1" xfId="60" builtinId="30" hidden="1"/>
    <cellStyle name="20% - 强调文字颜色 2" xfId="64" builtinId="34" hidden="1"/>
    <cellStyle name="20% - 强调文字颜色 3" xfId="68" builtinId="38" hidden="1"/>
    <cellStyle name="20% - 强调文字颜色 4" xfId="72" builtinId="42" hidden="1"/>
    <cellStyle name="20% - 强调文字颜色 5" xfId="76" builtinId="46" hidden="1"/>
    <cellStyle name="20% - 强调文字颜色 6" xfId="80" builtinId="50" hidden="1"/>
    <cellStyle name="40% - Accent1" xfId="11"/>
    <cellStyle name="40% - Accent2" xfId="12"/>
    <cellStyle name="40% - Accent3" xfId="13"/>
    <cellStyle name="40% - Accent4" xfId="14"/>
    <cellStyle name="40% - Accent5" xfId="15"/>
    <cellStyle name="40% - Accent6" xfId="16"/>
    <cellStyle name="40% - 强调文字颜色 1" xfId="61" builtinId="31" hidden="1"/>
    <cellStyle name="40% - 强调文字颜色 2" xfId="65" builtinId="35" hidden="1"/>
    <cellStyle name="40% - 强调文字颜色 3" xfId="69" builtinId="39" hidden="1"/>
    <cellStyle name="40% - 强调文字颜色 4" xfId="73" builtinId="43" hidden="1"/>
    <cellStyle name="40% - 强调文字颜色 5" xfId="77" builtinId="47" hidden="1"/>
    <cellStyle name="40% - 强调文字颜色 6" xfId="81" builtinId="51" hidden="1"/>
    <cellStyle name="60% - Accent1" xfId="17"/>
    <cellStyle name="60% - Accent2" xfId="18"/>
    <cellStyle name="60% - Accent3" xfId="19"/>
    <cellStyle name="60% - Accent4" xfId="20"/>
    <cellStyle name="60% - Accent5" xfId="21"/>
    <cellStyle name="60% - Accent6" xfId="22"/>
    <cellStyle name="60% - 强调文字颜色 1" xfId="62" builtinId="32" hidden="1"/>
    <cellStyle name="60% - 强调文字颜色 2" xfId="66" builtinId="36" hidden="1"/>
    <cellStyle name="60% - 强调文字颜色 3" xfId="70" builtinId="40" hidden="1"/>
    <cellStyle name="60% - 强调文字颜色 4" xfId="74" builtinId="44" hidden="1"/>
    <cellStyle name="60% - 强调文字颜色 5" xfId="78" builtinId="48" hidden="1"/>
    <cellStyle name="60% - 强调文字颜色 6" xfId="82" builtinId="52" hidden="1"/>
    <cellStyle name="Accent1" xfId="23"/>
    <cellStyle name="Accent2" xfId="24"/>
    <cellStyle name="Accent3" xfId="25"/>
    <cellStyle name="Accent4" xfId="26"/>
    <cellStyle name="Accent5" xfId="27"/>
    <cellStyle name="Accent6" xfId="28"/>
    <cellStyle name="Bad" xfId="29"/>
    <cellStyle name="Calculation" xfId="30"/>
    <cellStyle name="Check Cell" xfId="31"/>
    <cellStyle name="Currency 2" xfId="33"/>
    <cellStyle name="Explanatory Text" xfId="34"/>
    <cellStyle name="Good" xfId="35"/>
    <cellStyle name="Heading 1" xfId="36"/>
    <cellStyle name="Heading 2" xfId="37"/>
    <cellStyle name="Heading 3" xfId="38"/>
    <cellStyle name="Heading 4" xfId="39"/>
    <cellStyle name="Input" xfId="40"/>
    <cellStyle name="Linked Cell" xfId="41"/>
    <cellStyle name="Neutral" xfId="42"/>
    <cellStyle name="Normal 2" xfId="43"/>
    <cellStyle name="Note" xfId="44"/>
    <cellStyle name="Output" xfId="45"/>
    <cellStyle name="Standard_budget BMW Deal…ng 20070530.xls" xfId="46"/>
    <cellStyle name="Title" xfId="47"/>
    <cellStyle name="Total" xfId="48"/>
    <cellStyle name="Warning Text" xfId="49"/>
    <cellStyle name="差_ATSL试驾活动" xfId="50"/>
    <cellStyle name="差_Copy of Copy of ATSL上市发布会+试驾 旅行社SOW (第三轮）" xfId="51"/>
    <cellStyle name="常规" xfId="0" builtinId="0"/>
    <cellStyle name="常规 2" xfId="52"/>
    <cellStyle name="常规_Sheet1" xfId="53"/>
    <cellStyle name="好_ATSL试驾活动" xfId="54"/>
    <cellStyle name="好_Copy of Copy of ATSL上市发布会+试驾 旅行社SOW (第三轮）" xfId="55"/>
    <cellStyle name="千位分隔" xfId="32" builtinId="3"/>
    <cellStyle name="强调文字颜色 1" xfId="59" builtinId="29" hidden="1"/>
    <cellStyle name="强调文字颜色 2" xfId="63" builtinId="33" hidden="1"/>
    <cellStyle name="强调文字颜色 3" xfId="67" builtinId="37" hidden="1"/>
    <cellStyle name="强调文字颜色 4" xfId="71" builtinId="41" hidden="1"/>
    <cellStyle name="强调文字颜色 5" xfId="75" builtinId="45" hidden="1"/>
    <cellStyle name="强调文字颜色 6" xfId="79" builtinId="49" hidden="1"/>
    <cellStyle name="样式 1" xfId="56"/>
    <cellStyle name="样式 1 2" xfId="57"/>
    <cellStyle name="一般_Sheet1" xfId="5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H32"/>
  <sheetViews>
    <sheetView tabSelected="1" topLeftCell="A22" zoomScale="80" zoomScaleNormal="80" workbookViewId="0">
      <selection activeCell="E10" sqref="E10"/>
    </sheetView>
  </sheetViews>
  <sheetFormatPr defaultColWidth="19.75" defaultRowHeight="14.25"/>
  <cols>
    <col min="1" max="1" width="55.625" style="72" customWidth="1"/>
    <col min="2" max="2" width="17.5" style="73" customWidth="1"/>
    <col min="3" max="3" width="31.75" style="73" bestFit="1" customWidth="1"/>
    <col min="4" max="7" width="12.125" style="74" customWidth="1"/>
    <col min="8" max="8" width="51.375" style="75" customWidth="1"/>
    <col min="9" max="16384" width="19.75" style="76"/>
  </cols>
  <sheetData>
    <row r="1" spans="1:8" ht="32.1" customHeight="1">
      <c r="A1" s="87" t="s">
        <v>149</v>
      </c>
      <c r="B1" s="88"/>
      <c r="C1" s="88"/>
      <c r="D1" s="88"/>
      <c r="E1" s="114"/>
      <c r="F1" s="114"/>
      <c r="G1" s="114"/>
      <c r="H1" s="89" t="s">
        <v>148</v>
      </c>
    </row>
    <row r="2" spans="1:8">
      <c r="A2" s="87" t="s">
        <v>15</v>
      </c>
      <c r="B2" s="88"/>
      <c r="C2" s="88"/>
      <c r="D2" s="88"/>
      <c r="E2" s="114"/>
      <c r="F2" s="114"/>
      <c r="G2" s="114"/>
      <c r="H2" s="89" t="s">
        <v>150</v>
      </c>
    </row>
    <row r="3" spans="1:8">
      <c r="A3" s="87" t="s">
        <v>16</v>
      </c>
      <c r="B3" s="88"/>
      <c r="C3" s="88"/>
      <c r="D3" s="88"/>
      <c r="E3" s="114"/>
      <c r="F3" s="114"/>
      <c r="G3" s="114"/>
      <c r="H3" s="101">
        <v>43181</v>
      </c>
    </row>
    <row r="4" spans="1:8">
      <c r="A4" s="87" t="s">
        <v>136</v>
      </c>
      <c r="B4" s="88"/>
      <c r="C4" s="88"/>
      <c r="D4" s="88"/>
      <c r="E4" s="114"/>
      <c r="F4" s="114"/>
      <c r="G4" s="114"/>
      <c r="H4" s="89"/>
    </row>
    <row r="5" spans="1:8" s="41" customFormat="1">
      <c r="A5" s="92" t="s">
        <v>18</v>
      </c>
      <c r="B5" s="92"/>
      <c r="C5" s="92" t="s">
        <v>19</v>
      </c>
      <c r="D5" s="92" t="s">
        <v>137</v>
      </c>
      <c r="E5" s="92" t="s">
        <v>20</v>
      </c>
      <c r="F5" s="92" t="s">
        <v>21</v>
      </c>
      <c r="G5" s="92" t="s">
        <v>22</v>
      </c>
      <c r="H5" s="92" t="s">
        <v>23</v>
      </c>
    </row>
    <row r="6" spans="1:8" s="69" customFormat="1" ht="14.25" customHeight="1">
      <c r="A6" s="108" t="s">
        <v>118</v>
      </c>
      <c r="B6" s="108"/>
      <c r="C6" s="108"/>
      <c r="D6" s="108"/>
      <c r="E6" s="108"/>
      <c r="F6" s="108"/>
      <c r="G6" s="84"/>
      <c r="H6" s="84"/>
    </row>
    <row r="7" spans="1:8" s="70" customFormat="1" ht="99.75">
      <c r="A7" s="115" t="s">
        <v>125</v>
      </c>
      <c r="B7" s="116" t="s">
        <v>24</v>
      </c>
      <c r="C7" s="94" t="s">
        <v>25</v>
      </c>
      <c r="D7" s="95">
        <v>1300</v>
      </c>
      <c r="E7" s="95">
        <v>1</v>
      </c>
      <c r="F7" s="95">
        <v>44</v>
      </c>
      <c r="G7" s="95">
        <f>D7*E7*F7</f>
        <v>57200</v>
      </c>
      <c r="H7" s="96" t="s">
        <v>119</v>
      </c>
    </row>
    <row r="8" spans="1:8" s="70" customFormat="1" ht="57">
      <c r="A8" s="115"/>
      <c r="B8" s="116"/>
      <c r="C8" s="80" t="s">
        <v>26</v>
      </c>
      <c r="D8" s="95">
        <v>1300</v>
      </c>
      <c r="E8" s="81">
        <v>2</v>
      </c>
      <c r="F8" s="81">
        <v>3</v>
      </c>
      <c r="G8" s="81">
        <f>D8*E8*F8</f>
        <v>7800</v>
      </c>
      <c r="H8" s="79" t="s">
        <v>141</v>
      </c>
    </row>
    <row r="9" spans="1:8" s="70" customFormat="1" ht="81.599999999999994" customHeight="1">
      <c r="A9" s="93" t="s">
        <v>130</v>
      </c>
      <c r="B9" s="79" t="s">
        <v>120</v>
      </c>
      <c r="C9" s="94" t="s">
        <v>120</v>
      </c>
      <c r="D9" s="95">
        <v>150</v>
      </c>
      <c r="E9" s="97">
        <v>1</v>
      </c>
      <c r="F9" s="97">
        <v>44</v>
      </c>
      <c r="G9" s="95">
        <f>D9*E9*F9</f>
        <v>6600</v>
      </c>
      <c r="H9" s="96" t="s">
        <v>121</v>
      </c>
    </row>
    <row r="10" spans="1:8" s="70" customFormat="1" ht="171">
      <c r="A10" s="82" t="s">
        <v>126</v>
      </c>
      <c r="B10" s="83" t="s">
        <v>122</v>
      </c>
      <c r="C10" s="98" t="s">
        <v>123</v>
      </c>
      <c r="D10" s="95">
        <v>500</v>
      </c>
      <c r="E10" s="95">
        <v>1</v>
      </c>
      <c r="F10" s="97">
        <v>70</v>
      </c>
      <c r="G10" s="95">
        <f>D10*E10*F10</f>
        <v>35000</v>
      </c>
      <c r="H10" s="96" t="s">
        <v>133</v>
      </c>
    </row>
    <row r="11" spans="1:8" s="69" customFormat="1" ht="14.25" customHeight="1">
      <c r="A11" s="108" t="s">
        <v>131</v>
      </c>
      <c r="B11" s="108"/>
      <c r="C11" s="108"/>
      <c r="D11" s="108"/>
      <c r="E11" s="108"/>
      <c r="F11" s="108"/>
      <c r="G11" s="84"/>
      <c r="H11" s="84"/>
    </row>
    <row r="12" spans="1:8" s="70" customFormat="1" ht="84.6" customHeight="1">
      <c r="A12" s="82" t="s">
        <v>27</v>
      </c>
      <c r="B12" s="83" t="s">
        <v>132</v>
      </c>
      <c r="C12" s="98" t="s">
        <v>124</v>
      </c>
      <c r="D12" s="95">
        <v>300</v>
      </c>
      <c r="E12" s="95">
        <v>1</v>
      </c>
      <c r="F12" s="97">
        <v>70</v>
      </c>
      <c r="G12" s="95">
        <f>D12*E12*F12</f>
        <v>21000</v>
      </c>
      <c r="H12" s="96" t="s">
        <v>134</v>
      </c>
    </row>
    <row r="13" spans="1:8" s="69" customFormat="1" ht="14.25" customHeight="1">
      <c r="A13" s="108" t="s">
        <v>28</v>
      </c>
      <c r="B13" s="108"/>
      <c r="C13" s="108"/>
      <c r="D13" s="108"/>
      <c r="E13" s="108"/>
      <c r="F13" s="108"/>
      <c r="G13" s="84"/>
      <c r="H13" s="84"/>
    </row>
    <row r="14" spans="1:8" s="69" customFormat="1">
      <c r="A14" s="115" t="s">
        <v>113</v>
      </c>
      <c r="B14" s="115"/>
      <c r="C14" s="78" t="s">
        <v>29</v>
      </c>
      <c r="D14" s="81">
        <v>1800</v>
      </c>
      <c r="E14" s="81">
        <v>1</v>
      </c>
      <c r="F14" s="81">
        <v>1</v>
      </c>
      <c r="G14" s="81">
        <f>D14*E14*F14</f>
        <v>1800</v>
      </c>
      <c r="H14" s="78"/>
    </row>
    <row r="15" spans="1:8" s="69" customFormat="1">
      <c r="A15" s="115" t="s">
        <v>114</v>
      </c>
      <c r="B15" s="115"/>
      <c r="C15" s="78" t="s">
        <v>30</v>
      </c>
      <c r="D15" s="81">
        <v>1500</v>
      </c>
      <c r="E15" s="81">
        <v>1</v>
      </c>
      <c r="F15" s="81">
        <v>1</v>
      </c>
      <c r="G15" s="81">
        <f>D15*E15*F15</f>
        <v>1500</v>
      </c>
      <c r="H15" s="78"/>
    </row>
    <row r="16" spans="1:8" s="70" customFormat="1" ht="30" customHeight="1">
      <c r="A16" s="111" t="s">
        <v>31</v>
      </c>
      <c r="B16" s="111"/>
      <c r="C16" s="78" t="s">
        <v>138</v>
      </c>
      <c r="D16" s="104">
        <v>1500</v>
      </c>
      <c r="E16" s="81">
        <v>1</v>
      </c>
      <c r="F16" s="81">
        <v>3</v>
      </c>
      <c r="G16" s="104">
        <v>4500</v>
      </c>
      <c r="H16" s="117"/>
    </row>
    <row r="17" spans="1:8" s="70" customFormat="1" ht="30" customHeight="1">
      <c r="A17" s="111" t="s">
        <v>32</v>
      </c>
      <c r="B17" s="111"/>
      <c r="C17" s="78" t="s">
        <v>139</v>
      </c>
      <c r="D17" s="104"/>
      <c r="E17" s="81">
        <v>1</v>
      </c>
      <c r="F17" s="81">
        <v>3</v>
      </c>
      <c r="G17" s="104"/>
      <c r="H17" s="118"/>
    </row>
    <row r="18" spans="1:8" s="70" customFormat="1" ht="30" customHeight="1">
      <c r="A18" s="111" t="s">
        <v>33</v>
      </c>
      <c r="B18" s="111"/>
      <c r="C18" s="78" t="s">
        <v>140</v>
      </c>
      <c r="D18" s="105"/>
      <c r="E18" s="81">
        <v>1</v>
      </c>
      <c r="F18" s="81">
        <v>3</v>
      </c>
      <c r="G18" s="105"/>
      <c r="H18" s="119"/>
    </row>
    <row r="19" spans="1:8" s="70" customFormat="1" ht="30" customHeight="1">
      <c r="A19" s="111" t="s">
        <v>115</v>
      </c>
      <c r="B19" s="111"/>
      <c r="C19" s="78" t="s">
        <v>34</v>
      </c>
      <c r="D19" s="81">
        <v>800</v>
      </c>
      <c r="E19" s="81">
        <v>1</v>
      </c>
      <c r="F19" s="81">
        <v>2</v>
      </c>
      <c r="G19" s="81">
        <f>D19*E19*F19</f>
        <v>1600</v>
      </c>
      <c r="H19" s="78"/>
    </row>
    <row r="20" spans="1:8" s="70" customFormat="1" ht="30" customHeight="1">
      <c r="A20" s="111" t="s">
        <v>116</v>
      </c>
      <c r="B20" s="111"/>
      <c r="C20" s="78" t="s">
        <v>34</v>
      </c>
      <c r="D20" s="81">
        <v>800</v>
      </c>
      <c r="E20" s="81">
        <v>1</v>
      </c>
      <c r="F20" s="81">
        <v>2</v>
      </c>
      <c r="G20" s="81">
        <f>D20*E20*F20</f>
        <v>1600</v>
      </c>
      <c r="H20" s="78"/>
    </row>
    <row r="21" spans="1:8" s="70" customFormat="1" ht="30" customHeight="1">
      <c r="A21" s="111" t="s">
        <v>117</v>
      </c>
      <c r="B21" s="111"/>
      <c r="C21" s="78" t="s">
        <v>34</v>
      </c>
      <c r="D21" s="81">
        <v>800</v>
      </c>
      <c r="E21" s="81">
        <v>1</v>
      </c>
      <c r="F21" s="81">
        <v>2</v>
      </c>
      <c r="G21" s="81">
        <f>D21*E21*F21</f>
        <v>1600</v>
      </c>
      <c r="H21" s="78"/>
    </row>
    <row r="22" spans="1:8" s="70" customFormat="1" ht="30" customHeight="1">
      <c r="A22" s="111" t="s">
        <v>151</v>
      </c>
      <c r="B22" s="111"/>
      <c r="C22" s="102" t="s">
        <v>152</v>
      </c>
      <c r="D22" s="81">
        <v>600</v>
      </c>
      <c r="E22" s="81">
        <v>3</v>
      </c>
      <c r="F22" s="81">
        <v>10</v>
      </c>
      <c r="G22" s="81">
        <f>D22*E22*F22</f>
        <v>18000</v>
      </c>
      <c r="H22" s="102"/>
    </row>
    <row r="23" spans="1:8" s="70" customFormat="1" ht="16.5" customHeight="1">
      <c r="A23" s="108" t="s">
        <v>35</v>
      </c>
      <c r="B23" s="108"/>
      <c r="C23" s="108"/>
      <c r="D23" s="108"/>
      <c r="E23" s="108"/>
      <c r="F23" s="108"/>
      <c r="G23" s="77"/>
      <c r="H23" s="77"/>
    </row>
    <row r="24" spans="1:8" s="70" customFormat="1" ht="100.9" customHeight="1">
      <c r="A24" s="109" t="s">
        <v>127</v>
      </c>
      <c r="B24" s="110"/>
      <c r="C24" s="99"/>
      <c r="D24" s="95">
        <v>490</v>
      </c>
      <c r="E24" s="95">
        <v>1</v>
      </c>
      <c r="F24" s="95">
        <v>55</v>
      </c>
      <c r="G24" s="95">
        <f>D24*E24*F24</f>
        <v>26950</v>
      </c>
      <c r="H24" s="96" t="s">
        <v>135</v>
      </c>
    </row>
    <row r="25" spans="1:8" s="70" customFormat="1" ht="16.5" customHeight="1">
      <c r="A25" s="108" t="s">
        <v>37</v>
      </c>
      <c r="B25" s="108"/>
      <c r="C25" s="108"/>
      <c r="D25" s="108"/>
      <c r="E25" s="108"/>
      <c r="F25" s="108"/>
      <c r="G25" s="77"/>
      <c r="H25" s="77"/>
    </row>
    <row r="26" spans="1:8" s="70" customFormat="1" ht="30.75" customHeight="1">
      <c r="A26" s="106" t="s">
        <v>128</v>
      </c>
      <c r="B26" s="106"/>
      <c r="C26" s="85" t="s">
        <v>129</v>
      </c>
      <c r="D26" s="81">
        <v>280</v>
      </c>
      <c r="E26" s="81">
        <v>1</v>
      </c>
      <c r="F26" s="81">
        <v>70</v>
      </c>
      <c r="G26" s="81">
        <f>D26*E26*F26</f>
        <v>19600</v>
      </c>
      <c r="H26" s="79"/>
    </row>
    <row r="27" spans="1:8" s="70" customFormat="1" ht="30.75" customHeight="1">
      <c r="A27" s="108" t="s">
        <v>143</v>
      </c>
      <c r="B27" s="108"/>
      <c r="C27" s="108"/>
      <c r="D27" s="108"/>
      <c r="E27" s="108"/>
      <c r="F27" s="108"/>
      <c r="G27" s="81"/>
      <c r="H27" s="100"/>
    </row>
    <row r="28" spans="1:8" s="70" customFormat="1" ht="30.75" customHeight="1">
      <c r="A28" s="112" t="s">
        <v>144</v>
      </c>
      <c r="B28" s="112"/>
      <c r="C28" s="82" t="s">
        <v>145</v>
      </c>
      <c r="D28" s="100">
        <v>400</v>
      </c>
      <c r="E28" s="100">
        <v>2</v>
      </c>
      <c r="F28" s="100">
        <v>3</v>
      </c>
      <c r="G28" s="81">
        <f t="shared" ref="G28:G29" si="0">D28*E28*F28</f>
        <v>2400</v>
      </c>
      <c r="H28" s="100"/>
    </row>
    <row r="29" spans="1:8" s="70" customFormat="1" ht="30.75" customHeight="1">
      <c r="A29" s="113"/>
      <c r="B29" s="113"/>
      <c r="C29" s="85" t="s">
        <v>146</v>
      </c>
      <c r="D29" s="81">
        <v>108.4</v>
      </c>
      <c r="E29" s="81">
        <v>2</v>
      </c>
      <c r="F29" s="81">
        <v>3</v>
      </c>
      <c r="G29" s="81">
        <f t="shared" si="0"/>
        <v>650.40000000000009</v>
      </c>
      <c r="H29" s="100"/>
    </row>
    <row r="30" spans="1:8" s="70" customFormat="1" ht="30.75" customHeight="1">
      <c r="A30" s="106" t="s">
        <v>147</v>
      </c>
      <c r="B30" s="106"/>
      <c r="C30" s="106"/>
      <c r="D30" s="106"/>
      <c r="E30" s="106"/>
      <c r="F30" s="107"/>
      <c r="G30" s="81">
        <f>SUM(G7:G29)</f>
        <v>207800.4</v>
      </c>
      <c r="H30" s="79"/>
    </row>
    <row r="31" spans="1:8" s="71" customFormat="1" ht="15" customHeight="1">
      <c r="A31" s="103" t="s">
        <v>40</v>
      </c>
      <c r="B31" s="103"/>
      <c r="C31" s="103"/>
      <c r="D31" s="103"/>
      <c r="E31" s="103"/>
      <c r="F31" s="103"/>
      <c r="G31" s="91">
        <f>G30*0.1</f>
        <v>20780.04</v>
      </c>
      <c r="H31" s="90"/>
    </row>
    <row r="32" spans="1:8">
      <c r="A32" s="103" t="s">
        <v>142</v>
      </c>
      <c r="B32" s="103"/>
      <c r="C32" s="103"/>
      <c r="D32" s="103"/>
      <c r="E32" s="103"/>
      <c r="F32" s="103"/>
      <c r="G32" s="91">
        <f>G30+G31</f>
        <v>228580.44</v>
      </c>
      <c r="H32" s="86"/>
    </row>
  </sheetData>
  <mergeCells count="30">
    <mergeCell ref="H16:H18"/>
    <mergeCell ref="A15:B15"/>
    <mergeCell ref="A16:B16"/>
    <mergeCell ref="A17:B17"/>
    <mergeCell ref="A18:B18"/>
    <mergeCell ref="E1:G1"/>
    <mergeCell ref="E2:G2"/>
    <mergeCell ref="E3:G3"/>
    <mergeCell ref="E4:G4"/>
    <mergeCell ref="A31:F31"/>
    <mergeCell ref="A6:F6"/>
    <mergeCell ref="A11:F11"/>
    <mergeCell ref="A13:F13"/>
    <mergeCell ref="A14:B14"/>
    <mergeCell ref="G16:G18"/>
    <mergeCell ref="A7:A8"/>
    <mergeCell ref="B7:B8"/>
    <mergeCell ref="A19:B19"/>
    <mergeCell ref="A20:B20"/>
    <mergeCell ref="A26:B26"/>
    <mergeCell ref="A22:B22"/>
    <mergeCell ref="A32:F32"/>
    <mergeCell ref="D16:D18"/>
    <mergeCell ref="A30:F30"/>
    <mergeCell ref="A25:F25"/>
    <mergeCell ref="A23:F23"/>
    <mergeCell ref="A24:B24"/>
    <mergeCell ref="A21:B21"/>
    <mergeCell ref="A27:F27"/>
    <mergeCell ref="A28:B29"/>
  </mergeCells>
  <phoneticPr fontId="34" type="noConversion"/>
  <pageMargins left="0.7" right="0.7" top="0.75" bottom="0.75" header="0.3" footer="0.3"/>
  <pageSetup paperSize="9" scale="58" orientation="portrait" r:id="rId1"/>
</worksheet>
</file>

<file path=xl/worksheets/sheet2.xml><?xml version="1.0" encoding="utf-8"?>
<worksheet xmlns="http://schemas.openxmlformats.org/spreadsheetml/2006/main" xmlns:r="http://schemas.openxmlformats.org/officeDocument/2006/relationships">
  <dimension ref="A1:H49"/>
  <sheetViews>
    <sheetView topLeftCell="A13" workbookViewId="0">
      <selection activeCell="H10" sqref="H10"/>
    </sheetView>
  </sheetViews>
  <sheetFormatPr defaultColWidth="19.75" defaultRowHeight="14.25"/>
  <cols>
    <col min="1" max="1" width="30.125" style="44" customWidth="1" collapsed="1"/>
    <col min="2" max="2" width="17.5" style="45" customWidth="1" collapsed="1"/>
    <col min="3" max="3" width="31.75" style="45" bestFit="1" customWidth="1"/>
    <col min="4" max="7" width="12.125" style="46" customWidth="1"/>
    <col min="8" max="8" width="11.5" style="47" customWidth="1"/>
    <col min="9" max="16384" width="19.75" style="48"/>
  </cols>
  <sheetData>
    <row r="1" spans="1:8" ht="45.95" customHeight="1">
      <c r="A1" s="122"/>
      <c r="B1" s="122"/>
      <c r="C1" s="122"/>
    </row>
    <row r="2" spans="1:8" ht="32.1" customHeight="1">
      <c r="A2" s="45" t="s">
        <v>13</v>
      </c>
      <c r="B2" s="123" t="s">
        <v>41</v>
      </c>
      <c r="C2" s="123"/>
      <c r="D2" s="123"/>
      <c r="E2" s="123"/>
    </row>
    <row r="3" spans="1:8">
      <c r="A3" s="45" t="s">
        <v>14</v>
      </c>
      <c r="B3" s="49" t="s">
        <v>42</v>
      </c>
    </row>
    <row r="4" spans="1:8">
      <c r="A4" s="45" t="s">
        <v>15</v>
      </c>
    </row>
    <row r="5" spans="1:8" ht="9.75" hidden="1" customHeight="1">
      <c r="A5" s="45" t="s">
        <v>16</v>
      </c>
    </row>
    <row r="6" spans="1:8" hidden="1">
      <c r="A6" s="45" t="s">
        <v>17</v>
      </c>
    </row>
    <row r="7" spans="1:8" s="41" customFormat="1">
      <c r="A7" s="124" t="s">
        <v>43</v>
      </c>
      <c r="B7" s="124"/>
      <c r="C7" s="50" t="s">
        <v>44</v>
      </c>
      <c r="D7" s="51" t="s">
        <v>45</v>
      </c>
      <c r="E7" s="51" t="s">
        <v>46</v>
      </c>
      <c r="F7" s="51" t="s">
        <v>47</v>
      </c>
      <c r="G7" s="51" t="s">
        <v>48</v>
      </c>
      <c r="H7" s="52" t="s">
        <v>49</v>
      </c>
    </row>
    <row r="8" spans="1:8" s="41" customFormat="1" ht="15">
      <c r="A8" s="125" t="s">
        <v>50</v>
      </c>
      <c r="B8" s="125"/>
      <c r="C8" s="125"/>
      <c r="D8" s="125"/>
      <c r="E8" s="125"/>
      <c r="F8" s="125"/>
      <c r="G8" s="53"/>
      <c r="H8" s="54"/>
    </row>
    <row r="9" spans="1:8" s="42" customFormat="1" ht="43.15" customHeight="1">
      <c r="A9" s="130" t="s">
        <v>51</v>
      </c>
      <c r="B9" s="135" t="s">
        <v>24</v>
      </c>
      <c r="C9" s="55" t="s">
        <v>52</v>
      </c>
      <c r="D9" s="56">
        <v>1000</v>
      </c>
      <c r="E9" s="56">
        <v>1</v>
      </c>
      <c r="F9" s="56">
        <v>25</v>
      </c>
      <c r="G9" s="56">
        <f t="shared" ref="G9:G17" si="0">D9*E9*F9</f>
        <v>25000</v>
      </c>
      <c r="H9" s="57"/>
    </row>
    <row r="10" spans="1:8" s="42" customFormat="1" ht="43.15" customHeight="1">
      <c r="A10" s="131"/>
      <c r="B10" s="136"/>
      <c r="C10" s="55" t="s">
        <v>53</v>
      </c>
      <c r="D10" s="56">
        <v>1000</v>
      </c>
      <c r="E10" s="56">
        <v>1</v>
      </c>
      <c r="F10" s="56">
        <v>78</v>
      </c>
      <c r="G10" s="56">
        <f t="shared" si="0"/>
        <v>78000</v>
      </c>
      <c r="H10" s="57"/>
    </row>
    <row r="11" spans="1:8" s="42" customFormat="1" ht="42.6" customHeight="1">
      <c r="A11" s="131"/>
      <c r="B11" s="136"/>
      <c r="C11" s="55" t="s">
        <v>54</v>
      </c>
      <c r="D11" s="56">
        <v>1000</v>
      </c>
      <c r="E11" s="56">
        <v>1</v>
      </c>
      <c r="F11" s="56">
        <v>75</v>
      </c>
      <c r="G11" s="56">
        <f t="shared" si="0"/>
        <v>75000</v>
      </c>
      <c r="H11" s="57"/>
    </row>
    <row r="12" spans="1:8" s="42" customFormat="1" ht="42.6" customHeight="1">
      <c r="A12" s="131"/>
      <c r="B12" s="136"/>
      <c r="C12" s="55" t="s">
        <v>55</v>
      </c>
      <c r="D12" s="56">
        <v>1000</v>
      </c>
      <c r="E12" s="56">
        <v>1</v>
      </c>
      <c r="F12" s="56">
        <v>24</v>
      </c>
      <c r="G12" s="56">
        <f t="shared" si="0"/>
        <v>24000</v>
      </c>
      <c r="H12" s="57"/>
    </row>
    <row r="13" spans="1:8" s="42" customFormat="1" ht="42.6" customHeight="1">
      <c r="A13" s="131"/>
      <c r="B13" s="136"/>
      <c r="C13" s="55" t="s">
        <v>56</v>
      </c>
      <c r="D13" s="56">
        <v>1000</v>
      </c>
      <c r="E13" s="56">
        <v>5</v>
      </c>
      <c r="F13" s="56">
        <v>5</v>
      </c>
      <c r="G13" s="56">
        <f t="shared" si="0"/>
        <v>25000</v>
      </c>
      <c r="H13" s="57"/>
    </row>
    <row r="14" spans="1:8" s="42" customFormat="1" ht="42.6" customHeight="1">
      <c r="A14" s="132"/>
      <c r="B14" s="137"/>
      <c r="C14" s="55" t="s">
        <v>57</v>
      </c>
      <c r="D14" s="56">
        <v>1000</v>
      </c>
      <c r="E14" s="56">
        <v>2</v>
      </c>
      <c r="F14" s="56">
        <v>2</v>
      </c>
      <c r="G14" s="56">
        <f t="shared" si="0"/>
        <v>4000</v>
      </c>
      <c r="H14" s="57"/>
    </row>
    <row r="15" spans="1:8" s="42" customFormat="1" ht="30.6" customHeight="1">
      <c r="A15" s="130" t="s">
        <v>58</v>
      </c>
      <c r="B15" s="135"/>
      <c r="C15" s="55" t="s">
        <v>59</v>
      </c>
      <c r="D15" s="56">
        <v>30000</v>
      </c>
      <c r="E15" s="58">
        <v>1</v>
      </c>
      <c r="F15" s="58">
        <v>5</v>
      </c>
      <c r="G15" s="56">
        <f t="shared" si="0"/>
        <v>150000</v>
      </c>
      <c r="H15" s="57"/>
    </row>
    <row r="16" spans="1:8" s="42" customFormat="1" ht="27.95" customHeight="1">
      <c r="A16" s="132"/>
      <c r="B16" s="137"/>
      <c r="C16" s="55" t="s">
        <v>60</v>
      </c>
      <c r="D16" s="56">
        <v>150</v>
      </c>
      <c r="E16" s="58">
        <v>1</v>
      </c>
      <c r="F16" s="58">
        <v>102</v>
      </c>
      <c r="G16" s="56">
        <f t="shared" si="0"/>
        <v>15300</v>
      </c>
      <c r="H16" s="57"/>
    </row>
    <row r="17" spans="1:8" s="42" customFormat="1" ht="89.25" customHeight="1">
      <c r="A17" s="133" t="s">
        <v>61</v>
      </c>
      <c r="B17" s="59" t="s">
        <v>62</v>
      </c>
      <c r="C17" s="60" t="s">
        <v>63</v>
      </c>
      <c r="D17" s="56">
        <v>300</v>
      </c>
      <c r="E17" s="56">
        <v>1</v>
      </c>
      <c r="F17" s="58">
        <v>222</v>
      </c>
      <c r="G17" s="56">
        <f t="shared" si="0"/>
        <v>66600</v>
      </c>
      <c r="H17" s="57"/>
    </row>
    <row r="18" spans="1:8" s="42" customFormat="1" ht="33.6" customHeight="1">
      <c r="A18" s="134"/>
      <c r="B18" s="57"/>
      <c r="C18" s="61"/>
      <c r="D18" s="62"/>
      <c r="E18" s="56"/>
      <c r="F18" s="58"/>
      <c r="G18" s="56"/>
      <c r="H18" s="57"/>
    </row>
    <row r="19" spans="1:8" s="42" customFormat="1" ht="27.75" customHeight="1">
      <c r="A19" s="57" t="s">
        <v>64</v>
      </c>
      <c r="B19" s="57" t="s">
        <v>65</v>
      </c>
      <c r="C19" s="60"/>
      <c r="D19" s="56">
        <v>4000</v>
      </c>
      <c r="E19" s="56">
        <v>6</v>
      </c>
      <c r="F19" s="56">
        <v>1</v>
      </c>
      <c r="G19" s="56">
        <f>D19*E19*F19</f>
        <v>24000</v>
      </c>
      <c r="H19" s="57"/>
    </row>
    <row r="20" spans="1:8" s="41" customFormat="1" ht="15" customHeight="1">
      <c r="A20" s="120" t="s">
        <v>66</v>
      </c>
      <c r="B20" s="120"/>
      <c r="C20" s="120"/>
      <c r="D20" s="120"/>
      <c r="E20" s="120"/>
      <c r="F20" s="120"/>
      <c r="G20" s="63"/>
      <c r="H20" s="63"/>
    </row>
    <row r="21" spans="1:8" s="41" customFormat="1" ht="15" customHeight="1">
      <c r="A21" s="126" t="s">
        <v>67</v>
      </c>
      <c r="B21" s="126"/>
      <c r="C21" s="60" t="s">
        <v>68</v>
      </c>
      <c r="D21" s="56">
        <v>1500</v>
      </c>
      <c r="E21" s="56">
        <v>1</v>
      </c>
      <c r="F21" s="56">
        <v>1</v>
      </c>
      <c r="G21" s="56">
        <f>D21*E21*F21</f>
        <v>1500</v>
      </c>
      <c r="H21" s="60"/>
    </row>
    <row r="22" spans="1:8" s="42" customFormat="1" ht="14.25" customHeight="1">
      <c r="A22" s="121" t="s">
        <v>69</v>
      </c>
      <c r="B22" s="121"/>
      <c r="C22" s="60" t="s">
        <v>70</v>
      </c>
      <c r="D22" s="56">
        <v>600</v>
      </c>
      <c r="E22" s="56">
        <v>1</v>
      </c>
      <c r="F22" s="56">
        <v>3</v>
      </c>
      <c r="G22" s="56">
        <f>D22*E22*F22</f>
        <v>1800</v>
      </c>
      <c r="H22" s="60"/>
    </row>
    <row r="23" spans="1:8" s="42" customFormat="1" ht="14.25" customHeight="1">
      <c r="A23" s="121"/>
      <c r="B23" s="121"/>
      <c r="C23" s="60" t="s">
        <v>71</v>
      </c>
      <c r="D23" s="56">
        <v>1100</v>
      </c>
      <c r="E23" s="56">
        <v>1</v>
      </c>
      <c r="F23" s="56">
        <v>1</v>
      </c>
      <c r="G23" s="56">
        <f>D22*E23*F22</f>
        <v>1800</v>
      </c>
      <c r="H23" s="60"/>
    </row>
    <row r="24" spans="1:8" s="42" customFormat="1">
      <c r="A24" s="121" t="s">
        <v>72</v>
      </c>
      <c r="B24" s="121"/>
      <c r="C24" s="60" t="s">
        <v>73</v>
      </c>
      <c r="D24" s="56">
        <v>2800</v>
      </c>
      <c r="E24" s="58">
        <v>1</v>
      </c>
      <c r="F24" s="56">
        <v>2</v>
      </c>
      <c r="G24" s="58">
        <f>D23*E24*F23</f>
        <v>1100</v>
      </c>
      <c r="H24" s="60"/>
    </row>
    <row r="25" spans="1:8" s="42" customFormat="1" ht="14.25" customHeight="1">
      <c r="A25" s="121" t="s">
        <v>74</v>
      </c>
      <c r="B25" s="121"/>
      <c r="C25" s="60" t="s">
        <v>75</v>
      </c>
      <c r="D25" s="56">
        <v>1000</v>
      </c>
      <c r="E25" s="56">
        <v>1</v>
      </c>
      <c r="F25" s="56">
        <v>1</v>
      </c>
      <c r="G25" s="56">
        <f>D24*E25*F24</f>
        <v>5600</v>
      </c>
      <c r="H25" s="60"/>
    </row>
    <row r="26" spans="1:8" s="42" customFormat="1" ht="14.25" customHeight="1">
      <c r="A26" s="121"/>
      <c r="B26" s="121"/>
      <c r="C26" s="61" t="s">
        <v>76</v>
      </c>
      <c r="D26" s="56">
        <v>1500</v>
      </c>
      <c r="E26" s="56">
        <v>1</v>
      </c>
      <c r="F26" s="58">
        <v>1</v>
      </c>
      <c r="G26" s="56">
        <f>D25*E26*F25</f>
        <v>1000</v>
      </c>
      <c r="H26" s="60"/>
    </row>
    <row r="27" spans="1:8" s="42" customFormat="1">
      <c r="A27" s="121" t="s">
        <v>77</v>
      </c>
      <c r="B27" s="121"/>
      <c r="C27" s="60" t="s">
        <v>78</v>
      </c>
      <c r="D27" s="56">
        <v>1000</v>
      </c>
      <c r="E27" s="56">
        <v>1</v>
      </c>
      <c r="F27" s="56">
        <v>2</v>
      </c>
      <c r="G27" s="56">
        <f>D27*E27*F27</f>
        <v>2000</v>
      </c>
      <c r="H27" s="60"/>
    </row>
    <row r="28" spans="1:8" s="42" customFormat="1" ht="14.25" customHeight="1">
      <c r="A28" s="121"/>
      <c r="B28" s="121"/>
      <c r="C28" s="60" t="s">
        <v>71</v>
      </c>
      <c r="D28" s="56">
        <v>1100</v>
      </c>
      <c r="E28" s="56">
        <v>1</v>
      </c>
      <c r="F28" s="56">
        <v>1</v>
      </c>
      <c r="G28" s="56">
        <f>D28*E28*F28</f>
        <v>1100</v>
      </c>
      <c r="H28" s="60"/>
    </row>
    <row r="29" spans="1:8" s="42" customFormat="1" ht="14.25" customHeight="1">
      <c r="A29" s="121"/>
      <c r="B29" s="121"/>
      <c r="C29" s="61" t="s">
        <v>76</v>
      </c>
      <c r="D29" s="56">
        <v>1500</v>
      </c>
      <c r="E29" s="58">
        <v>1</v>
      </c>
      <c r="F29" s="58">
        <v>2</v>
      </c>
      <c r="G29" s="58">
        <f>D29*E29*F29</f>
        <v>3000</v>
      </c>
      <c r="H29" s="60"/>
    </row>
    <row r="30" spans="1:8" s="42" customFormat="1" ht="14.25" customHeight="1">
      <c r="A30" s="121" t="s">
        <v>79</v>
      </c>
      <c r="B30" s="121"/>
      <c r="C30" s="60" t="s">
        <v>80</v>
      </c>
      <c r="D30" s="56">
        <v>4500</v>
      </c>
      <c r="E30" s="56">
        <v>1</v>
      </c>
      <c r="F30" s="56">
        <v>2</v>
      </c>
      <c r="G30" s="56">
        <f t="shared" ref="G30:G38" si="1">D30*E30*F30</f>
        <v>9000</v>
      </c>
      <c r="H30" s="60"/>
    </row>
    <row r="31" spans="1:8" s="42" customFormat="1">
      <c r="A31" s="121" t="s">
        <v>81</v>
      </c>
      <c r="B31" s="121"/>
      <c r="C31" s="60" t="s">
        <v>75</v>
      </c>
      <c r="D31" s="56">
        <v>1000</v>
      </c>
      <c r="E31" s="56">
        <v>1</v>
      </c>
      <c r="F31" s="56">
        <v>3</v>
      </c>
      <c r="G31" s="56">
        <f t="shared" si="1"/>
        <v>3000</v>
      </c>
      <c r="H31" s="60"/>
    </row>
    <row r="32" spans="1:8" s="42" customFormat="1" ht="14.25" customHeight="1">
      <c r="A32" s="121"/>
      <c r="B32" s="121"/>
      <c r="C32" s="60" t="s">
        <v>71</v>
      </c>
      <c r="D32" s="56">
        <v>1100</v>
      </c>
      <c r="E32" s="56">
        <v>1</v>
      </c>
      <c r="F32" s="56">
        <v>1</v>
      </c>
      <c r="G32" s="56">
        <f t="shared" si="1"/>
        <v>1100</v>
      </c>
      <c r="H32" s="60"/>
    </row>
    <row r="33" spans="1:8" s="42" customFormat="1" ht="14.25" customHeight="1">
      <c r="A33" s="121" t="s">
        <v>82</v>
      </c>
      <c r="B33" s="121"/>
      <c r="C33" s="60" t="s">
        <v>70</v>
      </c>
      <c r="D33" s="56">
        <v>600</v>
      </c>
      <c r="E33" s="56">
        <v>1</v>
      </c>
      <c r="F33" s="56">
        <v>3</v>
      </c>
      <c r="G33" s="56">
        <f t="shared" si="1"/>
        <v>1800</v>
      </c>
      <c r="H33" s="60"/>
    </row>
    <row r="34" spans="1:8" s="42" customFormat="1" ht="14.25" customHeight="1">
      <c r="A34" s="121"/>
      <c r="B34" s="121"/>
      <c r="C34" s="60" t="s">
        <v>71</v>
      </c>
      <c r="D34" s="56">
        <v>1100</v>
      </c>
      <c r="E34" s="56">
        <v>1</v>
      </c>
      <c r="F34" s="56">
        <v>1</v>
      </c>
      <c r="G34" s="56">
        <f t="shared" si="1"/>
        <v>1100</v>
      </c>
      <c r="H34" s="60"/>
    </row>
    <row r="35" spans="1:8" s="42" customFormat="1" ht="14.25" customHeight="1">
      <c r="A35" s="121" t="s">
        <v>83</v>
      </c>
      <c r="B35" s="121"/>
      <c r="C35" s="60" t="s">
        <v>84</v>
      </c>
      <c r="D35" s="56">
        <v>600</v>
      </c>
      <c r="E35" s="56">
        <v>1</v>
      </c>
      <c r="F35" s="56">
        <v>3</v>
      </c>
      <c r="G35" s="56">
        <f t="shared" si="1"/>
        <v>1800</v>
      </c>
      <c r="H35" s="60"/>
    </row>
    <row r="36" spans="1:8" s="42" customFormat="1" ht="14.25" customHeight="1">
      <c r="A36" s="121"/>
      <c r="B36" s="121"/>
      <c r="C36" s="60" t="s">
        <v>71</v>
      </c>
      <c r="D36" s="56">
        <v>1100</v>
      </c>
      <c r="E36" s="56">
        <v>1</v>
      </c>
      <c r="F36" s="56">
        <v>1</v>
      </c>
      <c r="G36" s="56">
        <f t="shared" si="1"/>
        <v>1100</v>
      </c>
      <c r="H36" s="60"/>
    </row>
    <row r="37" spans="1:8" s="42" customFormat="1">
      <c r="A37" s="121" t="s">
        <v>85</v>
      </c>
      <c r="B37" s="121"/>
      <c r="C37" s="60" t="s">
        <v>75</v>
      </c>
      <c r="D37" s="56">
        <v>1000</v>
      </c>
      <c r="E37" s="56">
        <v>1</v>
      </c>
      <c r="F37" s="56">
        <v>3</v>
      </c>
      <c r="G37" s="56">
        <f t="shared" si="1"/>
        <v>3000</v>
      </c>
      <c r="H37" s="60"/>
    </row>
    <row r="38" spans="1:8" s="42" customFormat="1" ht="14.25" customHeight="1">
      <c r="A38" s="121"/>
      <c r="B38" s="121"/>
      <c r="C38" s="60" t="s">
        <v>71</v>
      </c>
      <c r="D38" s="56">
        <v>1100</v>
      </c>
      <c r="E38" s="56">
        <v>1</v>
      </c>
      <c r="F38" s="56">
        <v>1</v>
      </c>
      <c r="G38" s="56">
        <f t="shared" si="1"/>
        <v>1100</v>
      </c>
      <c r="H38" s="60"/>
    </row>
    <row r="39" spans="1:8" s="42" customFormat="1" ht="16.5" customHeight="1">
      <c r="A39" s="120" t="s">
        <v>86</v>
      </c>
      <c r="B39" s="120"/>
      <c r="C39" s="120"/>
      <c r="D39" s="120"/>
      <c r="E39" s="120"/>
      <c r="F39" s="120"/>
      <c r="G39" s="54"/>
      <c r="H39" s="54"/>
    </row>
    <row r="40" spans="1:8" s="42" customFormat="1" ht="30.75" customHeight="1">
      <c r="A40" s="127" t="s">
        <v>87</v>
      </c>
      <c r="B40" s="128"/>
      <c r="C40" s="64"/>
      <c r="D40" s="56">
        <v>800</v>
      </c>
      <c r="E40" s="56">
        <v>2</v>
      </c>
      <c r="F40" s="56">
        <v>12</v>
      </c>
      <c r="G40" s="56">
        <f>D40*E40*F40</f>
        <v>19200</v>
      </c>
      <c r="H40" s="57" t="s">
        <v>39</v>
      </c>
    </row>
    <row r="41" spans="1:8" s="42" customFormat="1" ht="30.75" customHeight="1">
      <c r="A41" s="127" t="s">
        <v>88</v>
      </c>
      <c r="B41" s="128"/>
      <c r="C41" s="64"/>
      <c r="D41" s="56">
        <v>100</v>
      </c>
      <c r="E41" s="56">
        <v>1</v>
      </c>
      <c r="F41" s="56">
        <v>12</v>
      </c>
      <c r="G41" s="56">
        <f>D41*E41*F41</f>
        <v>1200</v>
      </c>
      <c r="H41" s="57" t="s">
        <v>39</v>
      </c>
    </row>
    <row r="42" spans="1:8" s="42" customFormat="1" ht="16.5" customHeight="1">
      <c r="A42" s="120" t="s">
        <v>89</v>
      </c>
      <c r="B42" s="120"/>
      <c r="C42" s="120"/>
      <c r="D42" s="120"/>
      <c r="E42" s="120"/>
      <c r="F42" s="120"/>
      <c r="G42" s="54"/>
      <c r="H42" s="54"/>
    </row>
    <row r="43" spans="1:8" s="42" customFormat="1" ht="28.5" customHeight="1">
      <c r="A43" s="127" t="s">
        <v>90</v>
      </c>
      <c r="B43" s="128"/>
      <c r="C43" s="60"/>
      <c r="D43" s="65">
        <v>200</v>
      </c>
      <c r="E43" s="65">
        <v>3</v>
      </c>
      <c r="F43" s="56">
        <v>12</v>
      </c>
      <c r="G43" s="56">
        <f>D43*E43*F43</f>
        <v>7200</v>
      </c>
      <c r="H43" s="57" t="s">
        <v>39</v>
      </c>
    </row>
    <row r="44" spans="1:8" s="42" customFormat="1" ht="30.75" customHeight="1">
      <c r="A44" s="127" t="s">
        <v>91</v>
      </c>
      <c r="B44" s="128"/>
      <c r="C44" s="64" t="s">
        <v>38</v>
      </c>
      <c r="D44" s="56">
        <v>20000</v>
      </c>
      <c r="E44" s="56">
        <v>1</v>
      </c>
      <c r="F44" s="56">
        <v>1</v>
      </c>
      <c r="G44" s="56">
        <f>D44*E44*F44</f>
        <v>20000</v>
      </c>
      <c r="H44" s="57" t="s">
        <v>39</v>
      </c>
    </row>
    <row r="45" spans="1:8" s="42" customFormat="1" ht="30.75" customHeight="1">
      <c r="A45" s="127" t="s">
        <v>92</v>
      </c>
      <c r="B45" s="128"/>
      <c r="C45" s="64"/>
      <c r="D45" s="56">
        <v>500</v>
      </c>
      <c r="E45" s="56">
        <v>1</v>
      </c>
      <c r="F45" s="56">
        <v>94</v>
      </c>
      <c r="G45" s="56">
        <f>D45*E45*F45</f>
        <v>47000</v>
      </c>
      <c r="H45" s="57" t="s">
        <v>36</v>
      </c>
    </row>
    <row r="46" spans="1:8" s="43" customFormat="1" ht="15" customHeight="1">
      <c r="A46" s="138" t="s">
        <v>93</v>
      </c>
      <c r="B46" s="138"/>
      <c r="C46" s="138"/>
      <c r="D46" s="138"/>
      <c r="E46" s="138"/>
      <c r="F46" s="138"/>
      <c r="G46" s="67">
        <f>SUM(G9:G45)</f>
        <v>623400</v>
      </c>
    </row>
    <row r="47" spans="1:8" s="43" customFormat="1" ht="15" customHeight="1">
      <c r="A47" s="138" t="s">
        <v>94</v>
      </c>
      <c r="B47" s="138"/>
      <c r="C47" s="138"/>
      <c r="D47" s="138"/>
      <c r="E47" s="138"/>
      <c r="F47" s="138"/>
      <c r="G47" s="66">
        <f>G46*0.1</f>
        <v>62340</v>
      </c>
    </row>
    <row r="48" spans="1:8" s="43" customFormat="1" ht="15" customHeight="1">
      <c r="A48" s="138" t="s">
        <v>95</v>
      </c>
      <c r="B48" s="138"/>
      <c r="C48" s="138"/>
      <c r="D48" s="138"/>
      <c r="E48" s="138"/>
      <c r="F48" s="138"/>
      <c r="G48" s="66">
        <f>G47*0.055</f>
        <v>3428.7</v>
      </c>
    </row>
    <row r="49" spans="1:7" s="43" customFormat="1" ht="15" customHeight="1">
      <c r="A49" s="129" t="s">
        <v>96</v>
      </c>
      <c r="B49" s="129"/>
      <c r="C49" s="129"/>
      <c r="D49" s="129"/>
      <c r="E49" s="129"/>
      <c r="F49" s="129"/>
      <c r="G49" s="68">
        <f>SUM(G46:G48)</f>
        <v>689168.7</v>
      </c>
    </row>
  </sheetData>
  <mergeCells count="30">
    <mergeCell ref="A49:F49"/>
    <mergeCell ref="A9:A14"/>
    <mergeCell ref="A17:A18"/>
    <mergeCell ref="B9:B14"/>
    <mergeCell ref="A33:B34"/>
    <mergeCell ref="A15:B16"/>
    <mergeCell ref="A22:B23"/>
    <mergeCell ref="A27:B29"/>
    <mergeCell ref="A31:B32"/>
    <mergeCell ref="A25:B26"/>
    <mergeCell ref="A43:B43"/>
    <mergeCell ref="A44:B44"/>
    <mergeCell ref="A45:B45"/>
    <mergeCell ref="A46:F46"/>
    <mergeCell ref="A47:F47"/>
    <mergeCell ref="A48:F48"/>
    <mergeCell ref="A42:F42"/>
    <mergeCell ref="A35:B36"/>
    <mergeCell ref="A37:B38"/>
    <mergeCell ref="A1:C1"/>
    <mergeCell ref="B2:E2"/>
    <mergeCell ref="A7:B7"/>
    <mergeCell ref="A8:F8"/>
    <mergeCell ref="A20:F20"/>
    <mergeCell ref="A21:B21"/>
    <mergeCell ref="A24:B24"/>
    <mergeCell ref="A30:B30"/>
    <mergeCell ref="A39:F39"/>
    <mergeCell ref="A40:B40"/>
    <mergeCell ref="A41:B41"/>
  </mergeCells>
  <phoneticPr fontId="3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J15"/>
  <sheetViews>
    <sheetView workbookViewId="0">
      <selection activeCell="E9" sqref="E9"/>
    </sheetView>
  </sheetViews>
  <sheetFormatPr defaultColWidth="7.875" defaultRowHeight="12"/>
  <cols>
    <col min="1" max="1" width="6.875" style="4" customWidth="1"/>
    <col min="2" max="2" width="28.625" style="5" customWidth="1"/>
    <col min="3" max="3" width="42.375" style="5" customWidth="1"/>
    <col min="4" max="4" width="31.375" style="5" bestFit="1" customWidth="1"/>
    <col min="5" max="5" width="12.625" style="6" customWidth="1"/>
    <col min="6" max="6" width="5.625" style="5" bestFit="1" customWidth="1"/>
    <col min="7" max="7" width="7" style="7" customWidth="1"/>
    <col min="8" max="8" width="15.875" style="8" bestFit="1" customWidth="1"/>
    <col min="9" max="9" width="10.875" style="5" customWidth="1"/>
    <col min="10" max="16384" width="7.875" style="5"/>
  </cols>
  <sheetData>
    <row r="1" spans="1:10" s="1" customFormat="1">
      <c r="A1" s="9" t="s">
        <v>0</v>
      </c>
      <c r="B1" s="10" t="s">
        <v>1</v>
      </c>
      <c r="C1" s="10"/>
      <c r="D1" s="10"/>
      <c r="E1" s="141"/>
      <c r="F1" s="141"/>
      <c r="G1" s="141"/>
      <c r="H1" s="11"/>
    </row>
    <row r="2" spans="1:10" s="1" customFormat="1">
      <c r="A2" s="9" t="s">
        <v>2</v>
      </c>
      <c r="B2" s="10"/>
      <c r="C2" s="12" t="s">
        <v>3</v>
      </c>
      <c r="D2" s="10"/>
      <c r="E2" s="141"/>
      <c r="F2" s="141"/>
      <c r="G2" s="141"/>
      <c r="H2" s="11"/>
    </row>
    <row r="3" spans="1:10" s="1" customFormat="1">
      <c r="A3" s="9" t="s">
        <v>4</v>
      </c>
      <c r="B3" s="10"/>
      <c r="C3" s="10" t="s">
        <v>5</v>
      </c>
      <c r="D3" s="10"/>
      <c r="E3" s="141"/>
      <c r="F3" s="141"/>
      <c r="G3" s="141"/>
      <c r="H3" s="11"/>
    </row>
    <row r="4" spans="1:10" s="1" customFormat="1" ht="14.25" customHeight="1">
      <c r="A4" s="13" t="s">
        <v>6</v>
      </c>
      <c r="B4" s="14" t="s">
        <v>97</v>
      </c>
      <c r="C4" s="10"/>
      <c r="D4" s="10"/>
      <c r="E4" s="10"/>
      <c r="F4" s="10"/>
      <c r="G4" s="10"/>
      <c r="H4" s="15"/>
    </row>
    <row r="5" spans="1:10" s="2" customFormat="1" ht="21" customHeight="1">
      <c r="A5" s="16" t="s">
        <v>7</v>
      </c>
      <c r="B5" s="17" t="s">
        <v>8</v>
      </c>
      <c r="C5" s="17" t="s">
        <v>9</v>
      </c>
      <c r="D5" s="17" t="s">
        <v>10</v>
      </c>
      <c r="E5" s="18" t="s">
        <v>98</v>
      </c>
      <c r="F5" s="142" t="s">
        <v>99</v>
      </c>
      <c r="G5" s="143"/>
      <c r="H5" s="19" t="s">
        <v>100</v>
      </c>
      <c r="I5" s="40"/>
    </row>
    <row r="6" spans="1:10" s="3" customFormat="1" ht="21" customHeight="1">
      <c r="A6" s="20">
        <v>1.1000000000000001</v>
      </c>
      <c r="B6" s="21" t="s">
        <v>101</v>
      </c>
      <c r="C6" s="21"/>
      <c r="D6" s="21"/>
      <c r="E6" s="21"/>
      <c r="F6" s="21"/>
      <c r="G6" s="21"/>
      <c r="H6" s="22"/>
    </row>
    <row r="7" spans="1:10" s="4" customFormat="1" ht="26.1" customHeight="1">
      <c r="A7" s="23">
        <v>1</v>
      </c>
      <c r="B7" s="24" t="s">
        <v>11</v>
      </c>
      <c r="C7" s="25" t="s">
        <v>102</v>
      </c>
      <c r="D7" s="26"/>
      <c r="E7" s="27">
        <v>2580</v>
      </c>
      <c r="F7" s="28">
        <v>26</v>
      </c>
      <c r="G7" s="29" t="s">
        <v>103</v>
      </c>
      <c r="H7" s="30">
        <f t="shared" ref="H7:H12" si="0">E7*F7</f>
        <v>67080</v>
      </c>
    </row>
    <row r="8" spans="1:10" s="4" customFormat="1" ht="26.1" customHeight="1">
      <c r="A8" s="23">
        <v>2</v>
      </c>
      <c r="B8" s="26" t="s">
        <v>11</v>
      </c>
      <c r="C8" s="25" t="s">
        <v>104</v>
      </c>
      <c r="D8" s="26"/>
      <c r="E8" s="27">
        <v>2800</v>
      </c>
      <c r="F8" s="28">
        <v>9</v>
      </c>
      <c r="G8" s="29" t="s">
        <v>103</v>
      </c>
      <c r="H8" s="30">
        <f t="shared" si="0"/>
        <v>25200</v>
      </c>
    </row>
    <row r="9" spans="1:10" s="4" customFormat="1" ht="26.1" customHeight="1">
      <c r="A9" s="23">
        <v>3</v>
      </c>
      <c r="B9" s="24" t="s">
        <v>11</v>
      </c>
      <c r="C9" s="25" t="s">
        <v>105</v>
      </c>
      <c r="D9" s="26"/>
      <c r="E9" s="27">
        <v>3620</v>
      </c>
      <c r="F9" s="28">
        <v>1</v>
      </c>
      <c r="G9" s="29" t="s">
        <v>106</v>
      </c>
      <c r="H9" s="30">
        <f t="shared" si="0"/>
        <v>3620</v>
      </c>
    </row>
    <row r="10" spans="1:10" s="4" customFormat="1" ht="26.1" customHeight="1">
      <c r="A10" s="23">
        <v>4</v>
      </c>
      <c r="B10" s="24" t="s">
        <v>11</v>
      </c>
      <c r="C10" s="25" t="s">
        <v>107</v>
      </c>
      <c r="D10" s="26"/>
      <c r="E10" s="27">
        <v>3200</v>
      </c>
      <c r="F10" s="28">
        <v>1</v>
      </c>
      <c r="G10" s="29" t="s">
        <v>106</v>
      </c>
      <c r="H10" s="30">
        <f t="shared" si="0"/>
        <v>3200</v>
      </c>
    </row>
    <row r="11" spans="1:10" s="4" customFormat="1" ht="26.1" customHeight="1">
      <c r="A11" s="23">
        <v>5</v>
      </c>
      <c r="B11" s="24" t="s">
        <v>108</v>
      </c>
      <c r="C11" s="25" t="s">
        <v>109</v>
      </c>
      <c r="D11" s="26"/>
      <c r="E11" s="27">
        <v>2860</v>
      </c>
      <c r="F11" s="28">
        <v>1</v>
      </c>
      <c r="G11" s="31" t="s">
        <v>110</v>
      </c>
      <c r="H11" s="30">
        <f t="shared" si="0"/>
        <v>2860</v>
      </c>
    </row>
    <row r="12" spans="1:10" s="4" customFormat="1" ht="26.1" customHeight="1">
      <c r="A12" s="23">
        <v>6</v>
      </c>
      <c r="B12" s="26" t="s">
        <v>111</v>
      </c>
      <c r="C12" s="25" t="s">
        <v>112</v>
      </c>
      <c r="D12" s="26"/>
      <c r="E12" s="27">
        <v>2580</v>
      </c>
      <c r="F12" s="28">
        <v>6</v>
      </c>
      <c r="G12" s="29" t="s">
        <v>106</v>
      </c>
      <c r="H12" s="30">
        <f t="shared" si="0"/>
        <v>15480</v>
      </c>
    </row>
    <row r="13" spans="1:10" s="3" customFormat="1">
      <c r="A13" s="32"/>
      <c r="B13" s="144"/>
      <c r="C13" s="144"/>
      <c r="D13" s="144"/>
      <c r="E13" s="144"/>
      <c r="F13" s="144"/>
      <c r="G13" s="144"/>
      <c r="H13" s="33">
        <f>H7+H8+H9+H10+H11+H12</f>
        <v>117440</v>
      </c>
    </row>
    <row r="14" spans="1:10" s="4" customFormat="1" ht="15">
      <c r="A14" s="34"/>
      <c r="B14" s="35"/>
      <c r="C14" s="35"/>
      <c r="D14" s="35"/>
      <c r="E14" s="36"/>
      <c r="F14" s="35"/>
      <c r="G14" s="37"/>
      <c r="H14" s="38"/>
    </row>
    <row r="15" spans="1:10" s="3" customFormat="1" ht="26.25" customHeight="1">
      <c r="A15" s="139" t="s">
        <v>12</v>
      </c>
      <c r="B15" s="140"/>
      <c r="C15" s="140"/>
      <c r="D15" s="140"/>
      <c r="E15" s="140"/>
      <c r="F15" s="140"/>
      <c r="G15" s="140"/>
      <c r="H15" s="39">
        <v>117440</v>
      </c>
      <c r="I15" s="4"/>
      <c r="J15" s="4"/>
    </row>
  </sheetData>
  <mergeCells count="6">
    <mergeCell ref="A15:G15"/>
    <mergeCell ref="E1:G1"/>
    <mergeCell ref="E2:G2"/>
    <mergeCell ref="E3:G3"/>
    <mergeCell ref="F5:G5"/>
    <mergeCell ref="B13:G13"/>
  </mergeCells>
  <phoneticPr fontId="34" type="noConversion"/>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3</vt:i4>
      </vt:variant>
    </vt:vector>
  </HeadingPairs>
  <TitlesOfParts>
    <vt:vector size="3" baseType="lpstr">
      <vt:lpstr>旅行社</vt:lpstr>
      <vt:lpstr>希尔顿</vt:lpstr>
      <vt:lpstr>Airfare</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Ying Siyi,应思怡</dc:creator>
  <cp:lastModifiedBy>thinkpad</cp:lastModifiedBy>
  <cp:revision>1</cp:revision>
  <cp:lastPrinted>2018-01-02T01:51:05Z</cp:lastPrinted>
  <dcterms:created xsi:type="dcterms:W3CDTF">1996-12-17T01:32:42Z</dcterms:created>
  <dcterms:modified xsi:type="dcterms:W3CDTF">2018-03-16T08:53:22Z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2052-10.1.0.7023</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