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200" windowHeight="7680"/>
  </bookViews>
  <sheets>
    <sheet name="Quotation" sheetId="6" r:id="rId1"/>
    <sheet name="Quantity" sheetId="13" r:id="rId2"/>
    <sheet name="Hotel List(BMW Contractor)" sheetId="12" r:id="rId3"/>
  </sheets>
  <definedNames>
    <definedName name="_xlnm._FilterDatabase" localSheetId="0" hidden="1">Quotation!$A$19:$J$34</definedName>
  </definedNames>
  <calcPr calcId="144525"/>
</workbook>
</file>

<file path=xl/calcChain.xml><?xml version="1.0" encoding="utf-8"?>
<calcChain xmlns="http://schemas.openxmlformats.org/spreadsheetml/2006/main">
  <c r="P16" i="13" l="1"/>
  <c r="K6" i="13" l="1"/>
  <c r="I6" i="13"/>
  <c r="Q12" i="13" l="1"/>
  <c r="Q13" i="13"/>
  <c r="G37" i="6" l="1"/>
  <c r="G38" i="6"/>
  <c r="G39" i="6"/>
  <c r="G43" i="6"/>
  <c r="G33" i="6" l="1"/>
  <c r="G30" i="6" l="1"/>
  <c r="G32" i="6"/>
  <c r="Q14" i="13"/>
  <c r="Q15" i="13"/>
  <c r="F16" i="13"/>
  <c r="G15" i="13"/>
  <c r="G14" i="13"/>
  <c r="E16" i="13"/>
  <c r="Q6" i="13"/>
  <c r="G31" i="6" l="1"/>
  <c r="L16" i="13" l="1"/>
  <c r="H16" i="13"/>
  <c r="G13" i="13"/>
  <c r="G12" i="13"/>
  <c r="Q11" i="13"/>
  <c r="G11" i="13"/>
  <c r="Q10" i="13"/>
  <c r="G10" i="13"/>
  <c r="Q9" i="13"/>
  <c r="G9" i="13"/>
  <c r="Q8" i="13"/>
  <c r="G8" i="13"/>
  <c r="Q7" i="13"/>
  <c r="G7" i="13"/>
  <c r="N16" i="13"/>
  <c r="J16" i="13"/>
  <c r="G6" i="13"/>
  <c r="Q5" i="13"/>
  <c r="G5" i="13"/>
  <c r="Q4" i="13"/>
  <c r="G4" i="13"/>
  <c r="G16" i="13" l="1"/>
  <c r="Q16" i="13"/>
  <c r="G22" i="6"/>
  <c r="G47" i="6"/>
  <c r="G44" i="6" l="1"/>
  <c r="G20" i="6" l="1"/>
  <c r="G21" i="6"/>
  <c r="G23" i="6"/>
  <c r="G24" i="6"/>
  <c r="G25" i="6"/>
  <c r="G26" i="6"/>
  <c r="G27" i="6"/>
  <c r="G28" i="6"/>
  <c r="G29" i="6"/>
  <c r="G34" i="6" l="1"/>
  <c r="G48" i="6"/>
  <c r="G49" i="6"/>
  <c r="E10" i="6" l="1"/>
  <c r="E12" i="6"/>
  <c r="G40" i="6" l="1"/>
  <c r="E11" i="6" l="1"/>
  <c r="G58" i="6"/>
  <c r="G59" i="6" s="1"/>
  <c r="G53" i="6"/>
  <c r="G54" i="6"/>
  <c r="G52" i="6"/>
  <c r="G51" i="6"/>
  <c r="G50" i="6"/>
  <c r="G55" i="6" l="1"/>
  <c r="D62" i="6" s="1"/>
  <c r="G62" i="6" s="1"/>
  <c r="E14" i="6"/>
  <c r="E13" i="6" l="1"/>
  <c r="G63" i="6"/>
  <c r="E15" i="6" s="1"/>
  <c r="D66" i="6" l="1"/>
  <c r="G66" i="6" s="1"/>
  <c r="G67" i="6" s="1"/>
  <c r="E16" i="6" s="1"/>
  <c r="E17" i="6" s="1"/>
</calcChain>
</file>

<file path=xl/comments1.xml><?xml version="1.0" encoding="utf-8"?>
<comments xmlns="http://schemas.openxmlformats.org/spreadsheetml/2006/main">
  <authors>
    <author>Li Xiaohong, BBS-431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>35 dealers</t>
        </r>
      </text>
    </comment>
  </commentList>
</comments>
</file>

<file path=xl/sharedStrings.xml><?xml version="1.0" encoding="utf-8"?>
<sst xmlns="http://schemas.openxmlformats.org/spreadsheetml/2006/main" count="290" uniqueCount="136">
  <si>
    <t>Shuttle Bus</t>
  </si>
  <si>
    <t>Item
项目</t>
  </si>
  <si>
    <t>Budget(RMB)
预算（人民币）</t>
  </si>
  <si>
    <t>Remark
备注</t>
  </si>
  <si>
    <t>Description
描述</t>
  </si>
  <si>
    <t>A</t>
  </si>
  <si>
    <t>Meeting Package
会议包价</t>
  </si>
  <si>
    <t>B</t>
  </si>
  <si>
    <t>C</t>
  </si>
  <si>
    <t>D</t>
  </si>
  <si>
    <t>E</t>
  </si>
  <si>
    <t>Set Up
搭建</t>
  </si>
  <si>
    <t>F</t>
  </si>
  <si>
    <t>GRAND- Total共计(Business Tax included)</t>
  </si>
  <si>
    <t>DETAILS</t>
  </si>
  <si>
    <t>Unit Price (RMB)
单价（人民币）</t>
  </si>
  <si>
    <t>No. of days
天数</t>
  </si>
  <si>
    <t>QTY
人数</t>
  </si>
  <si>
    <t>Total Price (RMB)
总价（人民币）</t>
  </si>
  <si>
    <t>No. of item
次数</t>
  </si>
  <si>
    <t>QTY
数量</t>
  </si>
  <si>
    <t>Workshop</t>
  </si>
  <si>
    <t>Date</t>
  </si>
  <si>
    <t>Times</t>
  </si>
  <si>
    <t>Duration
(Day)</t>
  </si>
  <si>
    <t>Meeting Package</t>
  </si>
  <si>
    <t>Yes/No</t>
  </si>
  <si>
    <t>Yes</t>
  </si>
  <si>
    <t>Beijing</t>
  </si>
  <si>
    <t>No</t>
  </si>
  <si>
    <t>Hangzhou</t>
  </si>
  <si>
    <t>Chengdu</t>
  </si>
  <si>
    <t>Guangzhou</t>
  </si>
  <si>
    <t>Shanghai</t>
  </si>
  <si>
    <t>Sep</t>
  </si>
  <si>
    <t>Apr</t>
  </si>
  <si>
    <t>Total</t>
  </si>
  <si>
    <t>Dinner Fee
晚餐</t>
  </si>
  <si>
    <t>Transportation
交通</t>
  </si>
  <si>
    <t>Service Charge 
服务费</t>
  </si>
  <si>
    <t>Vat
增值税税金</t>
  </si>
  <si>
    <t xml:space="preserve">Quotation Date:    </t>
  </si>
  <si>
    <t>Jul</t>
  </si>
  <si>
    <t>Shuttle Bus 大巴车</t>
  </si>
  <si>
    <t>Service Charge 服务费
(Manpower, Participant invitation, Registration tracking, Coordination, On-site Supporting,Flight, Traffic, Meal, Accommodation, etc.)</t>
  </si>
  <si>
    <t>A.  Meeting Package
会议包价</t>
  </si>
  <si>
    <t>Dinner</t>
  </si>
  <si>
    <t>Round Trip Ticket (往返机票）</t>
  </si>
  <si>
    <t>Accommodation</t>
  </si>
  <si>
    <t>People</t>
  </si>
  <si>
    <t>Days</t>
  </si>
  <si>
    <t>Aug</t>
  </si>
  <si>
    <t>May</t>
  </si>
  <si>
    <t>Jun</t>
  </si>
  <si>
    <t>Nov</t>
  </si>
  <si>
    <t>北京</t>
  </si>
  <si>
    <t>Hilton Beijing北京希尔顿</t>
  </si>
  <si>
    <t>Beijing Four Seasons Hotel北京四季酒店</t>
  </si>
  <si>
    <t>The Westin Beijing Chaoyang金茂北京威斯汀大饭店</t>
  </si>
  <si>
    <t>The Kempinski凯宾斯基燕莎饭店</t>
  </si>
  <si>
    <t>成都</t>
  </si>
  <si>
    <t>InterContinental Paradise hotel Century City Chengdu成都世纪天堂洲际大饭店</t>
  </si>
  <si>
    <t>Hilton Chengdu 成都希尔顿酒店</t>
  </si>
  <si>
    <t>广州</t>
  </si>
  <si>
    <t>W Hotel Guangzhou广州W酒店</t>
  </si>
  <si>
    <t>The Ritz-Carlton, Guangzhou 广州富力丽思卡尔顿酒店</t>
  </si>
  <si>
    <t>杭州</t>
  </si>
  <si>
    <t>INTERCONTINENTAL HangZhou 杭州洲际酒店</t>
  </si>
  <si>
    <t>The Azure Qiantang,A Luxury Collection Hotel Hangzhou 杭州尊蓝钱江豪华精选酒店</t>
  </si>
  <si>
    <t>上海</t>
  </si>
  <si>
    <t>SHERATON SHANGHAI HONGQIAO HOTEL虹桥喜来登上海太平洋大饭店</t>
  </si>
  <si>
    <t>InterContinental Shanghai Pudong上海浦东锦江汤臣洲际大饭店</t>
  </si>
  <si>
    <t>Ritz Carlton Shanghai波特曼丽思卡尔顿</t>
  </si>
  <si>
    <t>Pudong Shangri-la East Shanghai 上海浦东香格里拉大酒店</t>
  </si>
  <si>
    <t xml:space="preserve"> </t>
    <phoneticPr fontId="18" type="noConversion"/>
  </si>
  <si>
    <t>Domestic air ticket-国内机票各地至北京往返</t>
  </si>
  <si>
    <t>B. Transportation
交通</t>
  </si>
  <si>
    <t>C. Accommodation 
住宿</t>
  </si>
  <si>
    <t>C. Accommodation 住宿</t>
  </si>
  <si>
    <t>D. Dinner Fee
晚餐</t>
  </si>
  <si>
    <t>B. Transportation 交通</t>
  </si>
  <si>
    <t>A. Meeting Package 会议包价</t>
  </si>
  <si>
    <t>D. Dinner Fee 晚餐</t>
  </si>
  <si>
    <t>E.Set Up  酒店搭建</t>
  </si>
  <si>
    <t>E.Set Up 
酒店搭建</t>
  </si>
  <si>
    <t>F . Service Charge
服务费</t>
  </si>
  <si>
    <t>F. Service Charge 服务费</t>
  </si>
  <si>
    <t>Airport Pick up &amp; Drop off 接送机</t>
  </si>
  <si>
    <t>Airport Pickup/Drop off</t>
  </si>
  <si>
    <t>Accommodation 
住宿</t>
  </si>
  <si>
    <t>G. Vat
增值税税金</t>
  </si>
  <si>
    <t>G.  Vat
增值税税金</t>
  </si>
  <si>
    <t>G</t>
  </si>
  <si>
    <t>Both in EN &amp; CN</t>
  </si>
  <si>
    <t>Participant</t>
  </si>
  <si>
    <t>Project Date:         Apr. 2019</t>
  </si>
  <si>
    <t>Project Name:     2019 Aftersales Customer Centricity Improvement Project</t>
  </si>
  <si>
    <t>Venue(Plan)
计划地点</t>
  </si>
  <si>
    <t xml:space="preserve">Customer Centricity  Workshop  Apr  
客户导向研讨会  4月 </t>
  </si>
  <si>
    <t>Customer Centricity Workshop Aug 
客户导向研讨会  8月</t>
  </si>
  <si>
    <t xml:space="preserve">CSI &amp; Process Cross Regional workshop  May 
客户满意度和流程质量跨区研讨会 5月 </t>
  </si>
  <si>
    <t xml:space="preserve">CSI &amp; Process Cross Regional workshop  Jun
客户满意度和流程质量跨区研讨会 6月   </t>
  </si>
  <si>
    <t xml:space="preserve">CSI &amp; Process Cross Regional workshop  Jul 
客户满意度和流程质量跨区研讨会 7月 </t>
  </si>
  <si>
    <t xml:space="preserve">CSI &amp; Process Cross Regional workshop  Aug
客户满意度和流程质量跨区研讨会 8月 </t>
  </si>
  <si>
    <t xml:space="preserve">CSI &amp; Process Cross Regional workshop Sep
客户满意度和流程质量跨区研讨会 9月 </t>
  </si>
  <si>
    <t>New Dealer Orientation Apr
新经销商售后质量研讨会 4月</t>
  </si>
  <si>
    <t>New Dealer Orientation Jul 
新经销商售后质量研讨会 7月</t>
  </si>
  <si>
    <t>APA Project Meeting Mar
流程明检项目会议 3月</t>
  </si>
  <si>
    <t>APA Project Meeting Sep
流程明检项目会议 9月</t>
  </si>
  <si>
    <r>
      <t xml:space="preserve">Workshop in dealership 2 days,5000RMB  per day will be paid for dealership (Meeting room , tea break, lunch etc.), </t>
    </r>
    <r>
      <rPr>
        <sz val="10"/>
        <color rgb="FFFF0000"/>
        <rFont val="BMW Group Condensed"/>
        <family val="2"/>
      </rPr>
      <t>it is fixed</t>
    </r>
  </si>
  <si>
    <t>Mar</t>
  </si>
  <si>
    <t>Venue(Plan)</t>
  </si>
  <si>
    <t>Accommodation 住宿</t>
  </si>
  <si>
    <t>Customer Centricity BP Workshop Nov 客户导向"经销商好事例"研讨会  11月</t>
  </si>
  <si>
    <r>
      <t>Workshop in dealership 2 days,5000RMB  per day will be paid for dealership (Meeting room , tea break, lunch etc.),</t>
    </r>
    <r>
      <rPr>
        <sz val="10"/>
        <color rgb="FFFF0000"/>
        <rFont val="BMW Group Condensed"/>
        <family val="2"/>
      </rPr>
      <t xml:space="preserve"> it is fixed</t>
    </r>
  </si>
  <si>
    <t>Venue Simple Set-up 场地搭建
(e.g. Flowers,PB/CB, Color papers, Markers etc.)</t>
  </si>
  <si>
    <t>Customer Board BP Workshop Nov  北京 35 dealers
,above 3rd item</t>
  </si>
  <si>
    <t>Remark:  Please vendor don't revise this template include all remarks or description, and need to evaluate Meeting package or Accommodation based on Sheet3(Hotel list)
请竞标的供应商不要对此模板进行任何的修改，包括所有备注,公式及描述，只需添加报价即可，同时，请根据表3（Hotel list）的酒店名单列表进行报价。</t>
  </si>
  <si>
    <t>InterContinental Chengdu Global Center成都环球中心天堂洲际酒店</t>
    <phoneticPr fontId="14" type="noConversion"/>
  </si>
  <si>
    <t>Mandarin Oriental, Guangzhou广州文华东方酒店</t>
    <phoneticPr fontId="14" type="noConversion"/>
  </si>
  <si>
    <t>Guangzhou Shangri-la Hotel广州香格里拉</t>
    <phoneticPr fontId="14" type="noConversion"/>
  </si>
  <si>
    <t>Agency Name:        Comfort International M.I.C.E.Service CO.,LTD</t>
    <phoneticPr fontId="14" type="noConversion"/>
  </si>
  <si>
    <t>Agency Address:   Rm.1510,Ruichen Int'l Center,No.13 Nongzhanguan South Rd.,Chaoyang District,Beijing.</t>
    <phoneticPr fontId="14" type="noConversion"/>
  </si>
  <si>
    <t>Contact Info.:         Ren Hongdi 18811511552 renhongdi@cct.cn</t>
    <phoneticPr fontId="14" type="noConversion"/>
  </si>
  <si>
    <r>
      <rPr>
        <sz val="10"/>
        <color indexed="8"/>
        <rFont val="宋体"/>
        <family val="3"/>
        <charset val="134"/>
      </rPr>
      <t>酒店：成都希尔顿酒店，会议室：白羊厅</t>
    </r>
    <r>
      <rPr>
        <sz val="10"/>
        <color indexed="8"/>
        <rFont val="BMW Group Condensed"/>
        <family val="2"/>
      </rPr>
      <t>1+2</t>
    </r>
    <r>
      <rPr>
        <sz val="10"/>
        <color indexed="8"/>
        <rFont val="宋体"/>
        <family val="3"/>
        <charset val="134"/>
      </rPr>
      <t>，面积：</t>
    </r>
    <r>
      <rPr>
        <sz val="10"/>
        <color indexed="8"/>
        <rFont val="BMW Group Condensed"/>
        <family val="2"/>
      </rPr>
      <t>100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3</t>
    </r>
    <r>
      <rPr>
        <sz val="10"/>
        <color indexed="8"/>
        <rFont val="宋体"/>
        <family val="3"/>
        <charset val="134"/>
      </rPr>
      <t>米</t>
    </r>
    <phoneticPr fontId="14" type="noConversion"/>
  </si>
  <si>
    <r>
      <rPr>
        <sz val="10"/>
        <color indexed="8"/>
        <rFont val="宋体"/>
        <family val="3"/>
        <charset val="134"/>
      </rPr>
      <t>酒店：北京希尔顿酒店，会议室：里程宫</t>
    </r>
    <r>
      <rPr>
        <sz val="10"/>
        <color indexed="8"/>
        <rFont val="BMW Group Condensed"/>
        <family val="2"/>
      </rPr>
      <t>A</t>
    </r>
    <r>
      <rPr>
        <sz val="10"/>
        <color indexed="8"/>
        <rFont val="宋体"/>
        <family val="3"/>
        <charset val="134"/>
      </rPr>
      <t>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3.1</t>
    </r>
    <r>
      <rPr>
        <sz val="10"/>
        <color indexed="8"/>
        <rFont val="宋体"/>
        <family val="3"/>
        <charset val="134"/>
      </rPr>
      <t>米</t>
    </r>
    <phoneticPr fontId="14" type="noConversion"/>
  </si>
  <si>
    <r>
      <rPr>
        <sz val="10"/>
        <color indexed="8"/>
        <rFont val="宋体"/>
        <family val="3"/>
        <charset val="134"/>
      </rPr>
      <t>酒店：北京希尔顿酒店，会议室：里程宫</t>
    </r>
    <r>
      <rPr>
        <sz val="10"/>
        <color indexed="8"/>
        <rFont val="BMW Group Condensed"/>
        <family val="2"/>
      </rPr>
      <t>A</t>
    </r>
    <r>
      <rPr>
        <sz val="10"/>
        <color indexed="8"/>
        <rFont val="宋体"/>
        <family val="3"/>
        <charset val="134"/>
      </rPr>
      <t>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3.1</t>
    </r>
    <r>
      <rPr>
        <sz val="10"/>
        <color indexed="8"/>
        <rFont val="宋体"/>
        <family val="3"/>
        <charset val="134"/>
      </rPr>
      <t>米</t>
    </r>
    <phoneticPr fontId="14" type="noConversion"/>
  </si>
  <si>
    <r>
      <rPr>
        <sz val="10"/>
        <color indexed="8"/>
        <rFont val="宋体"/>
        <family val="3"/>
        <charset val="134"/>
      </rPr>
      <t>酒店：上海锦江汤臣洲际大酒店，会议室：洲际</t>
    </r>
    <r>
      <rPr>
        <sz val="10"/>
        <color indexed="8"/>
        <rFont val="BMW Group Condensed"/>
        <family val="2"/>
      </rPr>
      <t>3</t>
    </r>
    <r>
      <rPr>
        <sz val="10"/>
        <color indexed="8"/>
        <rFont val="宋体"/>
        <family val="3"/>
        <charset val="134"/>
      </rPr>
      <t>号厅，面积：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4</t>
    </r>
    <r>
      <rPr>
        <sz val="10"/>
        <color indexed="8"/>
        <rFont val="宋体"/>
        <family val="3"/>
        <charset val="134"/>
      </rPr>
      <t>米</t>
    </r>
    <phoneticPr fontId="14" type="noConversion"/>
  </si>
  <si>
    <r>
      <t xml:space="preserve">In-house workshop 3 days
</t>
    </r>
    <r>
      <rPr>
        <sz val="10"/>
        <color indexed="8"/>
        <rFont val="宋体"/>
        <family val="3"/>
        <charset val="134"/>
      </rPr>
      <t>酒店：上海锦江汤臣洲际大酒店，会议室：洲际</t>
    </r>
    <r>
      <rPr>
        <sz val="10"/>
        <color indexed="8"/>
        <rFont val="BMW Group Condensed"/>
        <family val="2"/>
      </rPr>
      <t>3</t>
    </r>
    <r>
      <rPr>
        <sz val="10"/>
        <color indexed="8"/>
        <rFont val="宋体"/>
        <family val="3"/>
        <charset val="134"/>
      </rPr>
      <t>号厅，面积：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4</t>
    </r>
    <r>
      <rPr>
        <sz val="10"/>
        <color indexed="8"/>
        <rFont val="宋体"/>
        <family val="3"/>
        <charset val="134"/>
      </rPr>
      <t>米</t>
    </r>
    <phoneticPr fontId="14" type="noConversion"/>
  </si>
  <si>
    <r>
      <t xml:space="preserve">In-house workshop 3 days
</t>
    </r>
    <r>
      <rPr>
        <sz val="10"/>
        <color indexed="8"/>
        <rFont val="宋体"/>
        <family val="3"/>
        <charset val="134"/>
      </rPr>
      <t>酒店：上海锦江汤臣洲际大酒店，会议室：洲际</t>
    </r>
    <r>
      <rPr>
        <sz val="10"/>
        <color indexed="8"/>
        <rFont val="BMW Group Condensed"/>
        <family val="2"/>
      </rPr>
      <t>3</t>
    </r>
    <r>
      <rPr>
        <sz val="10"/>
        <color indexed="8"/>
        <rFont val="宋体"/>
        <family val="3"/>
        <charset val="134"/>
      </rPr>
      <t>号厅，面积：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4</t>
    </r>
    <r>
      <rPr>
        <sz val="10"/>
        <color indexed="8"/>
        <rFont val="宋体"/>
        <family val="3"/>
        <charset val="134"/>
      </rPr>
      <t>米</t>
    </r>
    <phoneticPr fontId="14" type="noConversion"/>
  </si>
  <si>
    <t>酒店：广州W酒店，会议室：studio2+3，面积90平，层高：4.3米</t>
    <phoneticPr fontId="14" type="noConversion"/>
  </si>
  <si>
    <r>
      <rPr>
        <sz val="10"/>
        <color indexed="8"/>
        <rFont val="宋体"/>
        <family val="3"/>
        <charset val="134"/>
      </rPr>
      <t>酒店：杭州绿城尊蓝钱江豪华精选酒店，会议室：洲际</t>
    </r>
    <r>
      <rPr>
        <sz val="10"/>
        <color indexed="8"/>
        <rFont val="BMW Group Condensed"/>
        <family val="2"/>
      </rPr>
      <t>3</t>
    </r>
    <r>
      <rPr>
        <sz val="10"/>
        <color indexed="8"/>
        <rFont val="宋体"/>
        <family val="3"/>
        <charset val="134"/>
      </rPr>
      <t>号厅，面积：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4</t>
    </r>
    <r>
      <rPr>
        <sz val="10"/>
        <color indexed="8"/>
        <rFont val="宋体"/>
        <family val="3"/>
        <charset val="134"/>
      </rPr>
      <t>米</t>
    </r>
    <phoneticPr fontId="14" type="noConversion"/>
  </si>
  <si>
    <r>
      <rPr>
        <sz val="10"/>
        <color indexed="8"/>
        <rFont val="宋体"/>
        <family val="3"/>
        <charset val="134"/>
      </rPr>
      <t>酒店：北京希尔顿酒店，会议室：里程宫</t>
    </r>
    <r>
      <rPr>
        <sz val="10"/>
        <color indexed="8"/>
        <rFont val="BMW Group Condensed"/>
        <family val="2"/>
      </rPr>
      <t>A</t>
    </r>
    <r>
      <rPr>
        <sz val="10"/>
        <color indexed="8"/>
        <rFont val="宋体"/>
        <family val="3"/>
        <charset val="134"/>
      </rPr>
      <t>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3.1</t>
    </r>
    <r>
      <rPr>
        <sz val="10"/>
        <color indexed="8"/>
        <rFont val="宋体"/>
        <family val="3"/>
        <charset val="134"/>
      </rPr>
      <t>米</t>
    </r>
    <phoneticPr fontId="14" type="noConversion"/>
  </si>
  <si>
    <r>
      <t xml:space="preserve">Dealer Best Practice workshop(35 dealers+15 region&amp;internal)
</t>
    </r>
    <r>
      <rPr>
        <sz val="10"/>
        <color indexed="8"/>
        <rFont val="宋体"/>
        <family val="3"/>
        <charset val="134"/>
      </rPr>
      <t>酒店：北京希尔顿酒店，会议室：里程宫</t>
    </r>
    <r>
      <rPr>
        <sz val="10"/>
        <color indexed="8"/>
        <rFont val="BMW Group Condensed"/>
        <family val="2"/>
      </rPr>
      <t>A</t>
    </r>
    <r>
      <rPr>
        <sz val="10"/>
        <color indexed="8"/>
        <rFont val="宋体"/>
        <family val="3"/>
        <charset val="134"/>
      </rPr>
      <t>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3.1</t>
    </r>
    <r>
      <rPr>
        <sz val="10"/>
        <color indexed="8"/>
        <rFont val="宋体"/>
        <family val="3"/>
        <charset val="134"/>
      </rPr>
      <t>米</t>
    </r>
    <phoneticPr fontId="14" type="noConversion"/>
  </si>
  <si>
    <r>
      <t xml:space="preserve">Customer Board BP Workshop Nov  </t>
    </r>
    <r>
      <rPr>
        <sz val="10"/>
        <color indexed="8"/>
        <rFont val="宋体"/>
        <family val="3"/>
        <charset val="134"/>
      </rPr>
      <t>北京</t>
    </r>
    <r>
      <rPr>
        <sz val="10"/>
        <color indexed="8"/>
        <rFont val="BMW Group Condensed"/>
        <family val="2"/>
      </rPr>
      <t xml:space="preserve"> 35 dealers
,above 3rd item </t>
    </r>
    <r>
      <rPr>
        <sz val="10"/>
        <color indexed="8"/>
        <rFont val="宋体"/>
        <family val="3"/>
        <charset val="134"/>
      </rPr>
      <t>北京希尔顿酒店，大床房（含早）</t>
    </r>
    <phoneticPr fontId="14" type="noConversion"/>
  </si>
  <si>
    <t>2019.01.31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</si>
</sst>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[Red]\(0\)"/>
    <numFmt numFmtId="177" formatCode="0.00_);[Red]\(0.00\)"/>
    <numFmt numFmtId="178" formatCode="&quot;￥&quot;#,##0.00_);[Red]\(&quot;￥&quot;#,##0.00\)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1"/>
      <color indexed="8"/>
      <name val="BMW Group Condensed"/>
      <family val="2"/>
    </font>
    <font>
      <sz val="11"/>
      <name val="BMW Group Condensed"/>
      <family val="2"/>
    </font>
    <font>
      <sz val="9"/>
      <name val="BMW Group Condensed"/>
      <family val="2"/>
    </font>
    <font>
      <sz val="11"/>
      <color indexed="8"/>
      <name val="宋体"/>
      <family val="3"/>
      <charset val="134"/>
    </font>
    <font>
      <b/>
      <sz val="15"/>
      <color indexed="8"/>
      <name val="BMW Group Condensed"/>
      <family val="2"/>
    </font>
    <font>
      <b/>
      <sz val="10"/>
      <color indexed="8"/>
      <name val="BMW Group Condensed"/>
      <family val="2"/>
    </font>
    <font>
      <sz val="10"/>
      <color indexed="8"/>
      <name val="BMW Group Condensed"/>
      <family val="2"/>
    </font>
    <font>
      <sz val="16"/>
      <color indexed="8"/>
      <name val="BMW Group Condensed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BMW Group Condensed"/>
      <family val="2"/>
    </font>
    <font>
      <b/>
      <sz val="10"/>
      <color indexed="9"/>
      <name val="BMW Group Condensed"/>
      <family val="2"/>
    </font>
    <font>
      <sz val="10"/>
      <name val="BMW Group Condensed"/>
      <family val="2"/>
    </font>
    <font>
      <b/>
      <sz val="15"/>
      <color theme="3"/>
      <name val="宋体"/>
      <family val="2"/>
      <scheme val="minor"/>
    </font>
    <font>
      <b/>
      <sz val="11"/>
      <color indexed="8"/>
      <name val="BMW Group Condensed"/>
      <family val="2"/>
    </font>
    <font>
      <sz val="9"/>
      <color theme="0"/>
      <name val="BMW Group Condensed"/>
      <family val="2"/>
    </font>
    <font>
      <b/>
      <sz val="9"/>
      <color indexed="81"/>
      <name val="Tahoma"/>
      <family val="2"/>
    </font>
    <font>
      <sz val="10"/>
      <color rgb="FFFF0000"/>
      <name val="BMW Group Condensed"/>
      <family val="2"/>
    </font>
    <font>
      <sz val="11"/>
      <color rgb="FFFF0000"/>
      <name val="BMW Group Condensed"/>
      <family val="2"/>
    </font>
    <font>
      <sz val="10"/>
      <color theme="1"/>
      <name val="BMW Group Condensed"/>
      <family val="2"/>
    </font>
    <font>
      <sz val="10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4"/>
        <bgColor indexed="8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2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</cellStyleXfs>
  <cellXfs count="141">
    <xf numFmtId="0" fontId="0" fillId="0" borderId="0" xfId="0"/>
    <xf numFmtId="0" fontId="6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177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0" borderId="11" xfId="3" applyFont="1" applyFill="1" applyBorder="1" applyAlignment="1">
      <alignment horizontal="left" vertical="center"/>
    </xf>
    <xf numFmtId="177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2" borderId="11" xfId="3" applyFont="1" applyFill="1" applyBorder="1" applyAlignment="1">
      <alignment horizontal="left" vertical="center"/>
    </xf>
    <xf numFmtId="0" fontId="5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40" fontId="9" fillId="0" borderId="1" xfId="4" applyNumberFormat="1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40" fontId="9" fillId="3" borderId="1" xfId="1" applyNumberFormat="1" applyFont="1" applyFill="1" applyBorder="1" applyAlignment="1">
      <alignment vertical="center" wrapText="1"/>
    </xf>
    <xf numFmtId="178" fontId="9" fillId="3" borderId="1" xfId="1" applyNumberFormat="1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left" vertical="center" wrapText="1"/>
    </xf>
    <xf numFmtId="40" fontId="10" fillId="5" borderId="1" xfId="4" applyNumberFormat="1" applyFont="1" applyFill="1" applyBorder="1" applyAlignment="1">
      <alignment vertical="center" wrapText="1"/>
    </xf>
    <xf numFmtId="0" fontId="10" fillId="5" borderId="1" xfId="1" applyFont="1" applyFill="1" applyBorder="1" applyAlignment="1">
      <alignment horizontal="center" vertical="center" wrapText="1"/>
    </xf>
    <xf numFmtId="40" fontId="10" fillId="5" borderId="1" xfId="1" applyNumberFormat="1" applyFont="1" applyFill="1" applyBorder="1" applyAlignment="1">
      <alignment horizontal="right" vertical="center" wrapText="1"/>
    </xf>
    <xf numFmtId="0" fontId="10" fillId="5" borderId="1" xfId="2" applyFont="1" applyFill="1" applyBorder="1" applyAlignment="1">
      <alignment vertical="center" wrapText="1"/>
    </xf>
    <xf numFmtId="40" fontId="9" fillId="3" borderId="1" xfId="1" applyNumberFormat="1" applyFont="1" applyFill="1" applyBorder="1" applyAlignment="1">
      <alignment horizontal="right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left" vertical="center" wrapText="1"/>
    </xf>
    <xf numFmtId="40" fontId="10" fillId="0" borderId="1" xfId="1" applyNumberFormat="1" applyFont="1" applyFill="1" applyBorder="1" applyAlignment="1">
      <alignment horizontal="right" vertical="center" wrapText="1"/>
    </xf>
    <xf numFmtId="9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2" fillId="0" borderId="0" xfId="6"/>
    <xf numFmtId="0" fontId="2" fillId="0" borderId="0" xfId="6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16" fillId="8" borderId="1" xfId="1" applyFont="1" applyFill="1" applyBorder="1" applyAlignment="1">
      <alignment horizontal="center" vertical="center" wrapText="1"/>
    </xf>
    <xf numFmtId="40" fontId="16" fillId="8" borderId="1" xfId="1" applyNumberFormat="1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vertical="center" wrapText="1"/>
    </xf>
    <xf numFmtId="40" fontId="10" fillId="0" borderId="1" xfId="4" applyNumberFormat="1" applyFont="1" applyFill="1" applyBorder="1" applyAlignment="1">
      <alignment vertical="center" wrapText="1"/>
    </xf>
    <xf numFmtId="40" fontId="10" fillId="2" borderId="1" xfId="1" applyNumberFormat="1" applyFont="1" applyFill="1" applyBorder="1" applyAlignment="1">
      <alignment horizontal="center" vertical="center" wrapText="1"/>
    </xf>
    <xf numFmtId="40" fontId="9" fillId="7" borderId="1" xfId="1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9" fillId="0" borderId="15" xfId="2" applyFont="1" applyFill="1" applyBorder="1" applyAlignment="1">
      <alignment vertical="center" wrapText="1"/>
    </xf>
    <xf numFmtId="0" fontId="9" fillId="0" borderId="15" xfId="2" applyFont="1" applyFill="1" applyBorder="1" applyAlignment="1">
      <alignment vertical="center"/>
    </xf>
    <xf numFmtId="40" fontId="9" fillId="0" borderId="15" xfId="1" applyNumberFormat="1" applyFont="1" applyFill="1" applyBorder="1" applyAlignment="1">
      <alignment horizontal="right" vertical="center" wrapText="1"/>
    </xf>
    <xf numFmtId="176" fontId="10" fillId="2" borderId="15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0" fillId="9" borderId="24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6" fillId="8" borderId="1" xfId="1" applyFont="1" applyFill="1" applyBorder="1" applyAlignment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horizontal="center" vertical="center" wrapText="1"/>
    </xf>
    <xf numFmtId="14" fontId="17" fillId="0" borderId="14" xfId="1" applyNumberFormat="1" applyFont="1" applyFill="1" applyBorder="1" applyAlignment="1">
      <alignment vertical="center" wrapText="1"/>
    </xf>
    <xf numFmtId="14" fontId="17" fillId="0" borderId="1" xfId="1" applyNumberFormat="1" applyFont="1" applyFill="1" applyBorder="1" applyAlignment="1">
      <alignment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5" fillId="5" borderId="1" xfId="2" applyFont="1" applyFill="1" applyBorder="1" applyAlignment="1">
      <alignment vertical="center" wrapText="1"/>
    </xf>
    <xf numFmtId="0" fontId="1" fillId="0" borderId="0" xfId="6" applyFont="1"/>
    <xf numFmtId="0" fontId="25" fillId="0" borderId="1" xfId="1" applyFont="1" applyFill="1" applyBorder="1" applyAlignment="1">
      <alignment horizontal="left" vertical="center" wrapText="1"/>
    </xf>
    <xf numFmtId="0" fontId="9" fillId="4" borderId="1" xfId="2" applyFont="1" applyFill="1" applyBorder="1" applyAlignment="1">
      <alignment vertical="center" wrapText="1"/>
    </xf>
    <xf numFmtId="0" fontId="9" fillId="4" borderId="1" xfId="2" applyFont="1" applyFill="1" applyBorder="1" applyAlignment="1">
      <alignment vertical="center"/>
    </xf>
    <xf numFmtId="0" fontId="4" fillId="2" borderId="14" xfId="2" applyFont="1" applyFill="1" applyBorder="1">
      <alignment vertical="center"/>
    </xf>
    <xf numFmtId="0" fontId="4" fillId="0" borderId="15" xfId="0" applyFont="1" applyBorder="1" applyAlignment="1">
      <alignment vertical="center"/>
    </xf>
    <xf numFmtId="0" fontId="9" fillId="0" borderId="15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vertical="center" wrapText="1"/>
    </xf>
    <xf numFmtId="0" fontId="9" fillId="6" borderId="1" xfId="2" applyFont="1" applyFill="1" applyBorder="1" applyAlignment="1">
      <alignment vertical="center"/>
    </xf>
    <xf numFmtId="0" fontId="23" fillId="2" borderId="16" xfId="3" applyFont="1" applyFill="1" applyBorder="1" applyAlignment="1">
      <alignment horizontal="left" vertical="center" wrapText="1"/>
    </xf>
    <xf numFmtId="0" fontId="23" fillId="2" borderId="17" xfId="3" applyFont="1" applyFill="1" applyBorder="1" applyAlignment="1">
      <alignment horizontal="left" vertical="center" wrapText="1"/>
    </xf>
    <xf numFmtId="0" fontId="23" fillId="2" borderId="18" xfId="3" applyFont="1" applyFill="1" applyBorder="1" applyAlignment="1">
      <alignment horizontal="left" vertical="center" wrapText="1"/>
    </xf>
    <xf numFmtId="0" fontId="16" fillId="8" borderId="14" xfId="1" applyFont="1" applyFill="1" applyBorder="1" applyAlignment="1">
      <alignment horizontal="center" vertical="center" wrapText="1"/>
    </xf>
    <xf numFmtId="0" fontId="16" fillId="8" borderId="4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left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17" fillId="5" borderId="14" xfId="1" applyFont="1" applyFill="1" applyBorder="1" applyAlignment="1">
      <alignment horizontal="left" vertical="center" wrapText="1"/>
    </xf>
    <xf numFmtId="0" fontId="17" fillId="5" borderId="4" xfId="1" applyFont="1" applyFill="1" applyBorder="1" applyAlignment="1">
      <alignment horizontal="left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40" fontId="10" fillId="2" borderId="1" xfId="4" applyNumberFormat="1" applyFont="1" applyFill="1" applyBorder="1" applyAlignment="1">
      <alignment horizontal="right" vertical="center" wrapText="1"/>
    </xf>
    <xf numFmtId="0" fontId="9" fillId="0" borderId="14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40" fontId="10" fillId="2" borderId="14" xfId="4" applyNumberFormat="1" applyFont="1" applyFill="1" applyBorder="1" applyAlignment="1">
      <alignment horizontal="right" vertical="center" wrapText="1"/>
    </xf>
    <xf numFmtId="40" fontId="10" fillId="2" borderId="4" xfId="4" applyNumberFormat="1" applyFont="1" applyFill="1" applyBorder="1" applyAlignment="1">
      <alignment horizontal="right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/>
    </xf>
    <xf numFmtId="40" fontId="9" fillId="3" borderId="1" xfId="5" applyNumberFormat="1" applyFont="1" applyFill="1" applyBorder="1" applyAlignment="1">
      <alignment horizontal="righ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/>
    </xf>
    <xf numFmtId="0" fontId="10" fillId="5" borderId="26" xfId="1" applyFont="1" applyFill="1" applyBorder="1" applyAlignment="1">
      <alignment horizontal="center" vertical="center" wrapText="1"/>
    </xf>
    <xf numFmtId="0" fontId="10" fillId="5" borderId="30" xfId="1" applyFont="1" applyFill="1" applyBorder="1" applyAlignment="1">
      <alignment horizontal="center" vertical="center" wrapText="1"/>
    </xf>
    <xf numFmtId="0" fontId="9" fillId="2" borderId="14" xfId="2" applyFont="1" applyFill="1" applyBorder="1" applyAlignment="1">
      <alignment horizontal="center" vertical="center" wrapText="1"/>
    </xf>
    <xf numFmtId="0" fontId="9" fillId="2" borderId="15" xfId="2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17" fillId="5" borderId="14" xfId="1" applyFont="1" applyFill="1" applyBorder="1" applyAlignment="1">
      <alignment horizontal="center" vertical="center" wrapText="1"/>
    </xf>
    <xf numFmtId="0" fontId="17" fillId="5" borderId="4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8" fillId="2" borderId="13" xfId="2" applyFont="1" applyFill="1" applyBorder="1" applyAlignment="1">
      <alignment horizontal="left" vertical="center"/>
    </xf>
    <xf numFmtId="0" fontId="8" fillId="2" borderId="2" xfId="2" applyFont="1" applyFill="1" applyBorder="1" applyAlignment="1">
      <alignment horizontal="left" vertical="center"/>
    </xf>
    <xf numFmtId="0" fontId="8" fillId="2" borderId="5" xfId="2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16" fillId="8" borderId="1" xfId="1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20" fillId="9" borderId="28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0" fillId="9" borderId="27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0" fontId="20" fillId="9" borderId="27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" fillId="0" borderId="0" xfId="6" applyFont="1" applyAlignment="1">
      <alignment horizontal="center" vertical="center"/>
    </xf>
    <xf numFmtId="0" fontId="2" fillId="0" borderId="0" xfId="6" applyAlignment="1">
      <alignment horizontal="center" vertical="center"/>
    </xf>
    <xf numFmtId="177" fontId="5" fillId="2" borderId="0" xfId="0" applyNumberFormat="1" applyFont="1" applyFill="1" applyBorder="1" applyAlignment="1">
      <alignment horizontal="left" vertical="center"/>
    </xf>
  </cellXfs>
  <cellStyles count="8">
    <cellStyle name="Normal 2" xfId="6"/>
    <cellStyle name="Normal 2 2" xfId="7"/>
    <cellStyle name="Normal_Sheet1" xfId="1"/>
    <cellStyle name="常规" xfId="0" builtinId="0"/>
    <cellStyle name="常规 14" xfId="2"/>
    <cellStyle name="常规 3 3" xfId="3"/>
    <cellStyle name="常规 9" xfId="4"/>
    <cellStyle name="千位分隔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166688</xdr:colOff>
      <xdr:row>1</xdr:row>
      <xdr:rowOff>74362</xdr:rowOff>
    </xdr:from>
    <xdr:to>
      <xdr:col>7</xdr:col>
      <xdr:colOff>2476500</xdr:colOff>
      <xdr:row>2</xdr:row>
      <xdr:rowOff>391964</xdr:rowOff>
    </xdr:to>
    <xdr:pic>
      <xdr:nvPicPr>
        <xdr:cNvPr id="4" name="图片 3" descr="https://mail.263.net/wm2e/mail/mailOperate/mailOperateAction_mailInnerFileDownloadImg.do?mailCodeType=img&amp;emailIdentity=005a54816c01d0e2@0005@bfa381b73d9c153d&amp;folderId=10&amp;usr=renhongdi@cct.cn&amp;sid=N3I2ZTJuMmgxbzNuNWcyZDJp&amp;innercid=innerImg1486445851928759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6844" y="479175"/>
          <a:ext cx="2309812" cy="710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ang.yu@bmw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showGridLines="0" tabSelected="1" topLeftCell="A61" zoomScale="80" zoomScaleNormal="80" workbookViewId="0">
      <selection activeCell="A64" sqref="A64:H64"/>
    </sheetView>
  </sheetViews>
  <sheetFormatPr defaultColWidth="9" defaultRowHeight="14.25"/>
  <cols>
    <col min="1" max="1" width="16.875" style="2" customWidth="1"/>
    <col min="2" max="2" width="38.25" style="2" customWidth="1"/>
    <col min="3" max="3" width="11.375" style="2" customWidth="1"/>
    <col min="4" max="4" width="16.75" style="2" customWidth="1"/>
    <col min="5" max="5" width="10.625" style="2" customWidth="1"/>
    <col min="6" max="6" width="10" style="2" customWidth="1"/>
    <col min="7" max="7" width="16.5" style="2" customWidth="1"/>
    <col min="8" max="8" width="49" style="2" customWidth="1"/>
    <col min="9" max="9" width="30" style="2" customWidth="1"/>
    <col min="10" max="16384" width="9" style="2"/>
  </cols>
  <sheetData>
    <row r="1" spans="1:9" ht="31.5" customHeight="1" thickBot="1">
      <c r="A1" s="120" t="s">
        <v>93</v>
      </c>
      <c r="B1" s="121"/>
      <c r="C1" s="121"/>
      <c r="D1" s="121"/>
      <c r="E1" s="121"/>
      <c r="F1" s="121"/>
      <c r="G1" s="121"/>
      <c r="H1" s="122"/>
    </row>
    <row r="2" spans="1:9" ht="30.75" customHeight="1">
      <c r="A2" s="3" t="s">
        <v>96</v>
      </c>
      <c r="B2" s="4"/>
      <c r="C2" s="4"/>
      <c r="D2" s="5"/>
      <c r="E2" s="6"/>
      <c r="F2" s="6"/>
      <c r="G2" s="4"/>
      <c r="H2" s="7"/>
      <c r="I2"/>
    </row>
    <row r="3" spans="1:9" ht="30.75" customHeight="1">
      <c r="A3" s="8" t="s">
        <v>95</v>
      </c>
      <c r="B3" s="9"/>
      <c r="C3" s="9"/>
      <c r="D3" s="10"/>
      <c r="E3" s="11"/>
      <c r="F3" s="11"/>
      <c r="G3" s="9"/>
      <c r="H3" s="12"/>
    </row>
    <row r="4" spans="1:9" ht="30.75" customHeight="1">
      <c r="A4" s="13" t="s">
        <v>41</v>
      </c>
      <c r="B4" s="140" t="s">
        <v>135</v>
      </c>
      <c r="C4" s="9"/>
      <c r="D4" s="10"/>
      <c r="E4" s="11"/>
      <c r="F4" s="11"/>
      <c r="G4" s="9"/>
      <c r="H4" s="14"/>
    </row>
    <row r="5" spans="1:9" ht="30.75" customHeight="1">
      <c r="A5" s="123" t="s">
        <v>121</v>
      </c>
      <c r="B5" s="124"/>
      <c r="C5" s="124"/>
      <c r="D5" s="124"/>
      <c r="E5" s="124"/>
      <c r="F5" s="124"/>
      <c r="G5" s="40"/>
      <c r="H5" s="15"/>
    </row>
    <row r="6" spans="1:9" ht="30.75" customHeight="1">
      <c r="A6" s="123" t="s">
        <v>122</v>
      </c>
      <c r="B6" s="124"/>
      <c r="C6" s="124"/>
      <c r="D6" s="124"/>
      <c r="E6" s="124"/>
      <c r="F6" s="124"/>
      <c r="G6" s="124"/>
      <c r="H6" s="125"/>
    </row>
    <row r="7" spans="1:9" ht="30.75" customHeight="1">
      <c r="A7" s="123" t="s">
        <v>123</v>
      </c>
      <c r="B7" s="124"/>
      <c r="C7" s="124"/>
      <c r="D7" s="124"/>
      <c r="E7" s="124"/>
      <c r="F7" s="124"/>
      <c r="G7" s="124"/>
      <c r="H7" s="125"/>
    </row>
    <row r="8" spans="1:9" ht="30.75" customHeight="1" thickBot="1">
      <c r="A8" s="88" t="s">
        <v>117</v>
      </c>
      <c r="B8" s="89"/>
      <c r="C8" s="89"/>
      <c r="D8" s="89"/>
      <c r="E8" s="89"/>
      <c r="F8" s="89"/>
      <c r="G8" s="89"/>
      <c r="H8" s="90"/>
    </row>
    <row r="9" spans="1:9" ht="33.75" customHeight="1">
      <c r="A9" s="41"/>
      <c r="B9" s="126" t="s">
        <v>1</v>
      </c>
      <c r="C9" s="126"/>
      <c r="D9" s="126"/>
      <c r="E9" s="126" t="s">
        <v>2</v>
      </c>
      <c r="F9" s="126"/>
      <c r="G9" s="41" t="s">
        <v>3</v>
      </c>
      <c r="H9" s="41" t="s">
        <v>4</v>
      </c>
    </row>
    <row r="10" spans="1:9" ht="31.5" customHeight="1">
      <c r="A10" s="16" t="s">
        <v>5</v>
      </c>
      <c r="B10" s="108" t="s">
        <v>6</v>
      </c>
      <c r="C10" s="108"/>
      <c r="D10" s="109"/>
      <c r="E10" s="99">
        <f>G34</f>
        <v>335300</v>
      </c>
      <c r="F10" s="99"/>
      <c r="G10" s="17"/>
      <c r="H10" s="18"/>
    </row>
    <row r="11" spans="1:9" ht="31.5" customHeight="1">
      <c r="A11" s="16" t="s">
        <v>7</v>
      </c>
      <c r="B11" s="108" t="s">
        <v>38</v>
      </c>
      <c r="C11" s="108"/>
      <c r="D11" s="109"/>
      <c r="E11" s="99">
        <f>G40</f>
        <v>70500</v>
      </c>
      <c r="F11" s="99"/>
      <c r="G11" s="17"/>
      <c r="H11" s="18"/>
    </row>
    <row r="12" spans="1:9" ht="31.5" customHeight="1">
      <c r="A12" s="16" t="s">
        <v>8</v>
      </c>
      <c r="B12" s="100" t="s">
        <v>89</v>
      </c>
      <c r="C12" s="101"/>
      <c r="D12" s="102"/>
      <c r="E12" s="103">
        <f>G44</f>
        <v>56000</v>
      </c>
      <c r="F12" s="104"/>
      <c r="G12" s="17"/>
      <c r="H12" s="18"/>
    </row>
    <row r="13" spans="1:9" ht="31.5" customHeight="1">
      <c r="A13" s="16" t="s">
        <v>9</v>
      </c>
      <c r="B13" s="100" t="s">
        <v>37</v>
      </c>
      <c r="C13" s="101"/>
      <c r="D13" s="102"/>
      <c r="E13" s="99">
        <f>G55</f>
        <v>80000</v>
      </c>
      <c r="F13" s="99"/>
      <c r="G13" s="17"/>
      <c r="H13" s="18"/>
    </row>
    <row r="14" spans="1:9" ht="31.5" customHeight="1">
      <c r="A14" s="16" t="s">
        <v>10</v>
      </c>
      <c r="B14" s="100" t="s">
        <v>11</v>
      </c>
      <c r="C14" s="101"/>
      <c r="D14" s="102"/>
      <c r="E14" s="99">
        <f>G59</f>
        <v>18000</v>
      </c>
      <c r="F14" s="99"/>
      <c r="G14" s="17"/>
      <c r="H14" s="18"/>
    </row>
    <row r="15" spans="1:9" ht="31.5" customHeight="1">
      <c r="A15" s="16" t="s">
        <v>12</v>
      </c>
      <c r="B15" s="108" t="s">
        <v>39</v>
      </c>
      <c r="C15" s="108"/>
      <c r="D15" s="109"/>
      <c r="E15" s="99">
        <f>G63</f>
        <v>61578</v>
      </c>
      <c r="F15" s="99"/>
      <c r="G15" s="17"/>
      <c r="H15" s="18"/>
    </row>
    <row r="16" spans="1:9" ht="31.5" customHeight="1">
      <c r="A16" s="54" t="s">
        <v>92</v>
      </c>
      <c r="B16" s="100" t="s">
        <v>40</v>
      </c>
      <c r="C16" s="101"/>
      <c r="D16" s="102"/>
      <c r="E16" s="103">
        <f>G67</f>
        <v>37282.68</v>
      </c>
      <c r="F16" s="104"/>
      <c r="G16" s="17"/>
      <c r="H16" s="18"/>
    </row>
    <row r="17" spans="1:8" ht="24.95" customHeight="1">
      <c r="A17" s="105" t="s">
        <v>13</v>
      </c>
      <c r="B17" s="106"/>
      <c r="C17" s="106"/>
      <c r="D17" s="106"/>
      <c r="E17" s="107">
        <f>SUM(E10:F16)</f>
        <v>658660.68000000005</v>
      </c>
      <c r="F17" s="107"/>
      <c r="G17" s="19"/>
      <c r="H17" s="20"/>
    </row>
    <row r="18" spans="1:8" ht="21.75" customHeight="1">
      <c r="A18" s="21" t="s">
        <v>14</v>
      </c>
      <c r="B18" s="22"/>
      <c r="C18" s="22"/>
      <c r="D18" s="23"/>
      <c r="E18" s="22"/>
      <c r="F18" s="24"/>
      <c r="G18" s="25"/>
      <c r="H18" s="51"/>
    </row>
    <row r="19" spans="1:8" ht="35.25" customHeight="1">
      <c r="A19" s="41" t="s">
        <v>45</v>
      </c>
      <c r="B19" s="70" t="s">
        <v>1</v>
      </c>
      <c r="C19" s="70" t="s">
        <v>97</v>
      </c>
      <c r="D19" s="42" t="s">
        <v>15</v>
      </c>
      <c r="E19" s="43" t="s">
        <v>16</v>
      </c>
      <c r="F19" s="43" t="s">
        <v>17</v>
      </c>
      <c r="G19" s="42" t="s">
        <v>18</v>
      </c>
      <c r="H19" s="41" t="s">
        <v>4</v>
      </c>
    </row>
    <row r="20" spans="1:8" ht="31.5" customHeight="1">
      <c r="A20" s="1">
        <v>1</v>
      </c>
      <c r="B20" s="26" t="s">
        <v>98</v>
      </c>
      <c r="C20" s="26" t="s">
        <v>55</v>
      </c>
      <c r="D20" s="27">
        <v>470</v>
      </c>
      <c r="E20" s="28">
        <v>1</v>
      </c>
      <c r="F20" s="28">
        <v>50</v>
      </c>
      <c r="G20" s="29">
        <f t="shared" ref="G20:G29" si="0">D20*E20*F20</f>
        <v>23500</v>
      </c>
      <c r="H20" s="30" t="s">
        <v>125</v>
      </c>
    </row>
    <row r="21" spans="1:8" ht="31.5" customHeight="1">
      <c r="A21" s="1">
        <v>2</v>
      </c>
      <c r="B21" s="26" t="s">
        <v>99</v>
      </c>
      <c r="C21" s="26" t="s">
        <v>55</v>
      </c>
      <c r="D21" s="27">
        <v>470</v>
      </c>
      <c r="E21" s="28">
        <v>1</v>
      </c>
      <c r="F21" s="28">
        <v>50</v>
      </c>
      <c r="G21" s="29">
        <f t="shared" si="0"/>
        <v>23500</v>
      </c>
      <c r="H21" s="30" t="s">
        <v>132</v>
      </c>
    </row>
    <row r="22" spans="1:8" ht="33.75" customHeight="1">
      <c r="A22" s="1">
        <v>3</v>
      </c>
      <c r="B22" s="26" t="s">
        <v>113</v>
      </c>
      <c r="C22" s="26" t="s">
        <v>55</v>
      </c>
      <c r="D22" s="27">
        <v>470</v>
      </c>
      <c r="E22" s="28">
        <v>1</v>
      </c>
      <c r="F22" s="28">
        <v>50</v>
      </c>
      <c r="G22" s="29">
        <f t="shared" si="0"/>
        <v>23500</v>
      </c>
      <c r="H22" s="30" t="s">
        <v>133</v>
      </c>
    </row>
    <row r="23" spans="1:8" ht="31.5" customHeight="1">
      <c r="A23" s="1">
        <v>4</v>
      </c>
      <c r="B23" s="26" t="s">
        <v>100</v>
      </c>
      <c r="C23" s="26" t="s">
        <v>69</v>
      </c>
      <c r="D23" s="27">
        <v>430</v>
      </c>
      <c r="E23" s="28">
        <v>1</v>
      </c>
      <c r="F23" s="28">
        <v>40</v>
      </c>
      <c r="G23" s="29">
        <f t="shared" si="0"/>
        <v>17200</v>
      </c>
      <c r="H23" s="30" t="s">
        <v>127</v>
      </c>
    </row>
    <row r="24" spans="1:8" ht="31.5" customHeight="1">
      <c r="A24" s="1">
        <v>5</v>
      </c>
      <c r="B24" s="26" t="s">
        <v>101</v>
      </c>
      <c r="C24" s="26" t="s">
        <v>63</v>
      </c>
      <c r="D24" s="27">
        <v>430</v>
      </c>
      <c r="E24" s="28">
        <v>1</v>
      </c>
      <c r="F24" s="28">
        <v>40</v>
      </c>
      <c r="G24" s="29">
        <f t="shared" si="0"/>
        <v>17200</v>
      </c>
      <c r="H24" s="77" t="s">
        <v>130</v>
      </c>
    </row>
    <row r="25" spans="1:8" ht="31.5" customHeight="1">
      <c r="A25" s="1">
        <v>6</v>
      </c>
      <c r="B25" s="26" t="s">
        <v>102</v>
      </c>
      <c r="C25" s="26" t="s">
        <v>66</v>
      </c>
      <c r="D25" s="27">
        <v>430</v>
      </c>
      <c r="E25" s="28">
        <v>1</v>
      </c>
      <c r="F25" s="28">
        <v>40</v>
      </c>
      <c r="G25" s="29">
        <f t="shared" si="0"/>
        <v>17200</v>
      </c>
      <c r="H25" s="30" t="s">
        <v>131</v>
      </c>
    </row>
    <row r="26" spans="1:8" ht="31.5" customHeight="1">
      <c r="A26" s="1">
        <v>7</v>
      </c>
      <c r="B26" s="26" t="s">
        <v>103</v>
      </c>
      <c r="C26" s="26" t="s">
        <v>60</v>
      </c>
      <c r="D26" s="27">
        <v>400</v>
      </c>
      <c r="E26" s="28">
        <v>1</v>
      </c>
      <c r="F26" s="28">
        <v>40</v>
      </c>
      <c r="G26" s="29">
        <f t="shared" si="0"/>
        <v>16000</v>
      </c>
      <c r="H26" s="30" t="s">
        <v>124</v>
      </c>
    </row>
    <row r="27" spans="1:8" ht="31.5" customHeight="1">
      <c r="A27" s="1">
        <v>8</v>
      </c>
      <c r="B27" s="26" t="s">
        <v>104</v>
      </c>
      <c r="C27" s="26" t="s">
        <v>55</v>
      </c>
      <c r="D27" s="27">
        <v>470</v>
      </c>
      <c r="E27" s="28">
        <v>1</v>
      </c>
      <c r="F27" s="28">
        <v>40</v>
      </c>
      <c r="G27" s="29">
        <f t="shared" si="0"/>
        <v>18800</v>
      </c>
      <c r="H27" s="30" t="s">
        <v>125</v>
      </c>
    </row>
    <row r="28" spans="1:8" ht="31.5" customHeight="1">
      <c r="A28" s="1">
        <v>9</v>
      </c>
      <c r="B28" s="26" t="s">
        <v>105</v>
      </c>
      <c r="C28" s="26" t="s">
        <v>55</v>
      </c>
      <c r="D28" s="27">
        <v>470</v>
      </c>
      <c r="E28" s="28">
        <v>1</v>
      </c>
      <c r="F28" s="28">
        <v>45</v>
      </c>
      <c r="G28" s="29">
        <f t="shared" si="0"/>
        <v>21150</v>
      </c>
      <c r="H28" s="30" t="s">
        <v>126</v>
      </c>
    </row>
    <row r="29" spans="1:8" ht="31.5" customHeight="1">
      <c r="A29" s="1">
        <v>10</v>
      </c>
      <c r="B29" s="26" t="s">
        <v>106</v>
      </c>
      <c r="C29" s="26" t="s">
        <v>55</v>
      </c>
      <c r="D29" s="27">
        <v>470</v>
      </c>
      <c r="E29" s="28">
        <v>1</v>
      </c>
      <c r="F29" s="28">
        <v>45</v>
      </c>
      <c r="G29" s="29">
        <f t="shared" si="0"/>
        <v>21150</v>
      </c>
      <c r="H29" s="30" t="s">
        <v>125</v>
      </c>
    </row>
    <row r="30" spans="1:8" ht="31.5" customHeight="1">
      <c r="A30" s="97">
        <v>11</v>
      </c>
      <c r="B30" s="26" t="s">
        <v>107</v>
      </c>
      <c r="C30" s="26" t="s">
        <v>69</v>
      </c>
      <c r="D30" s="27">
        <v>430</v>
      </c>
      <c r="E30" s="28">
        <v>3</v>
      </c>
      <c r="F30" s="110">
        <v>45</v>
      </c>
      <c r="G30" s="29">
        <f>D30*E30*F30</f>
        <v>58050</v>
      </c>
      <c r="H30" s="30" t="s">
        <v>128</v>
      </c>
    </row>
    <row r="31" spans="1:8" ht="31.5" customHeight="1">
      <c r="A31" s="98"/>
      <c r="B31" s="26" t="s">
        <v>107</v>
      </c>
      <c r="C31" s="26" t="s">
        <v>69</v>
      </c>
      <c r="D31" s="27">
        <v>5000</v>
      </c>
      <c r="E31" s="28">
        <v>2</v>
      </c>
      <c r="F31" s="111"/>
      <c r="G31" s="29">
        <f>D31*E31</f>
        <v>10000</v>
      </c>
      <c r="H31" s="30" t="s">
        <v>109</v>
      </c>
    </row>
    <row r="32" spans="1:8" ht="31.5" customHeight="1">
      <c r="A32" s="97">
        <v>12</v>
      </c>
      <c r="B32" s="26" t="s">
        <v>108</v>
      </c>
      <c r="C32" s="26" t="s">
        <v>69</v>
      </c>
      <c r="D32" s="27">
        <v>430</v>
      </c>
      <c r="E32" s="28">
        <v>3</v>
      </c>
      <c r="F32" s="110">
        <v>45</v>
      </c>
      <c r="G32" s="29">
        <f>D32*E32*F32</f>
        <v>58050</v>
      </c>
      <c r="H32" s="30" t="s">
        <v>129</v>
      </c>
    </row>
    <row r="33" spans="1:8" ht="31.5" customHeight="1">
      <c r="A33" s="98"/>
      <c r="B33" s="26" t="s">
        <v>108</v>
      </c>
      <c r="C33" s="26" t="s">
        <v>69</v>
      </c>
      <c r="D33" s="27">
        <v>5000</v>
      </c>
      <c r="E33" s="28">
        <v>2</v>
      </c>
      <c r="F33" s="111"/>
      <c r="G33" s="29">
        <f>D33*E33</f>
        <v>10000</v>
      </c>
      <c r="H33" s="30" t="s">
        <v>114</v>
      </c>
    </row>
    <row r="34" spans="1:8" ht="24.95" customHeight="1">
      <c r="A34" s="81" t="s">
        <v>81</v>
      </c>
      <c r="B34" s="81"/>
      <c r="C34" s="81"/>
      <c r="D34" s="81"/>
      <c r="E34" s="81"/>
      <c r="F34" s="81"/>
      <c r="G34" s="31">
        <f>SUM(G20:G33)</f>
        <v>335300</v>
      </c>
      <c r="H34" s="31"/>
    </row>
    <row r="35" spans="1:8" ht="13.5" customHeight="1">
      <c r="A35" s="82"/>
      <c r="B35" s="83"/>
      <c r="C35" s="83"/>
      <c r="D35" s="83"/>
      <c r="E35" s="84"/>
      <c r="F35" s="84"/>
      <c r="G35" s="84"/>
      <c r="H35" s="84"/>
    </row>
    <row r="36" spans="1:8" ht="35.25" customHeight="1">
      <c r="A36" s="41" t="s">
        <v>76</v>
      </c>
      <c r="B36" s="91" t="s">
        <v>1</v>
      </c>
      <c r="C36" s="92"/>
      <c r="D36" s="42" t="s">
        <v>15</v>
      </c>
      <c r="E36" s="43" t="s">
        <v>19</v>
      </c>
      <c r="F36" s="43" t="s">
        <v>20</v>
      </c>
      <c r="G36" s="42" t="s">
        <v>18</v>
      </c>
      <c r="H36" s="41" t="s">
        <v>4</v>
      </c>
    </row>
    <row r="37" spans="1:8" ht="27.75" customHeight="1">
      <c r="A37" s="32">
        <v>1</v>
      </c>
      <c r="B37" s="93" t="s">
        <v>75</v>
      </c>
      <c r="C37" s="94"/>
      <c r="D37" s="44">
        <v>800</v>
      </c>
      <c r="E37" s="32">
        <v>2</v>
      </c>
      <c r="F37" s="32">
        <v>35</v>
      </c>
      <c r="G37" s="35">
        <f>D37*E37*F37</f>
        <v>56000</v>
      </c>
      <c r="H37" s="26" t="s">
        <v>116</v>
      </c>
    </row>
    <row r="38" spans="1:8" ht="27" customHeight="1">
      <c r="A38" s="1">
        <v>2</v>
      </c>
      <c r="B38" s="95" t="s">
        <v>43</v>
      </c>
      <c r="C38" s="96"/>
      <c r="D38" s="27">
        <v>1200</v>
      </c>
      <c r="E38" s="52">
        <v>1</v>
      </c>
      <c r="F38" s="52">
        <v>8</v>
      </c>
      <c r="G38" s="29">
        <f>D38*E38*F38</f>
        <v>9600</v>
      </c>
      <c r="H38" s="30"/>
    </row>
    <row r="39" spans="1:8" ht="27" customHeight="1">
      <c r="A39" s="53">
        <v>3</v>
      </c>
      <c r="B39" s="95" t="s">
        <v>87</v>
      </c>
      <c r="C39" s="96"/>
      <c r="D39" s="27">
        <v>70</v>
      </c>
      <c r="E39" s="52">
        <v>2</v>
      </c>
      <c r="F39" s="52">
        <v>35</v>
      </c>
      <c r="G39" s="29">
        <f>D39*E39*F39</f>
        <v>4900</v>
      </c>
      <c r="H39" s="26" t="s">
        <v>116</v>
      </c>
    </row>
    <row r="40" spans="1:8" ht="27" customHeight="1">
      <c r="A40" s="81" t="s">
        <v>80</v>
      </c>
      <c r="B40" s="81"/>
      <c r="C40" s="81"/>
      <c r="D40" s="81"/>
      <c r="E40" s="81"/>
      <c r="F40" s="81"/>
      <c r="G40" s="31">
        <f>SUM(G37:G39)</f>
        <v>70500</v>
      </c>
      <c r="H40" s="31"/>
    </row>
    <row r="41" spans="1:8" ht="9.75" customHeight="1">
      <c r="A41" s="85"/>
      <c r="B41" s="84"/>
      <c r="C41" s="84"/>
      <c r="D41" s="84"/>
      <c r="E41" s="84"/>
      <c r="F41" s="84"/>
      <c r="G41" s="84"/>
      <c r="H41" s="84"/>
    </row>
    <row r="42" spans="1:8" ht="30" customHeight="1">
      <c r="A42" s="41" t="s">
        <v>77</v>
      </c>
      <c r="B42" s="73" t="s">
        <v>1</v>
      </c>
      <c r="C42" s="73" t="s">
        <v>97</v>
      </c>
      <c r="D42" s="42" t="s">
        <v>15</v>
      </c>
      <c r="E42" s="43" t="s">
        <v>19</v>
      </c>
      <c r="F42" s="43" t="s">
        <v>20</v>
      </c>
      <c r="G42" s="42" t="s">
        <v>18</v>
      </c>
      <c r="H42" s="41" t="s">
        <v>4</v>
      </c>
    </row>
    <row r="43" spans="1:8" ht="24" customHeight="1">
      <c r="A43" s="76">
        <v>1</v>
      </c>
      <c r="B43" s="74" t="s">
        <v>112</v>
      </c>
      <c r="C43" s="75" t="s">
        <v>55</v>
      </c>
      <c r="D43" s="45">
        <v>800</v>
      </c>
      <c r="E43" s="32">
        <v>2</v>
      </c>
      <c r="F43" s="32">
        <v>35</v>
      </c>
      <c r="G43" s="35">
        <f>D43*E43*F43</f>
        <v>56000</v>
      </c>
      <c r="H43" s="26" t="s">
        <v>134</v>
      </c>
    </row>
    <row r="44" spans="1:8" ht="24.95" customHeight="1">
      <c r="A44" s="86" t="s">
        <v>78</v>
      </c>
      <c r="B44" s="87"/>
      <c r="C44" s="87"/>
      <c r="D44" s="87"/>
      <c r="E44" s="87"/>
      <c r="F44" s="87"/>
      <c r="G44" s="46">
        <f>SUM(G43:G43)</f>
        <v>56000</v>
      </c>
      <c r="H44" s="46" t="s">
        <v>74</v>
      </c>
    </row>
    <row r="45" spans="1:8" s="47" customFormat="1" ht="8.25" customHeight="1">
      <c r="A45" s="48"/>
      <c r="B45" s="49"/>
      <c r="C45" s="49"/>
      <c r="D45" s="49"/>
      <c r="E45" s="49"/>
      <c r="F45" s="49"/>
      <c r="G45" s="50"/>
      <c r="H45" s="50"/>
    </row>
    <row r="46" spans="1:8" ht="28.5" customHeight="1">
      <c r="A46" s="41" t="s">
        <v>79</v>
      </c>
      <c r="B46" s="41" t="s">
        <v>1</v>
      </c>
      <c r="C46" s="70" t="s">
        <v>97</v>
      </c>
      <c r="D46" s="42" t="s">
        <v>15</v>
      </c>
      <c r="E46" s="43" t="s">
        <v>19</v>
      </c>
      <c r="F46" s="43" t="s">
        <v>20</v>
      </c>
      <c r="G46" s="42" t="s">
        <v>18</v>
      </c>
      <c r="H46" s="41" t="s">
        <v>4</v>
      </c>
    </row>
    <row r="47" spans="1:8" ht="30" customHeight="1">
      <c r="A47" s="1">
        <v>1</v>
      </c>
      <c r="B47" s="26" t="s">
        <v>98</v>
      </c>
      <c r="C47" s="26" t="s">
        <v>55</v>
      </c>
      <c r="D47" s="27">
        <v>200</v>
      </c>
      <c r="E47" s="28">
        <v>1</v>
      </c>
      <c r="F47" s="28">
        <v>50</v>
      </c>
      <c r="G47" s="29">
        <f t="shared" ref="G47:G54" si="1">D47*E47*F47</f>
        <v>10000</v>
      </c>
      <c r="H47" s="30"/>
    </row>
    <row r="48" spans="1:8" ht="30" customHeight="1">
      <c r="A48" s="53">
        <v>2</v>
      </c>
      <c r="B48" s="26" t="s">
        <v>99</v>
      </c>
      <c r="C48" s="26" t="s">
        <v>55</v>
      </c>
      <c r="D48" s="27">
        <v>200</v>
      </c>
      <c r="E48" s="28">
        <v>1</v>
      </c>
      <c r="F48" s="28">
        <v>50</v>
      </c>
      <c r="G48" s="29">
        <f t="shared" si="1"/>
        <v>10000</v>
      </c>
      <c r="H48" s="30"/>
    </row>
    <row r="49" spans="1:9" ht="30" customHeight="1">
      <c r="A49" s="53">
        <v>3</v>
      </c>
      <c r="B49" s="26" t="s">
        <v>113</v>
      </c>
      <c r="C49" s="26" t="s">
        <v>55</v>
      </c>
      <c r="D49" s="27">
        <v>200</v>
      </c>
      <c r="E49" s="28">
        <v>2</v>
      </c>
      <c r="F49" s="28">
        <v>50</v>
      </c>
      <c r="G49" s="29">
        <f t="shared" si="1"/>
        <v>20000</v>
      </c>
      <c r="H49" s="77"/>
    </row>
    <row r="50" spans="1:9" ht="30" customHeight="1">
      <c r="A50" s="1">
        <v>4</v>
      </c>
      <c r="B50" s="26" t="s">
        <v>100</v>
      </c>
      <c r="C50" s="26" t="s">
        <v>69</v>
      </c>
      <c r="D50" s="27">
        <v>200</v>
      </c>
      <c r="E50" s="28">
        <v>1</v>
      </c>
      <c r="F50" s="28">
        <v>40</v>
      </c>
      <c r="G50" s="29">
        <f t="shared" si="1"/>
        <v>8000</v>
      </c>
      <c r="H50" s="30"/>
      <c r="I50" s="119"/>
    </row>
    <row r="51" spans="1:9" ht="30" customHeight="1">
      <c r="A51" s="1">
        <v>5</v>
      </c>
      <c r="B51" s="26" t="s">
        <v>101</v>
      </c>
      <c r="C51" s="26" t="s">
        <v>63</v>
      </c>
      <c r="D51" s="27">
        <v>200</v>
      </c>
      <c r="E51" s="28">
        <v>1</v>
      </c>
      <c r="F51" s="28">
        <v>40</v>
      </c>
      <c r="G51" s="29">
        <f t="shared" si="1"/>
        <v>8000</v>
      </c>
      <c r="H51" s="30"/>
      <c r="I51" s="119"/>
    </row>
    <row r="52" spans="1:9" ht="30" customHeight="1">
      <c r="A52" s="1">
        <v>6</v>
      </c>
      <c r="B52" s="26" t="s">
        <v>102</v>
      </c>
      <c r="C52" s="26" t="s">
        <v>66</v>
      </c>
      <c r="D52" s="27">
        <v>200</v>
      </c>
      <c r="E52" s="28">
        <v>1</v>
      </c>
      <c r="F52" s="28">
        <v>40</v>
      </c>
      <c r="G52" s="29">
        <f t="shared" si="1"/>
        <v>8000</v>
      </c>
      <c r="H52" s="30"/>
      <c r="I52" s="119"/>
    </row>
    <row r="53" spans="1:9" ht="30" customHeight="1">
      <c r="A53" s="1">
        <v>7</v>
      </c>
      <c r="B53" s="26" t="s">
        <v>103</v>
      </c>
      <c r="C53" s="26" t="s">
        <v>60</v>
      </c>
      <c r="D53" s="27">
        <v>200</v>
      </c>
      <c r="E53" s="28">
        <v>1</v>
      </c>
      <c r="F53" s="28">
        <v>40</v>
      </c>
      <c r="G53" s="29">
        <f t="shared" si="1"/>
        <v>8000</v>
      </c>
      <c r="H53" s="30"/>
    </row>
    <row r="54" spans="1:9" ht="30" customHeight="1">
      <c r="A54" s="1">
        <v>8</v>
      </c>
      <c r="B54" s="26" t="s">
        <v>104</v>
      </c>
      <c r="C54" s="26" t="s">
        <v>55</v>
      </c>
      <c r="D54" s="27">
        <v>200</v>
      </c>
      <c r="E54" s="28">
        <v>1</v>
      </c>
      <c r="F54" s="28">
        <v>40</v>
      </c>
      <c r="G54" s="29">
        <f t="shared" si="1"/>
        <v>8000</v>
      </c>
      <c r="H54" s="30"/>
    </row>
    <row r="55" spans="1:9" ht="24.95" customHeight="1">
      <c r="A55" s="80" t="s">
        <v>82</v>
      </c>
      <c r="B55" s="81"/>
      <c r="C55" s="81"/>
      <c r="D55" s="81"/>
      <c r="E55" s="81"/>
      <c r="F55" s="81"/>
      <c r="G55" s="31">
        <f>SUM(G47:G54)</f>
        <v>80000</v>
      </c>
      <c r="H55" s="31"/>
    </row>
    <row r="56" spans="1:9" ht="9" customHeight="1">
      <c r="A56" s="85"/>
      <c r="B56" s="84"/>
      <c r="C56" s="84"/>
      <c r="D56" s="84"/>
      <c r="E56" s="84"/>
      <c r="F56" s="84"/>
      <c r="G56" s="84"/>
      <c r="H56" s="84"/>
    </row>
    <row r="57" spans="1:9" ht="27" customHeight="1">
      <c r="A57" s="41" t="s">
        <v>84</v>
      </c>
      <c r="B57" s="91" t="s">
        <v>1</v>
      </c>
      <c r="C57" s="92"/>
      <c r="D57" s="42" t="s">
        <v>15</v>
      </c>
      <c r="E57" s="43" t="s">
        <v>19</v>
      </c>
      <c r="F57" s="43" t="s">
        <v>20</v>
      </c>
      <c r="G57" s="42" t="s">
        <v>18</v>
      </c>
      <c r="H57" s="41" t="s">
        <v>4</v>
      </c>
    </row>
    <row r="58" spans="1:9" ht="33" customHeight="1">
      <c r="A58" s="32">
        <v>1</v>
      </c>
      <c r="B58" s="117" t="s">
        <v>115</v>
      </c>
      <c r="C58" s="118"/>
      <c r="D58" s="29">
        <v>1500</v>
      </c>
      <c r="E58" s="28">
        <v>1</v>
      </c>
      <c r="F58" s="28">
        <v>12</v>
      </c>
      <c r="G58" s="29">
        <f>D58*E58*F58</f>
        <v>18000</v>
      </c>
      <c r="H58" s="33"/>
    </row>
    <row r="59" spans="1:9" ht="24.95" customHeight="1">
      <c r="A59" s="80" t="s">
        <v>83</v>
      </c>
      <c r="B59" s="81"/>
      <c r="C59" s="81"/>
      <c r="D59" s="81"/>
      <c r="E59" s="81"/>
      <c r="F59" s="81"/>
      <c r="G59" s="31">
        <f>SUM(G58:G58)</f>
        <v>18000</v>
      </c>
      <c r="H59" s="31"/>
    </row>
    <row r="60" spans="1:9" ht="8.25" customHeight="1">
      <c r="A60" s="112"/>
      <c r="B60" s="113"/>
      <c r="C60" s="113"/>
      <c r="D60" s="113"/>
      <c r="E60" s="113"/>
      <c r="F60" s="113"/>
      <c r="G60" s="113"/>
      <c r="H60" s="113"/>
    </row>
    <row r="61" spans="1:9" ht="28.5" customHeight="1">
      <c r="A61" s="41" t="s">
        <v>85</v>
      </c>
      <c r="B61" s="41" t="s">
        <v>1</v>
      </c>
      <c r="C61" s="70"/>
      <c r="D61" s="42" t="s">
        <v>15</v>
      </c>
      <c r="E61" s="43" t="s">
        <v>19</v>
      </c>
      <c r="F61" s="43" t="s">
        <v>20</v>
      </c>
      <c r="G61" s="42" t="s">
        <v>18</v>
      </c>
      <c r="H61" s="41" t="s">
        <v>4</v>
      </c>
    </row>
    <row r="62" spans="1:9" ht="60" customHeight="1">
      <c r="A62" s="37">
        <v>1</v>
      </c>
      <c r="B62" s="34" t="s">
        <v>44</v>
      </c>
      <c r="C62" s="34"/>
      <c r="D62" s="35">
        <f>(G34+G40+G44+G55+G59)</f>
        <v>559800</v>
      </c>
      <c r="E62" s="37">
        <v>1</v>
      </c>
      <c r="F62" s="36">
        <v>0.11</v>
      </c>
      <c r="G62" s="35">
        <f>D62*E62*F62</f>
        <v>61578</v>
      </c>
      <c r="H62" s="79"/>
    </row>
    <row r="63" spans="1:9" ht="24.95" customHeight="1">
      <c r="A63" s="80" t="s">
        <v>86</v>
      </c>
      <c r="B63" s="81"/>
      <c r="C63" s="81"/>
      <c r="D63" s="81"/>
      <c r="E63" s="81"/>
      <c r="F63" s="81"/>
      <c r="G63" s="31">
        <f>G62</f>
        <v>61578</v>
      </c>
      <c r="H63" s="31"/>
    </row>
    <row r="64" spans="1:9" ht="9" customHeight="1">
      <c r="A64" s="114"/>
      <c r="B64" s="115"/>
      <c r="C64" s="115"/>
      <c r="D64" s="115"/>
      <c r="E64" s="115"/>
      <c r="F64" s="115"/>
      <c r="G64" s="115"/>
      <c r="H64" s="116"/>
    </row>
    <row r="65" spans="1:8" ht="29.25" customHeight="1">
      <c r="A65" s="41" t="s">
        <v>90</v>
      </c>
      <c r="B65" s="41" t="s">
        <v>1</v>
      </c>
      <c r="C65" s="70"/>
      <c r="D65" s="42" t="s">
        <v>15</v>
      </c>
      <c r="E65" s="43" t="s">
        <v>19</v>
      </c>
      <c r="F65" s="43" t="s">
        <v>20</v>
      </c>
      <c r="G65" s="42" t="s">
        <v>18</v>
      </c>
      <c r="H65" s="41" t="s">
        <v>4</v>
      </c>
    </row>
    <row r="66" spans="1:8" ht="24.95" customHeight="1">
      <c r="A66" s="37">
        <v>1</v>
      </c>
      <c r="B66" s="34" t="s">
        <v>40</v>
      </c>
      <c r="C66" s="34"/>
      <c r="D66" s="35">
        <f>(D62+G62)</f>
        <v>621378</v>
      </c>
      <c r="E66" s="37">
        <v>1</v>
      </c>
      <c r="F66" s="36">
        <v>0.06</v>
      </c>
      <c r="G66" s="35">
        <f>D66*E66*F66</f>
        <v>37282.68</v>
      </c>
      <c r="H66" s="34"/>
    </row>
    <row r="67" spans="1:8" ht="27" customHeight="1">
      <c r="A67" s="80" t="s">
        <v>91</v>
      </c>
      <c r="B67" s="81"/>
      <c r="C67" s="81"/>
      <c r="D67" s="81"/>
      <c r="E67" s="81"/>
      <c r="F67" s="81"/>
      <c r="G67" s="31">
        <f>G66</f>
        <v>37282.68</v>
      </c>
      <c r="H67" s="31"/>
    </row>
  </sheetData>
  <mergeCells count="46">
    <mergeCell ref="E12:F12"/>
    <mergeCell ref="B12:D12"/>
    <mergeCell ref="I50:I52"/>
    <mergeCell ref="A1:H1"/>
    <mergeCell ref="A5:F5"/>
    <mergeCell ref="A6:H6"/>
    <mergeCell ref="A7:H7"/>
    <mergeCell ref="B9:D9"/>
    <mergeCell ref="E9:F9"/>
    <mergeCell ref="B10:D10"/>
    <mergeCell ref="E10:F10"/>
    <mergeCell ref="B13:D13"/>
    <mergeCell ref="E13:F13"/>
    <mergeCell ref="B11:D11"/>
    <mergeCell ref="E11:F11"/>
    <mergeCell ref="B14:D14"/>
    <mergeCell ref="A67:F67"/>
    <mergeCell ref="A56:H56"/>
    <mergeCell ref="A59:F59"/>
    <mergeCell ref="A60:H60"/>
    <mergeCell ref="A63:F63"/>
    <mergeCell ref="A64:H64"/>
    <mergeCell ref="B57:C57"/>
    <mergeCell ref="B58:C58"/>
    <mergeCell ref="A8:H8"/>
    <mergeCell ref="B36:C36"/>
    <mergeCell ref="B37:C37"/>
    <mergeCell ref="B38:C38"/>
    <mergeCell ref="B39:C39"/>
    <mergeCell ref="A30:A31"/>
    <mergeCell ref="A32:A33"/>
    <mergeCell ref="E14:F14"/>
    <mergeCell ref="B16:D16"/>
    <mergeCell ref="E16:F16"/>
    <mergeCell ref="A17:D17"/>
    <mergeCell ref="E17:F17"/>
    <mergeCell ref="B15:D15"/>
    <mergeCell ref="E15:F15"/>
    <mergeCell ref="F30:F31"/>
    <mergeCell ref="F32:F33"/>
    <mergeCell ref="A55:F55"/>
    <mergeCell ref="A34:F34"/>
    <mergeCell ref="A35:H35"/>
    <mergeCell ref="A41:H41"/>
    <mergeCell ref="A44:F44"/>
    <mergeCell ref="A40:F40"/>
  </mergeCells>
  <phoneticPr fontId="14" type="noConversion"/>
  <pageMargins left="0.70866141732283472" right="0.70866141732283472" top="0.39370078740157483" bottom="0.17" header="0.31496062992125984" footer="0.31496062992125984"/>
  <pageSetup paperSize="9" scale="4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19"/>
  <sheetViews>
    <sheetView showGridLines="0" topLeftCell="A7" zoomScale="93" zoomScaleNormal="93" workbookViewId="0">
      <selection activeCell="P17" sqref="P17"/>
    </sheetView>
  </sheetViews>
  <sheetFormatPr defaultColWidth="10.125" defaultRowHeight="20.45" customHeight="1"/>
  <cols>
    <col min="1" max="1" width="2.875" style="59" customWidth="1"/>
    <col min="2" max="2" width="33.625" style="59" customWidth="1"/>
    <col min="3" max="4" width="9.375" style="59" customWidth="1"/>
    <col min="5" max="5" width="10.125" style="60" customWidth="1"/>
    <col min="6" max="6" width="9.375" style="59" customWidth="1"/>
    <col min="7" max="7" width="8.625" style="60" customWidth="1"/>
    <col min="8" max="9" width="7.875" style="60" customWidth="1"/>
    <col min="10" max="10" width="8.375" style="60" customWidth="1"/>
    <col min="11" max="11" width="9.375" style="60" customWidth="1"/>
    <col min="12" max="17" width="7.875" style="60" customWidth="1"/>
    <col min="18" max="254" width="10.125" style="59"/>
    <col min="255" max="255" width="2.875" style="59" customWidth="1"/>
    <col min="256" max="256" width="29" style="59" customWidth="1"/>
    <col min="257" max="258" width="10.125" style="59" customWidth="1"/>
    <col min="259" max="269" width="7.875" style="59" customWidth="1"/>
    <col min="270" max="272" width="9.375" style="59" customWidth="1"/>
    <col min="273" max="273" width="8.625" style="59" customWidth="1"/>
    <col min="274" max="510" width="10.125" style="59"/>
    <col min="511" max="511" width="2.875" style="59" customWidth="1"/>
    <col min="512" max="512" width="29" style="59" customWidth="1"/>
    <col min="513" max="514" width="10.125" style="59" customWidth="1"/>
    <col min="515" max="525" width="7.875" style="59" customWidth="1"/>
    <col min="526" max="528" width="9.375" style="59" customWidth="1"/>
    <col min="529" max="529" width="8.625" style="59" customWidth="1"/>
    <col min="530" max="766" width="10.125" style="59"/>
    <col min="767" max="767" width="2.875" style="59" customWidth="1"/>
    <col min="768" max="768" width="29" style="59" customWidth="1"/>
    <col min="769" max="770" width="10.125" style="59" customWidth="1"/>
    <col min="771" max="781" width="7.875" style="59" customWidth="1"/>
    <col min="782" max="784" width="9.375" style="59" customWidth="1"/>
    <col min="785" max="785" width="8.625" style="59" customWidth="1"/>
    <col min="786" max="1022" width="10.125" style="59"/>
    <col min="1023" max="1023" width="2.875" style="59" customWidth="1"/>
    <col min="1024" max="1024" width="29" style="59" customWidth="1"/>
    <col min="1025" max="1026" width="10.125" style="59" customWidth="1"/>
    <col min="1027" max="1037" width="7.875" style="59" customWidth="1"/>
    <col min="1038" max="1040" width="9.375" style="59" customWidth="1"/>
    <col min="1041" max="1041" width="8.625" style="59" customWidth="1"/>
    <col min="1042" max="1278" width="10.125" style="59"/>
    <col min="1279" max="1279" width="2.875" style="59" customWidth="1"/>
    <col min="1280" max="1280" width="29" style="59" customWidth="1"/>
    <col min="1281" max="1282" width="10.125" style="59" customWidth="1"/>
    <col min="1283" max="1293" width="7.875" style="59" customWidth="1"/>
    <col min="1294" max="1296" width="9.375" style="59" customWidth="1"/>
    <col min="1297" max="1297" width="8.625" style="59" customWidth="1"/>
    <col min="1298" max="1534" width="10.125" style="59"/>
    <col min="1535" max="1535" width="2.875" style="59" customWidth="1"/>
    <col min="1536" max="1536" width="29" style="59" customWidth="1"/>
    <col min="1537" max="1538" width="10.125" style="59" customWidth="1"/>
    <col min="1539" max="1549" width="7.875" style="59" customWidth="1"/>
    <col min="1550" max="1552" width="9.375" style="59" customWidth="1"/>
    <col min="1553" max="1553" width="8.625" style="59" customWidth="1"/>
    <col min="1554" max="1790" width="10.125" style="59"/>
    <col min="1791" max="1791" width="2.875" style="59" customWidth="1"/>
    <col min="1792" max="1792" width="29" style="59" customWidth="1"/>
    <col min="1793" max="1794" width="10.125" style="59" customWidth="1"/>
    <col min="1795" max="1805" width="7.875" style="59" customWidth="1"/>
    <col min="1806" max="1808" width="9.375" style="59" customWidth="1"/>
    <col min="1809" max="1809" width="8.625" style="59" customWidth="1"/>
    <col min="1810" max="2046" width="10.125" style="59"/>
    <col min="2047" max="2047" width="2.875" style="59" customWidth="1"/>
    <col min="2048" max="2048" width="29" style="59" customWidth="1"/>
    <col min="2049" max="2050" width="10.125" style="59" customWidth="1"/>
    <col min="2051" max="2061" width="7.875" style="59" customWidth="1"/>
    <col min="2062" max="2064" width="9.375" style="59" customWidth="1"/>
    <col min="2065" max="2065" width="8.625" style="59" customWidth="1"/>
    <col min="2066" max="2302" width="10.125" style="59"/>
    <col min="2303" max="2303" width="2.875" style="59" customWidth="1"/>
    <col min="2304" max="2304" width="29" style="59" customWidth="1"/>
    <col min="2305" max="2306" width="10.125" style="59" customWidth="1"/>
    <col min="2307" max="2317" width="7.875" style="59" customWidth="1"/>
    <col min="2318" max="2320" width="9.375" style="59" customWidth="1"/>
    <col min="2321" max="2321" width="8.625" style="59" customWidth="1"/>
    <col min="2322" max="2558" width="10.125" style="59"/>
    <col min="2559" max="2559" width="2.875" style="59" customWidth="1"/>
    <col min="2560" max="2560" width="29" style="59" customWidth="1"/>
    <col min="2561" max="2562" width="10.125" style="59" customWidth="1"/>
    <col min="2563" max="2573" width="7.875" style="59" customWidth="1"/>
    <col min="2574" max="2576" width="9.375" style="59" customWidth="1"/>
    <col min="2577" max="2577" width="8.625" style="59" customWidth="1"/>
    <col min="2578" max="2814" width="10.125" style="59"/>
    <col min="2815" max="2815" width="2.875" style="59" customWidth="1"/>
    <col min="2816" max="2816" width="29" style="59" customWidth="1"/>
    <col min="2817" max="2818" width="10.125" style="59" customWidth="1"/>
    <col min="2819" max="2829" width="7.875" style="59" customWidth="1"/>
    <col min="2830" max="2832" width="9.375" style="59" customWidth="1"/>
    <col min="2833" max="2833" width="8.625" style="59" customWidth="1"/>
    <col min="2834" max="3070" width="10.125" style="59"/>
    <col min="3071" max="3071" width="2.875" style="59" customWidth="1"/>
    <col min="3072" max="3072" width="29" style="59" customWidth="1"/>
    <col min="3073" max="3074" width="10.125" style="59" customWidth="1"/>
    <col min="3075" max="3085" width="7.875" style="59" customWidth="1"/>
    <col min="3086" max="3088" width="9.375" style="59" customWidth="1"/>
    <col min="3089" max="3089" width="8.625" style="59" customWidth="1"/>
    <col min="3090" max="3326" width="10.125" style="59"/>
    <col min="3327" max="3327" width="2.875" style="59" customWidth="1"/>
    <col min="3328" max="3328" width="29" style="59" customWidth="1"/>
    <col min="3329" max="3330" width="10.125" style="59" customWidth="1"/>
    <col min="3331" max="3341" width="7.875" style="59" customWidth="1"/>
    <col min="3342" max="3344" width="9.375" style="59" customWidth="1"/>
    <col min="3345" max="3345" width="8.625" style="59" customWidth="1"/>
    <col min="3346" max="3582" width="10.125" style="59"/>
    <col min="3583" max="3583" width="2.875" style="59" customWidth="1"/>
    <col min="3584" max="3584" width="29" style="59" customWidth="1"/>
    <col min="3585" max="3586" width="10.125" style="59" customWidth="1"/>
    <col min="3587" max="3597" width="7.875" style="59" customWidth="1"/>
    <col min="3598" max="3600" width="9.375" style="59" customWidth="1"/>
    <col min="3601" max="3601" width="8.625" style="59" customWidth="1"/>
    <col min="3602" max="3838" width="10.125" style="59"/>
    <col min="3839" max="3839" width="2.875" style="59" customWidth="1"/>
    <col min="3840" max="3840" width="29" style="59" customWidth="1"/>
    <col min="3841" max="3842" width="10.125" style="59" customWidth="1"/>
    <col min="3843" max="3853" width="7.875" style="59" customWidth="1"/>
    <col min="3854" max="3856" width="9.375" style="59" customWidth="1"/>
    <col min="3857" max="3857" width="8.625" style="59" customWidth="1"/>
    <col min="3858" max="4094" width="10.125" style="59"/>
    <col min="4095" max="4095" width="2.875" style="59" customWidth="1"/>
    <col min="4096" max="4096" width="29" style="59" customWidth="1"/>
    <col min="4097" max="4098" width="10.125" style="59" customWidth="1"/>
    <col min="4099" max="4109" width="7.875" style="59" customWidth="1"/>
    <col min="4110" max="4112" width="9.375" style="59" customWidth="1"/>
    <col min="4113" max="4113" width="8.625" style="59" customWidth="1"/>
    <col min="4114" max="4350" width="10.125" style="59"/>
    <col min="4351" max="4351" width="2.875" style="59" customWidth="1"/>
    <col min="4352" max="4352" width="29" style="59" customWidth="1"/>
    <col min="4353" max="4354" width="10.125" style="59" customWidth="1"/>
    <col min="4355" max="4365" width="7.875" style="59" customWidth="1"/>
    <col min="4366" max="4368" width="9.375" style="59" customWidth="1"/>
    <col min="4369" max="4369" width="8.625" style="59" customWidth="1"/>
    <col min="4370" max="4606" width="10.125" style="59"/>
    <col min="4607" max="4607" width="2.875" style="59" customWidth="1"/>
    <col min="4608" max="4608" width="29" style="59" customWidth="1"/>
    <col min="4609" max="4610" width="10.125" style="59" customWidth="1"/>
    <col min="4611" max="4621" width="7.875" style="59" customWidth="1"/>
    <col min="4622" max="4624" width="9.375" style="59" customWidth="1"/>
    <col min="4625" max="4625" width="8.625" style="59" customWidth="1"/>
    <col min="4626" max="4862" width="10.125" style="59"/>
    <col min="4863" max="4863" width="2.875" style="59" customWidth="1"/>
    <col min="4864" max="4864" width="29" style="59" customWidth="1"/>
    <col min="4865" max="4866" width="10.125" style="59" customWidth="1"/>
    <col min="4867" max="4877" width="7.875" style="59" customWidth="1"/>
    <col min="4878" max="4880" width="9.375" style="59" customWidth="1"/>
    <col min="4881" max="4881" width="8.625" style="59" customWidth="1"/>
    <col min="4882" max="5118" width="10.125" style="59"/>
    <col min="5119" max="5119" width="2.875" style="59" customWidth="1"/>
    <col min="5120" max="5120" width="29" style="59" customWidth="1"/>
    <col min="5121" max="5122" width="10.125" style="59" customWidth="1"/>
    <col min="5123" max="5133" width="7.875" style="59" customWidth="1"/>
    <col min="5134" max="5136" width="9.375" style="59" customWidth="1"/>
    <col min="5137" max="5137" width="8.625" style="59" customWidth="1"/>
    <col min="5138" max="5374" width="10.125" style="59"/>
    <col min="5375" max="5375" width="2.875" style="59" customWidth="1"/>
    <col min="5376" max="5376" width="29" style="59" customWidth="1"/>
    <col min="5377" max="5378" width="10.125" style="59" customWidth="1"/>
    <col min="5379" max="5389" width="7.875" style="59" customWidth="1"/>
    <col min="5390" max="5392" width="9.375" style="59" customWidth="1"/>
    <col min="5393" max="5393" width="8.625" style="59" customWidth="1"/>
    <col min="5394" max="5630" width="10.125" style="59"/>
    <col min="5631" max="5631" width="2.875" style="59" customWidth="1"/>
    <col min="5632" max="5632" width="29" style="59" customWidth="1"/>
    <col min="5633" max="5634" width="10.125" style="59" customWidth="1"/>
    <col min="5635" max="5645" width="7.875" style="59" customWidth="1"/>
    <col min="5646" max="5648" width="9.375" style="59" customWidth="1"/>
    <col min="5649" max="5649" width="8.625" style="59" customWidth="1"/>
    <col min="5650" max="5886" width="10.125" style="59"/>
    <col min="5887" max="5887" width="2.875" style="59" customWidth="1"/>
    <col min="5888" max="5888" width="29" style="59" customWidth="1"/>
    <col min="5889" max="5890" width="10.125" style="59" customWidth="1"/>
    <col min="5891" max="5901" width="7.875" style="59" customWidth="1"/>
    <col min="5902" max="5904" width="9.375" style="59" customWidth="1"/>
    <col min="5905" max="5905" width="8.625" style="59" customWidth="1"/>
    <col min="5906" max="6142" width="10.125" style="59"/>
    <col min="6143" max="6143" width="2.875" style="59" customWidth="1"/>
    <col min="6144" max="6144" width="29" style="59" customWidth="1"/>
    <col min="6145" max="6146" width="10.125" style="59" customWidth="1"/>
    <col min="6147" max="6157" width="7.875" style="59" customWidth="1"/>
    <col min="6158" max="6160" width="9.375" style="59" customWidth="1"/>
    <col min="6161" max="6161" width="8.625" style="59" customWidth="1"/>
    <col min="6162" max="6398" width="10.125" style="59"/>
    <col min="6399" max="6399" width="2.875" style="59" customWidth="1"/>
    <col min="6400" max="6400" width="29" style="59" customWidth="1"/>
    <col min="6401" max="6402" width="10.125" style="59" customWidth="1"/>
    <col min="6403" max="6413" width="7.875" style="59" customWidth="1"/>
    <col min="6414" max="6416" width="9.375" style="59" customWidth="1"/>
    <col min="6417" max="6417" width="8.625" style="59" customWidth="1"/>
    <col min="6418" max="6654" width="10.125" style="59"/>
    <col min="6655" max="6655" width="2.875" style="59" customWidth="1"/>
    <col min="6656" max="6656" width="29" style="59" customWidth="1"/>
    <col min="6657" max="6658" width="10.125" style="59" customWidth="1"/>
    <col min="6659" max="6669" width="7.875" style="59" customWidth="1"/>
    <col min="6670" max="6672" width="9.375" style="59" customWidth="1"/>
    <col min="6673" max="6673" width="8.625" style="59" customWidth="1"/>
    <col min="6674" max="6910" width="10.125" style="59"/>
    <col min="6911" max="6911" width="2.875" style="59" customWidth="1"/>
    <col min="6912" max="6912" width="29" style="59" customWidth="1"/>
    <col min="6913" max="6914" width="10.125" style="59" customWidth="1"/>
    <col min="6915" max="6925" width="7.875" style="59" customWidth="1"/>
    <col min="6926" max="6928" width="9.375" style="59" customWidth="1"/>
    <col min="6929" max="6929" width="8.625" style="59" customWidth="1"/>
    <col min="6930" max="7166" width="10.125" style="59"/>
    <col min="7167" max="7167" width="2.875" style="59" customWidth="1"/>
    <col min="7168" max="7168" width="29" style="59" customWidth="1"/>
    <col min="7169" max="7170" width="10.125" style="59" customWidth="1"/>
    <col min="7171" max="7181" width="7.875" style="59" customWidth="1"/>
    <col min="7182" max="7184" width="9.375" style="59" customWidth="1"/>
    <col min="7185" max="7185" width="8.625" style="59" customWidth="1"/>
    <col min="7186" max="7422" width="10.125" style="59"/>
    <col min="7423" max="7423" width="2.875" style="59" customWidth="1"/>
    <col min="7424" max="7424" width="29" style="59" customWidth="1"/>
    <col min="7425" max="7426" width="10.125" style="59" customWidth="1"/>
    <col min="7427" max="7437" width="7.875" style="59" customWidth="1"/>
    <col min="7438" max="7440" width="9.375" style="59" customWidth="1"/>
    <col min="7441" max="7441" width="8.625" style="59" customWidth="1"/>
    <col min="7442" max="7678" width="10.125" style="59"/>
    <col min="7679" max="7679" width="2.875" style="59" customWidth="1"/>
    <col min="7680" max="7680" width="29" style="59" customWidth="1"/>
    <col min="7681" max="7682" width="10.125" style="59" customWidth="1"/>
    <col min="7683" max="7693" width="7.875" style="59" customWidth="1"/>
    <col min="7694" max="7696" width="9.375" style="59" customWidth="1"/>
    <col min="7697" max="7697" width="8.625" style="59" customWidth="1"/>
    <col min="7698" max="7934" width="10.125" style="59"/>
    <col min="7935" max="7935" width="2.875" style="59" customWidth="1"/>
    <col min="7936" max="7936" width="29" style="59" customWidth="1"/>
    <col min="7937" max="7938" width="10.125" style="59" customWidth="1"/>
    <col min="7939" max="7949" width="7.875" style="59" customWidth="1"/>
    <col min="7950" max="7952" width="9.375" style="59" customWidth="1"/>
    <col min="7953" max="7953" width="8.625" style="59" customWidth="1"/>
    <col min="7954" max="8190" width="10.125" style="59"/>
    <col min="8191" max="8191" width="2.875" style="59" customWidth="1"/>
    <col min="8192" max="8192" width="29" style="59" customWidth="1"/>
    <col min="8193" max="8194" width="10.125" style="59" customWidth="1"/>
    <col min="8195" max="8205" width="7.875" style="59" customWidth="1"/>
    <col min="8206" max="8208" width="9.375" style="59" customWidth="1"/>
    <col min="8209" max="8209" width="8.625" style="59" customWidth="1"/>
    <col min="8210" max="8446" width="10.125" style="59"/>
    <col min="8447" max="8447" width="2.875" style="59" customWidth="1"/>
    <col min="8448" max="8448" width="29" style="59" customWidth="1"/>
    <col min="8449" max="8450" width="10.125" style="59" customWidth="1"/>
    <col min="8451" max="8461" width="7.875" style="59" customWidth="1"/>
    <col min="8462" max="8464" width="9.375" style="59" customWidth="1"/>
    <col min="8465" max="8465" width="8.625" style="59" customWidth="1"/>
    <col min="8466" max="8702" width="10.125" style="59"/>
    <col min="8703" max="8703" width="2.875" style="59" customWidth="1"/>
    <col min="8704" max="8704" width="29" style="59" customWidth="1"/>
    <col min="8705" max="8706" width="10.125" style="59" customWidth="1"/>
    <col min="8707" max="8717" width="7.875" style="59" customWidth="1"/>
    <col min="8718" max="8720" width="9.375" style="59" customWidth="1"/>
    <col min="8721" max="8721" width="8.625" style="59" customWidth="1"/>
    <col min="8722" max="8958" width="10.125" style="59"/>
    <col min="8959" max="8959" width="2.875" style="59" customWidth="1"/>
    <col min="8960" max="8960" width="29" style="59" customWidth="1"/>
    <col min="8961" max="8962" width="10.125" style="59" customWidth="1"/>
    <col min="8963" max="8973" width="7.875" style="59" customWidth="1"/>
    <col min="8974" max="8976" width="9.375" style="59" customWidth="1"/>
    <col min="8977" max="8977" width="8.625" style="59" customWidth="1"/>
    <col min="8978" max="9214" width="10.125" style="59"/>
    <col min="9215" max="9215" width="2.875" style="59" customWidth="1"/>
    <col min="9216" max="9216" width="29" style="59" customWidth="1"/>
    <col min="9217" max="9218" width="10.125" style="59" customWidth="1"/>
    <col min="9219" max="9229" width="7.875" style="59" customWidth="1"/>
    <col min="9230" max="9232" width="9.375" style="59" customWidth="1"/>
    <col min="9233" max="9233" width="8.625" style="59" customWidth="1"/>
    <col min="9234" max="9470" width="10.125" style="59"/>
    <col min="9471" max="9471" width="2.875" style="59" customWidth="1"/>
    <col min="9472" max="9472" width="29" style="59" customWidth="1"/>
    <col min="9473" max="9474" width="10.125" style="59" customWidth="1"/>
    <col min="9475" max="9485" width="7.875" style="59" customWidth="1"/>
    <col min="9486" max="9488" width="9.375" style="59" customWidth="1"/>
    <col min="9489" max="9489" width="8.625" style="59" customWidth="1"/>
    <col min="9490" max="9726" width="10.125" style="59"/>
    <col min="9727" max="9727" width="2.875" style="59" customWidth="1"/>
    <col min="9728" max="9728" width="29" style="59" customWidth="1"/>
    <col min="9729" max="9730" width="10.125" style="59" customWidth="1"/>
    <col min="9731" max="9741" width="7.875" style="59" customWidth="1"/>
    <col min="9742" max="9744" width="9.375" style="59" customWidth="1"/>
    <col min="9745" max="9745" width="8.625" style="59" customWidth="1"/>
    <col min="9746" max="9982" width="10.125" style="59"/>
    <col min="9983" max="9983" width="2.875" style="59" customWidth="1"/>
    <col min="9984" max="9984" width="29" style="59" customWidth="1"/>
    <col min="9985" max="9986" width="10.125" style="59" customWidth="1"/>
    <col min="9987" max="9997" width="7.875" style="59" customWidth="1"/>
    <col min="9998" max="10000" width="9.375" style="59" customWidth="1"/>
    <col min="10001" max="10001" width="8.625" style="59" customWidth="1"/>
    <col min="10002" max="10238" width="10.125" style="59"/>
    <col min="10239" max="10239" width="2.875" style="59" customWidth="1"/>
    <col min="10240" max="10240" width="29" style="59" customWidth="1"/>
    <col min="10241" max="10242" width="10.125" style="59" customWidth="1"/>
    <col min="10243" max="10253" width="7.875" style="59" customWidth="1"/>
    <col min="10254" max="10256" width="9.375" style="59" customWidth="1"/>
    <col min="10257" max="10257" width="8.625" style="59" customWidth="1"/>
    <col min="10258" max="10494" width="10.125" style="59"/>
    <col min="10495" max="10495" width="2.875" style="59" customWidth="1"/>
    <col min="10496" max="10496" width="29" style="59" customWidth="1"/>
    <col min="10497" max="10498" width="10.125" style="59" customWidth="1"/>
    <col min="10499" max="10509" width="7.875" style="59" customWidth="1"/>
    <col min="10510" max="10512" width="9.375" style="59" customWidth="1"/>
    <col min="10513" max="10513" width="8.625" style="59" customWidth="1"/>
    <col min="10514" max="10750" width="10.125" style="59"/>
    <col min="10751" max="10751" width="2.875" style="59" customWidth="1"/>
    <col min="10752" max="10752" width="29" style="59" customWidth="1"/>
    <col min="10753" max="10754" width="10.125" style="59" customWidth="1"/>
    <col min="10755" max="10765" width="7.875" style="59" customWidth="1"/>
    <col min="10766" max="10768" width="9.375" style="59" customWidth="1"/>
    <col min="10769" max="10769" width="8.625" style="59" customWidth="1"/>
    <col min="10770" max="11006" width="10.125" style="59"/>
    <col min="11007" max="11007" width="2.875" style="59" customWidth="1"/>
    <col min="11008" max="11008" width="29" style="59" customWidth="1"/>
    <col min="11009" max="11010" width="10.125" style="59" customWidth="1"/>
    <col min="11011" max="11021" width="7.875" style="59" customWidth="1"/>
    <col min="11022" max="11024" width="9.375" style="59" customWidth="1"/>
    <col min="11025" max="11025" width="8.625" style="59" customWidth="1"/>
    <col min="11026" max="11262" width="10.125" style="59"/>
    <col min="11263" max="11263" width="2.875" style="59" customWidth="1"/>
    <col min="11264" max="11264" width="29" style="59" customWidth="1"/>
    <col min="11265" max="11266" width="10.125" style="59" customWidth="1"/>
    <col min="11267" max="11277" width="7.875" style="59" customWidth="1"/>
    <col min="11278" max="11280" width="9.375" style="59" customWidth="1"/>
    <col min="11281" max="11281" width="8.625" style="59" customWidth="1"/>
    <col min="11282" max="11518" width="10.125" style="59"/>
    <col min="11519" max="11519" width="2.875" style="59" customWidth="1"/>
    <col min="11520" max="11520" width="29" style="59" customWidth="1"/>
    <col min="11521" max="11522" width="10.125" style="59" customWidth="1"/>
    <col min="11523" max="11533" width="7.875" style="59" customWidth="1"/>
    <col min="11534" max="11536" width="9.375" style="59" customWidth="1"/>
    <col min="11537" max="11537" width="8.625" style="59" customWidth="1"/>
    <col min="11538" max="11774" width="10.125" style="59"/>
    <col min="11775" max="11775" width="2.875" style="59" customWidth="1"/>
    <col min="11776" max="11776" width="29" style="59" customWidth="1"/>
    <col min="11777" max="11778" width="10.125" style="59" customWidth="1"/>
    <col min="11779" max="11789" width="7.875" style="59" customWidth="1"/>
    <col min="11790" max="11792" width="9.375" style="59" customWidth="1"/>
    <col min="11793" max="11793" width="8.625" style="59" customWidth="1"/>
    <col min="11794" max="12030" width="10.125" style="59"/>
    <col min="12031" max="12031" width="2.875" style="59" customWidth="1"/>
    <col min="12032" max="12032" width="29" style="59" customWidth="1"/>
    <col min="12033" max="12034" width="10.125" style="59" customWidth="1"/>
    <col min="12035" max="12045" width="7.875" style="59" customWidth="1"/>
    <col min="12046" max="12048" width="9.375" style="59" customWidth="1"/>
    <col min="12049" max="12049" width="8.625" style="59" customWidth="1"/>
    <col min="12050" max="12286" width="10.125" style="59"/>
    <col min="12287" max="12287" width="2.875" style="59" customWidth="1"/>
    <col min="12288" max="12288" width="29" style="59" customWidth="1"/>
    <col min="12289" max="12290" width="10.125" style="59" customWidth="1"/>
    <col min="12291" max="12301" width="7.875" style="59" customWidth="1"/>
    <col min="12302" max="12304" width="9.375" style="59" customWidth="1"/>
    <col min="12305" max="12305" width="8.625" style="59" customWidth="1"/>
    <col min="12306" max="12542" width="10.125" style="59"/>
    <col min="12543" max="12543" width="2.875" style="59" customWidth="1"/>
    <col min="12544" max="12544" width="29" style="59" customWidth="1"/>
    <col min="12545" max="12546" width="10.125" style="59" customWidth="1"/>
    <col min="12547" max="12557" width="7.875" style="59" customWidth="1"/>
    <col min="12558" max="12560" width="9.375" style="59" customWidth="1"/>
    <col min="12561" max="12561" width="8.625" style="59" customWidth="1"/>
    <col min="12562" max="12798" width="10.125" style="59"/>
    <col min="12799" max="12799" width="2.875" style="59" customWidth="1"/>
    <col min="12800" max="12800" width="29" style="59" customWidth="1"/>
    <col min="12801" max="12802" width="10.125" style="59" customWidth="1"/>
    <col min="12803" max="12813" width="7.875" style="59" customWidth="1"/>
    <col min="12814" max="12816" width="9.375" style="59" customWidth="1"/>
    <col min="12817" max="12817" width="8.625" style="59" customWidth="1"/>
    <col min="12818" max="13054" width="10.125" style="59"/>
    <col min="13055" max="13055" width="2.875" style="59" customWidth="1"/>
    <col min="13056" max="13056" width="29" style="59" customWidth="1"/>
    <col min="13057" max="13058" width="10.125" style="59" customWidth="1"/>
    <col min="13059" max="13069" width="7.875" style="59" customWidth="1"/>
    <col min="13070" max="13072" width="9.375" style="59" customWidth="1"/>
    <col min="13073" max="13073" width="8.625" style="59" customWidth="1"/>
    <col min="13074" max="13310" width="10.125" style="59"/>
    <col min="13311" max="13311" width="2.875" style="59" customWidth="1"/>
    <col min="13312" max="13312" width="29" style="59" customWidth="1"/>
    <col min="13313" max="13314" width="10.125" style="59" customWidth="1"/>
    <col min="13315" max="13325" width="7.875" style="59" customWidth="1"/>
    <col min="13326" max="13328" width="9.375" style="59" customWidth="1"/>
    <col min="13329" max="13329" width="8.625" style="59" customWidth="1"/>
    <col min="13330" max="13566" width="10.125" style="59"/>
    <col min="13567" max="13567" width="2.875" style="59" customWidth="1"/>
    <col min="13568" max="13568" width="29" style="59" customWidth="1"/>
    <col min="13569" max="13570" width="10.125" style="59" customWidth="1"/>
    <col min="13571" max="13581" width="7.875" style="59" customWidth="1"/>
    <col min="13582" max="13584" width="9.375" style="59" customWidth="1"/>
    <col min="13585" max="13585" width="8.625" style="59" customWidth="1"/>
    <col min="13586" max="13822" width="10.125" style="59"/>
    <col min="13823" max="13823" width="2.875" style="59" customWidth="1"/>
    <col min="13824" max="13824" width="29" style="59" customWidth="1"/>
    <col min="13825" max="13826" width="10.125" style="59" customWidth="1"/>
    <col min="13827" max="13837" width="7.875" style="59" customWidth="1"/>
    <col min="13838" max="13840" width="9.375" style="59" customWidth="1"/>
    <col min="13841" max="13841" width="8.625" style="59" customWidth="1"/>
    <col min="13842" max="14078" width="10.125" style="59"/>
    <col min="14079" max="14079" width="2.875" style="59" customWidth="1"/>
    <col min="14080" max="14080" width="29" style="59" customWidth="1"/>
    <col min="14081" max="14082" width="10.125" style="59" customWidth="1"/>
    <col min="14083" max="14093" width="7.875" style="59" customWidth="1"/>
    <col min="14094" max="14096" width="9.375" style="59" customWidth="1"/>
    <col min="14097" max="14097" width="8.625" style="59" customWidth="1"/>
    <col min="14098" max="14334" width="10.125" style="59"/>
    <col min="14335" max="14335" width="2.875" style="59" customWidth="1"/>
    <col min="14336" max="14336" width="29" style="59" customWidth="1"/>
    <col min="14337" max="14338" width="10.125" style="59" customWidth="1"/>
    <col min="14339" max="14349" width="7.875" style="59" customWidth="1"/>
    <col min="14350" max="14352" width="9.375" style="59" customWidth="1"/>
    <col min="14353" max="14353" width="8.625" style="59" customWidth="1"/>
    <col min="14354" max="14590" width="10.125" style="59"/>
    <col min="14591" max="14591" width="2.875" style="59" customWidth="1"/>
    <col min="14592" max="14592" width="29" style="59" customWidth="1"/>
    <col min="14593" max="14594" width="10.125" style="59" customWidth="1"/>
    <col min="14595" max="14605" width="7.875" style="59" customWidth="1"/>
    <col min="14606" max="14608" width="9.375" style="59" customWidth="1"/>
    <col min="14609" max="14609" width="8.625" style="59" customWidth="1"/>
    <col min="14610" max="14846" width="10.125" style="59"/>
    <col min="14847" max="14847" width="2.875" style="59" customWidth="1"/>
    <col min="14848" max="14848" width="29" style="59" customWidth="1"/>
    <col min="14849" max="14850" width="10.125" style="59" customWidth="1"/>
    <col min="14851" max="14861" width="7.875" style="59" customWidth="1"/>
    <col min="14862" max="14864" width="9.375" style="59" customWidth="1"/>
    <col min="14865" max="14865" width="8.625" style="59" customWidth="1"/>
    <col min="14866" max="15102" width="10.125" style="59"/>
    <col min="15103" max="15103" width="2.875" style="59" customWidth="1"/>
    <col min="15104" max="15104" width="29" style="59" customWidth="1"/>
    <col min="15105" max="15106" width="10.125" style="59" customWidth="1"/>
    <col min="15107" max="15117" width="7.875" style="59" customWidth="1"/>
    <col min="15118" max="15120" width="9.375" style="59" customWidth="1"/>
    <col min="15121" max="15121" width="8.625" style="59" customWidth="1"/>
    <col min="15122" max="15358" width="10.125" style="59"/>
    <col min="15359" max="15359" width="2.875" style="59" customWidth="1"/>
    <col min="15360" max="15360" width="29" style="59" customWidth="1"/>
    <col min="15361" max="15362" width="10.125" style="59" customWidth="1"/>
    <col min="15363" max="15373" width="7.875" style="59" customWidth="1"/>
    <col min="15374" max="15376" width="9.375" style="59" customWidth="1"/>
    <col min="15377" max="15377" width="8.625" style="59" customWidth="1"/>
    <col min="15378" max="15614" width="10.125" style="59"/>
    <col min="15615" max="15615" width="2.875" style="59" customWidth="1"/>
    <col min="15616" max="15616" width="29" style="59" customWidth="1"/>
    <col min="15617" max="15618" width="10.125" style="59" customWidth="1"/>
    <col min="15619" max="15629" width="7.875" style="59" customWidth="1"/>
    <col min="15630" max="15632" width="9.375" style="59" customWidth="1"/>
    <col min="15633" max="15633" width="8.625" style="59" customWidth="1"/>
    <col min="15634" max="15870" width="10.125" style="59"/>
    <col min="15871" max="15871" width="2.875" style="59" customWidth="1"/>
    <col min="15872" max="15872" width="29" style="59" customWidth="1"/>
    <col min="15873" max="15874" width="10.125" style="59" customWidth="1"/>
    <col min="15875" max="15885" width="7.875" style="59" customWidth="1"/>
    <col min="15886" max="15888" width="9.375" style="59" customWidth="1"/>
    <col min="15889" max="15889" width="8.625" style="59" customWidth="1"/>
    <col min="15890" max="16126" width="10.125" style="59"/>
    <col min="16127" max="16127" width="2.875" style="59" customWidth="1"/>
    <col min="16128" max="16128" width="29" style="59" customWidth="1"/>
    <col min="16129" max="16130" width="10.125" style="59" customWidth="1"/>
    <col min="16131" max="16141" width="7.875" style="59" customWidth="1"/>
    <col min="16142" max="16144" width="9.375" style="59" customWidth="1"/>
    <col min="16145" max="16145" width="8.625" style="59" customWidth="1"/>
    <col min="16146" max="16384" width="10.125" style="59"/>
  </cols>
  <sheetData>
    <row r="1" spans="2:17" ht="20.45" customHeight="1" thickBot="1">
      <c r="G1" s="57" t="s">
        <v>5</v>
      </c>
      <c r="H1" s="127" t="s">
        <v>7</v>
      </c>
      <c r="I1" s="127"/>
      <c r="J1" s="127"/>
      <c r="K1" s="127"/>
      <c r="L1" s="127"/>
      <c r="M1" s="127"/>
      <c r="N1" s="136" t="s">
        <v>8</v>
      </c>
      <c r="O1" s="137"/>
      <c r="P1" s="127" t="s">
        <v>9</v>
      </c>
      <c r="Q1" s="127"/>
    </row>
    <row r="2" spans="2:17" ht="25.35" customHeight="1">
      <c r="B2" s="128" t="s">
        <v>21</v>
      </c>
      <c r="C2" s="130" t="s">
        <v>22</v>
      </c>
      <c r="D2" s="130" t="s">
        <v>111</v>
      </c>
      <c r="E2" s="132" t="s">
        <v>94</v>
      </c>
      <c r="F2" s="132" t="s">
        <v>24</v>
      </c>
      <c r="G2" s="132" t="s">
        <v>25</v>
      </c>
      <c r="H2" s="132" t="s">
        <v>47</v>
      </c>
      <c r="I2" s="132"/>
      <c r="J2" s="132" t="s">
        <v>88</v>
      </c>
      <c r="K2" s="132"/>
      <c r="L2" s="132" t="s">
        <v>0</v>
      </c>
      <c r="M2" s="132"/>
      <c r="N2" s="132" t="s">
        <v>48</v>
      </c>
      <c r="O2" s="132"/>
      <c r="P2" s="132" t="s">
        <v>46</v>
      </c>
      <c r="Q2" s="134"/>
    </row>
    <row r="3" spans="2:17" ht="20.45" customHeight="1">
      <c r="B3" s="129"/>
      <c r="C3" s="131"/>
      <c r="D3" s="131"/>
      <c r="E3" s="133"/>
      <c r="F3" s="133"/>
      <c r="G3" s="133"/>
      <c r="H3" s="58" t="s">
        <v>26</v>
      </c>
      <c r="I3" s="58" t="s">
        <v>49</v>
      </c>
      <c r="J3" s="58" t="s">
        <v>26</v>
      </c>
      <c r="K3" s="58" t="s">
        <v>49</v>
      </c>
      <c r="L3" s="58" t="s">
        <v>26</v>
      </c>
      <c r="M3" s="58" t="s">
        <v>23</v>
      </c>
      <c r="N3" s="58" t="s">
        <v>26</v>
      </c>
      <c r="O3" s="58" t="s">
        <v>50</v>
      </c>
      <c r="P3" s="58" t="s">
        <v>23</v>
      </c>
      <c r="Q3" s="56" t="s">
        <v>49</v>
      </c>
    </row>
    <row r="4" spans="2:17" ht="28.5" customHeight="1">
      <c r="B4" s="26" t="s">
        <v>98</v>
      </c>
      <c r="C4" s="55" t="s">
        <v>35</v>
      </c>
      <c r="D4" s="55" t="s">
        <v>28</v>
      </c>
      <c r="E4" s="28">
        <v>50</v>
      </c>
      <c r="F4" s="61">
        <v>1</v>
      </c>
      <c r="G4" s="62">
        <f>E4*F4</f>
        <v>50</v>
      </c>
      <c r="H4" s="62" t="s">
        <v>29</v>
      </c>
      <c r="I4" s="62">
        <v>0</v>
      </c>
      <c r="J4" s="62" t="s">
        <v>29</v>
      </c>
      <c r="K4" s="62">
        <v>0</v>
      </c>
      <c r="L4" s="62" t="s">
        <v>29</v>
      </c>
      <c r="M4" s="62">
        <v>1</v>
      </c>
      <c r="N4" s="62" t="s">
        <v>29</v>
      </c>
      <c r="O4" s="62">
        <v>0</v>
      </c>
      <c r="P4" s="62">
        <v>1</v>
      </c>
      <c r="Q4" s="63">
        <f>E4*P4</f>
        <v>50</v>
      </c>
    </row>
    <row r="5" spans="2:17" ht="28.5" customHeight="1">
      <c r="B5" s="26" t="s">
        <v>99</v>
      </c>
      <c r="C5" s="55" t="s">
        <v>51</v>
      </c>
      <c r="D5" s="55" t="s">
        <v>28</v>
      </c>
      <c r="E5" s="28">
        <v>50</v>
      </c>
      <c r="F5" s="61">
        <v>1</v>
      </c>
      <c r="G5" s="62">
        <f t="shared" ref="G5:G15" si="0">E5*F5</f>
        <v>50</v>
      </c>
      <c r="H5" s="62" t="s">
        <v>29</v>
      </c>
      <c r="I5" s="62">
        <v>0</v>
      </c>
      <c r="J5" s="62" t="s">
        <v>29</v>
      </c>
      <c r="K5" s="62">
        <v>0</v>
      </c>
      <c r="L5" s="62" t="s">
        <v>29</v>
      </c>
      <c r="M5" s="62">
        <v>1</v>
      </c>
      <c r="N5" s="62" t="s">
        <v>29</v>
      </c>
      <c r="O5" s="62">
        <v>0</v>
      </c>
      <c r="P5" s="62">
        <v>1</v>
      </c>
      <c r="Q5" s="63">
        <f>E5*P5</f>
        <v>50</v>
      </c>
    </row>
    <row r="6" spans="2:17" ht="28.5" customHeight="1">
      <c r="B6" s="26" t="s">
        <v>113</v>
      </c>
      <c r="C6" s="55" t="s">
        <v>54</v>
      </c>
      <c r="D6" s="55" t="s">
        <v>28</v>
      </c>
      <c r="E6" s="28">
        <v>50</v>
      </c>
      <c r="F6" s="61">
        <v>1</v>
      </c>
      <c r="G6" s="62">
        <f t="shared" si="0"/>
        <v>50</v>
      </c>
      <c r="H6" s="62" t="s">
        <v>27</v>
      </c>
      <c r="I6" s="62">
        <f>35*2</f>
        <v>70</v>
      </c>
      <c r="J6" s="62" t="s">
        <v>27</v>
      </c>
      <c r="K6" s="62">
        <f>35*2</f>
        <v>70</v>
      </c>
      <c r="L6" s="62" t="s">
        <v>27</v>
      </c>
      <c r="M6" s="62">
        <v>1</v>
      </c>
      <c r="N6" s="62" t="s">
        <v>27</v>
      </c>
      <c r="O6" s="62">
        <v>70</v>
      </c>
      <c r="P6" s="62">
        <v>2</v>
      </c>
      <c r="Q6" s="63">
        <f>E6*P6</f>
        <v>100</v>
      </c>
    </row>
    <row r="7" spans="2:17" ht="28.5" customHeight="1">
      <c r="B7" s="26" t="s">
        <v>100</v>
      </c>
      <c r="C7" s="55" t="s">
        <v>52</v>
      </c>
      <c r="D7" s="55" t="s">
        <v>33</v>
      </c>
      <c r="E7" s="28">
        <v>40</v>
      </c>
      <c r="F7" s="61">
        <v>1</v>
      </c>
      <c r="G7" s="62">
        <f t="shared" si="0"/>
        <v>40</v>
      </c>
      <c r="H7" s="62" t="s">
        <v>29</v>
      </c>
      <c r="I7" s="62">
        <v>0</v>
      </c>
      <c r="J7" s="62" t="s">
        <v>29</v>
      </c>
      <c r="K7" s="62">
        <v>0</v>
      </c>
      <c r="L7" s="62" t="s">
        <v>27</v>
      </c>
      <c r="M7" s="62">
        <v>1</v>
      </c>
      <c r="N7" s="62" t="s">
        <v>29</v>
      </c>
      <c r="O7" s="62">
        <v>0</v>
      </c>
      <c r="P7" s="62">
        <v>1</v>
      </c>
      <c r="Q7" s="63">
        <f>E7*P7</f>
        <v>40</v>
      </c>
    </row>
    <row r="8" spans="2:17" ht="28.5" customHeight="1">
      <c r="B8" s="26" t="s">
        <v>101</v>
      </c>
      <c r="C8" s="55" t="s">
        <v>53</v>
      </c>
      <c r="D8" s="55" t="s">
        <v>32</v>
      </c>
      <c r="E8" s="28">
        <v>40</v>
      </c>
      <c r="F8" s="61">
        <v>1</v>
      </c>
      <c r="G8" s="62">
        <f t="shared" si="0"/>
        <v>40</v>
      </c>
      <c r="H8" s="62" t="s">
        <v>29</v>
      </c>
      <c r="I8" s="62">
        <v>0</v>
      </c>
      <c r="J8" s="62" t="s">
        <v>29</v>
      </c>
      <c r="K8" s="62">
        <v>0</v>
      </c>
      <c r="L8" s="62" t="s">
        <v>27</v>
      </c>
      <c r="M8" s="62">
        <v>1</v>
      </c>
      <c r="N8" s="62" t="s">
        <v>29</v>
      </c>
      <c r="O8" s="62">
        <v>0</v>
      </c>
      <c r="P8" s="62">
        <v>1</v>
      </c>
      <c r="Q8" s="63">
        <f t="shared" ref="Q8:Q13" si="1">E8*P8</f>
        <v>40</v>
      </c>
    </row>
    <row r="9" spans="2:17" ht="28.5" customHeight="1">
      <c r="B9" s="26" t="s">
        <v>102</v>
      </c>
      <c r="C9" s="55" t="s">
        <v>42</v>
      </c>
      <c r="D9" s="55" t="s">
        <v>30</v>
      </c>
      <c r="E9" s="28">
        <v>40</v>
      </c>
      <c r="F9" s="61">
        <v>1</v>
      </c>
      <c r="G9" s="62">
        <f t="shared" si="0"/>
        <v>40</v>
      </c>
      <c r="H9" s="62" t="s">
        <v>29</v>
      </c>
      <c r="I9" s="62">
        <v>0</v>
      </c>
      <c r="J9" s="62" t="s">
        <v>29</v>
      </c>
      <c r="K9" s="62">
        <v>0</v>
      </c>
      <c r="L9" s="62" t="s">
        <v>27</v>
      </c>
      <c r="M9" s="62">
        <v>1</v>
      </c>
      <c r="N9" s="62" t="s">
        <v>29</v>
      </c>
      <c r="O9" s="62">
        <v>0</v>
      </c>
      <c r="P9" s="62">
        <v>1</v>
      </c>
      <c r="Q9" s="63">
        <f t="shared" si="1"/>
        <v>40</v>
      </c>
    </row>
    <row r="10" spans="2:17" ht="28.5" customHeight="1">
      <c r="B10" s="26" t="s">
        <v>103</v>
      </c>
      <c r="C10" s="55" t="s">
        <v>51</v>
      </c>
      <c r="D10" s="55" t="s">
        <v>31</v>
      </c>
      <c r="E10" s="28">
        <v>40</v>
      </c>
      <c r="F10" s="61">
        <v>1</v>
      </c>
      <c r="G10" s="62">
        <f t="shared" si="0"/>
        <v>40</v>
      </c>
      <c r="H10" s="62" t="s">
        <v>29</v>
      </c>
      <c r="I10" s="62">
        <v>0</v>
      </c>
      <c r="J10" s="62" t="s">
        <v>29</v>
      </c>
      <c r="K10" s="62">
        <v>0</v>
      </c>
      <c r="L10" s="62" t="s">
        <v>27</v>
      </c>
      <c r="M10" s="62">
        <v>1</v>
      </c>
      <c r="N10" s="62" t="s">
        <v>29</v>
      </c>
      <c r="O10" s="62">
        <v>0</v>
      </c>
      <c r="P10" s="62">
        <v>1</v>
      </c>
      <c r="Q10" s="63">
        <f t="shared" si="1"/>
        <v>40</v>
      </c>
    </row>
    <row r="11" spans="2:17" ht="28.5" customHeight="1">
      <c r="B11" s="26" t="s">
        <v>104</v>
      </c>
      <c r="C11" s="55" t="s">
        <v>34</v>
      </c>
      <c r="D11" s="55" t="s">
        <v>28</v>
      </c>
      <c r="E11" s="28">
        <v>40</v>
      </c>
      <c r="F11" s="61">
        <v>1</v>
      </c>
      <c r="G11" s="62">
        <f t="shared" si="0"/>
        <v>40</v>
      </c>
      <c r="H11" s="62" t="s">
        <v>29</v>
      </c>
      <c r="I11" s="62">
        <v>0</v>
      </c>
      <c r="J11" s="62" t="s">
        <v>29</v>
      </c>
      <c r="K11" s="62">
        <v>0</v>
      </c>
      <c r="L11" s="62" t="s">
        <v>27</v>
      </c>
      <c r="M11" s="62">
        <v>1</v>
      </c>
      <c r="N11" s="62" t="s">
        <v>29</v>
      </c>
      <c r="O11" s="62">
        <v>0</v>
      </c>
      <c r="P11" s="62">
        <v>1</v>
      </c>
      <c r="Q11" s="63">
        <f t="shared" si="1"/>
        <v>40</v>
      </c>
    </row>
    <row r="12" spans="2:17" ht="28.5" customHeight="1">
      <c r="B12" s="26" t="s">
        <v>105</v>
      </c>
      <c r="C12" s="55" t="s">
        <v>35</v>
      </c>
      <c r="D12" s="55" t="s">
        <v>28</v>
      </c>
      <c r="E12" s="28">
        <v>45</v>
      </c>
      <c r="F12" s="61">
        <v>1</v>
      </c>
      <c r="G12" s="62">
        <f t="shared" si="0"/>
        <v>45</v>
      </c>
      <c r="H12" s="62" t="s">
        <v>29</v>
      </c>
      <c r="I12" s="62">
        <v>0</v>
      </c>
      <c r="J12" s="62" t="s">
        <v>29</v>
      </c>
      <c r="K12" s="62">
        <v>0</v>
      </c>
      <c r="L12" s="62" t="s">
        <v>29</v>
      </c>
      <c r="M12" s="62">
        <v>0</v>
      </c>
      <c r="N12" s="62" t="s">
        <v>29</v>
      </c>
      <c r="O12" s="62">
        <v>0</v>
      </c>
      <c r="P12" s="62">
        <v>1</v>
      </c>
      <c r="Q12" s="63">
        <f>E12*P12</f>
        <v>45</v>
      </c>
    </row>
    <row r="13" spans="2:17" ht="30" customHeight="1">
      <c r="B13" s="26" t="s">
        <v>106</v>
      </c>
      <c r="C13" s="55" t="s">
        <v>42</v>
      </c>
      <c r="D13" s="55" t="s">
        <v>28</v>
      </c>
      <c r="E13" s="28">
        <v>45</v>
      </c>
      <c r="F13" s="61">
        <v>1</v>
      </c>
      <c r="G13" s="62">
        <f t="shared" si="0"/>
        <v>45</v>
      </c>
      <c r="H13" s="62" t="s">
        <v>29</v>
      </c>
      <c r="I13" s="62">
        <v>0</v>
      </c>
      <c r="J13" s="62" t="s">
        <v>29</v>
      </c>
      <c r="K13" s="62">
        <v>0</v>
      </c>
      <c r="L13" s="62" t="s">
        <v>29</v>
      </c>
      <c r="M13" s="62">
        <v>0</v>
      </c>
      <c r="N13" s="62" t="s">
        <v>29</v>
      </c>
      <c r="O13" s="62">
        <v>0</v>
      </c>
      <c r="P13" s="62">
        <v>1</v>
      </c>
      <c r="Q13" s="63">
        <f t="shared" si="1"/>
        <v>45</v>
      </c>
    </row>
    <row r="14" spans="2:17" ht="30" customHeight="1">
      <c r="B14" s="26" t="s">
        <v>107</v>
      </c>
      <c r="C14" s="71" t="s">
        <v>110</v>
      </c>
      <c r="D14" s="55" t="s">
        <v>33</v>
      </c>
      <c r="E14" s="72">
        <v>45</v>
      </c>
      <c r="F14" s="72">
        <v>5</v>
      </c>
      <c r="G14" s="69">
        <f t="shared" si="0"/>
        <v>225</v>
      </c>
      <c r="H14" s="62" t="s">
        <v>29</v>
      </c>
      <c r="I14" s="62">
        <v>0</v>
      </c>
      <c r="J14" s="62" t="s">
        <v>29</v>
      </c>
      <c r="K14" s="62">
        <v>0</v>
      </c>
      <c r="L14" s="62" t="s">
        <v>29</v>
      </c>
      <c r="M14" s="62">
        <v>0</v>
      </c>
      <c r="N14" s="62" t="s">
        <v>29</v>
      </c>
      <c r="O14" s="62">
        <v>0</v>
      </c>
      <c r="P14" s="62">
        <v>5</v>
      </c>
      <c r="Q14" s="63">
        <f>E14*P14</f>
        <v>225</v>
      </c>
    </row>
    <row r="15" spans="2:17" ht="30" customHeight="1">
      <c r="B15" s="26" t="s">
        <v>108</v>
      </c>
      <c r="C15" s="71" t="s">
        <v>34</v>
      </c>
      <c r="D15" s="55" t="s">
        <v>33</v>
      </c>
      <c r="E15" s="72">
        <v>45</v>
      </c>
      <c r="F15" s="72">
        <v>5</v>
      </c>
      <c r="G15" s="69">
        <f t="shared" si="0"/>
        <v>225</v>
      </c>
      <c r="H15" s="62" t="s">
        <v>29</v>
      </c>
      <c r="I15" s="62">
        <v>0</v>
      </c>
      <c r="J15" s="62" t="s">
        <v>29</v>
      </c>
      <c r="K15" s="62">
        <v>0</v>
      </c>
      <c r="L15" s="62" t="s">
        <v>29</v>
      </c>
      <c r="M15" s="62">
        <v>0</v>
      </c>
      <c r="N15" s="62" t="s">
        <v>29</v>
      </c>
      <c r="O15" s="62">
        <v>0</v>
      </c>
      <c r="P15" s="62">
        <v>5</v>
      </c>
      <c r="Q15" s="63">
        <f>E15*P15</f>
        <v>225</v>
      </c>
    </row>
    <row r="16" spans="2:17" ht="20.45" customHeight="1" thickBot="1">
      <c r="B16" s="64" t="s">
        <v>36</v>
      </c>
      <c r="C16" s="65"/>
      <c r="D16" s="65"/>
      <c r="E16" s="66">
        <f>SUM(E4:E15)</f>
        <v>530</v>
      </c>
      <c r="F16" s="66">
        <f>SUM(F4:F15)</f>
        <v>20</v>
      </c>
      <c r="G16" s="66">
        <f>SUM(G4:G15)</f>
        <v>890</v>
      </c>
      <c r="H16" s="135">
        <f>SUM(I4:I13)</f>
        <v>70</v>
      </c>
      <c r="I16" s="135"/>
      <c r="J16" s="135">
        <f>SUM(K4:K13)</f>
        <v>70</v>
      </c>
      <c r="K16" s="135"/>
      <c r="L16" s="135">
        <f>SUM(M4:M13)</f>
        <v>8</v>
      </c>
      <c r="M16" s="135"/>
      <c r="N16" s="135">
        <f>SUM(O4:O13)</f>
        <v>70</v>
      </c>
      <c r="O16" s="135"/>
      <c r="P16" s="66">
        <f>SUM(P4:P15)</f>
        <v>21</v>
      </c>
      <c r="Q16" s="67">
        <f>SUM(Q4:Q13)</f>
        <v>490</v>
      </c>
    </row>
    <row r="19" spans="14:14" ht="20.45" customHeight="1">
      <c r="N19" s="68"/>
    </row>
  </sheetData>
  <mergeCells count="18">
    <mergeCell ref="H16:I16"/>
    <mergeCell ref="J16:K16"/>
    <mergeCell ref="L16:M16"/>
    <mergeCell ref="N16:O16"/>
    <mergeCell ref="H1:M1"/>
    <mergeCell ref="N1:O1"/>
    <mergeCell ref="P1:Q1"/>
    <mergeCell ref="B2:B3"/>
    <mergeCell ref="C2:C3"/>
    <mergeCell ref="D2:D3"/>
    <mergeCell ref="E2:E3"/>
    <mergeCell ref="F2:F3"/>
    <mergeCell ref="G2:G3"/>
    <mergeCell ref="H2:I2"/>
    <mergeCell ref="J2:K2"/>
    <mergeCell ref="L2:M2"/>
    <mergeCell ref="N2:O2"/>
    <mergeCell ref="P2:Q2"/>
  </mergeCells>
  <phoneticPr fontId="14" type="noConversion"/>
  <pageMargins left="0.25" right="0.25" top="0.75" bottom="0.75" header="0.3" footer="0.3"/>
  <pageSetup paperSize="9" scale="8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showGridLines="0" workbookViewId="0">
      <selection activeCell="B8" sqref="B8"/>
    </sheetView>
  </sheetViews>
  <sheetFormatPr defaultColWidth="9.125" defaultRowHeight="13.5"/>
  <cols>
    <col min="1" max="1" width="9.125" style="38"/>
    <col min="2" max="2" width="78.625" style="38" bestFit="1" customWidth="1"/>
    <col min="3" max="16384" width="9.125" style="38"/>
  </cols>
  <sheetData>
    <row r="1" spans="1:2">
      <c r="A1" s="138" t="s">
        <v>55</v>
      </c>
      <c r="B1" s="38" t="s">
        <v>56</v>
      </c>
    </row>
    <row r="2" spans="1:2">
      <c r="A2" s="139"/>
      <c r="B2" s="38" t="s">
        <v>57</v>
      </c>
    </row>
    <row r="3" spans="1:2">
      <c r="A3" s="139"/>
      <c r="B3" s="38" t="s">
        <v>58</v>
      </c>
    </row>
    <row r="4" spans="1:2">
      <c r="A4" s="139"/>
      <c r="B4" s="38" t="s">
        <v>59</v>
      </c>
    </row>
    <row r="5" spans="1:2">
      <c r="A5" s="39"/>
    </row>
    <row r="6" spans="1:2">
      <c r="A6" s="139" t="s">
        <v>60</v>
      </c>
      <c r="B6" s="38" t="s">
        <v>61</v>
      </c>
    </row>
    <row r="7" spans="1:2">
      <c r="A7" s="139"/>
      <c r="B7" s="78" t="s">
        <v>118</v>
      </c>
    </row>
    <row r="8" spans="1:2">
      <c r="A8" s="139"/>
      <c r="B8" s="38" t="s">
        <v>62</v>
      </c>
    </row>
    <row r="9" spans="1:2">
      <c r="A9" s="39"/>
    </row>
    <row r="10" spans="1:2">
      <c r="A10" s="139" t="s">
        <v>63</v>
      </c>
      <c r="B10" s="38" t="s">
        <v>64</v>
      </c>
    </row>
    <row r="11" spans="1:2">
      <c r="A11" s="139"/>
      <c r="B11" s="78" t="s">
        <v>120</v>
      </c>
    </row>
    <row r="12" spans="1:2">
      <c r="A12" s="139"/>
      <c r="B12" s="78" t="s">
        <v>119</v>
      </c>
    </row>
    <row r="13" spans="1:2">
      <c r="A13" s="139"/>
      <c r="B13" s="38" t="s">
        <v>65</v>
      </c>
    </row>
    <row r="14" spans="1:2">
      <c r="A14" s="39"/>
    </row>
    <row r="15" spans="1:2">
      <c r="A15" s="139" t="s">
        <v>66</v>
      </c>
      <c r="B15" s="38" t="s">
        <v>67</v>
      </c>
    </row>
    <row r="16" spans="1:2">
      <c r="A16" s="139"/>
      <c r="B16" s="38" t="s">
        <v>68</v>
      </c>
    </row>
    <row r="17" spans="1:2">
      <c r="A17" s="39"/>
    </row>
    <row r="18" spans="1:2">
      <c r="A18" s="139" t="s">
        <v>69</v>
      </c>
      <c r="B18" s="38" t="s">
        <v>70</v>
      </c>
    </row>
    <row r="19" spans="1:2">
      <c r="A19" s="139"/>
      <c r="B19" s="38" t="s">
        <v>71</v>
      </c>
    </row>
    <row r="20" spans="1:2">
      <c r="A20" s="139"/>
      <c r="B20" s="38" t="s">
        <v>72</v>
      </c>
    </row>
    <row r="21" spans="1:2">
      <c r="A21" s="139"/>
      <c r="B21" s="38" t="s">
        <v>73</v>
      </c>
    </row>
  </sheetData>
  <mergeCells count="5">
    <mergeCell ref="A1:A4"/>
    <mergeCell ref="A6:A8"/>
    <mergeCell ref="A10:A13"/>
    <mergeCell ref="A15:A16"/>
    <mergeCell ref="A18:A21"/>
  </mergeCells>
  <phoneticPr fontId="14" type="noConversion"/>
  <hyperlinks>
    <hyperlink ref="B5" r:id="rId1" display="yang.yu@bmw.com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Quotation</vt:lpstr>
      <vt:lpstr>Quantity</vt:lpstr>
      <vt:lpstr>Hotel List(BMW Contractor)</vt:lpstr>
    </vt:vector>
  </TitlesOfParts>
  <Company>BBA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Xiaohong, BBS-431</dc:creator>
  <cp:lastModifiedBy>China</cp:lastModifiedBy>
  <cp:lastPrinted>2019-01-31T04:14:20Z</cp:lastPrinted>
  <dcterms:created xsi:type="dcterms:W3CDTF">2016-04-12T07:55:47Z</dcterms:created>
  <dcterms:modified xsi:type="dcterms:W3CDTF">2019-01-31T06:28:56Z</dcterms:modified>
</cp:coreProperties>
</file>