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8_{AD4A7A2F-8182-47DF-8E68-6D36A5B8B1F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GL8旅行社" sheetId="16" r:id="rId1"/>
  </sheets>
  <definedNames>
    <definedName name="_xlnm.Print_Area" localSheetId="0">GL8旅行社!$A$1:$H$30</definedName>
    <definedName name="_xlnm.Print_Titles" localSheetId="0">GL8旅行社!$1:$7</definedName>
  </definedNames>
  <calcPr calcId="181029"/>
</workbook>
</file>

<file path=xl/calcChain.xml><?xml version="1.0" encoding="utf-8"?>
<calcChain xmlns="http://schemas.openxmlformats.org/spreadsheetml/2006/main">
  <c r="D27" i="16" l="1"/>
  <c r="G25" i="16"/>
  <c r="G18" i="16"/>
  <c r="G19" i="16"/>
  <c r="G17" i="16"/>
  <c r="G14" i="16"/>
  <c r="G24" i="16"/>
  <c r="G23" i="16"/>
  <c r="G10" i="16"/>
  <c r="G11" i="16"/>
  <c r="G12" i="16"/>
  <c r="G13" i="16"/>
  <c r="G27" i="16" l="1"/>
  <c r="G28" i="16" s="1"/>
  <c r="G29" i="16" s="1"/>
</calcChain>
</file>

<file path=xl/sharedStrings.xml><?xml version="1.0" encoding="utf-8"?>
<sst xmlns="http://schemas.openxmlformats.org/spreadsheetml/2006/main" count="52" uniqueCount="50">
  <si>
    <t xml:space="preserve">Event:                 </t>
  </si>
  <si>
    <t xml:space="preserve">Date:                  </t>
  </si>
  <si>
    <t xml:space="preserve">Number of person:       </t>
    <phoneticPr fontId="1" type="noConversion"/>
  </si>
  <si>
    <t>其他（请务必考虑如下明细的发票是否可以使用，是否需要增加税率）</t>
    <phoneticPr fontId="1" type="noConversion"/>
  </si>
  <si>
    <t xml:space="preserve">Project No:               </t>
    <phoneticPr fontId="1" type="noConversion"/>
  </si>
  <si>
    <t>媒体用餐
Have meals</t>
    <phoneticPr fontId="1" type="noConversion"/>
  </si>
  <si>
    <t>公付房费
Public housing charge</t>
    <phoneticPr fontId="1" type="noConversion"/>
  </si>
  <si>
    <t>项目Item</t>
    <phoneticPr fontId="1" type="noConversion"/>
  </si>
  <si>
    <t>规格Detail</t>
    <phoneticPr fontId="1" type="noConversion"/>
  </si>
  <si>
    <t>数量amount</t>
    <phoneticPr fontId="1" type="noConversion"/>
  </si>
  <si>
    <t>次数times</t>
    <phoneticPr fontId="1" type="noConversion"/>
  </si>
  <si>
    <t>备注Remarks</t>
    <phoneticPr fontId="1" type="noConversion"/>
  </si>
  <si>
    <t>单价</t>
    <phoneticPr fontId="1" type="noConversion"/>
  </si>
  <si>
    <t>总价</t>
  </si>
  <si>
    <t>活动标价后的10%</t>
    <phoneticPr fontId="1" type="noConversion"/>
  </si>
  <si>
    <t>旅行社服务费 service charge for agency</t>
    <phoneticPr fontId="1" type="noConversion"/>
  </si>
  <si>
    <t>用车需求（根据媒体具体航班调整需求）</t>
    <phoneticPr fontId="1" type="noConversion"/>
  </si>
  <si>
    <t>上下浮动1间
up 1 room</t>
    <phoneticPr fontId="1" type="noConversion"/>
  </si>
  <si>
    <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6、延时退房 </t>
    </r>
    <phoneticPr fontId="1" type="noConversion"/>
  </si>
  <si>
    <t>媒体房间水果</t>
    <phoneticPr fontId="1" type="noConversion"/>
  </si>
  <si>
    <t>SGM工作人员（自付）；
上下浮动1间
SGM Employee Pay</t>
    <phoneticPr fontId="1" type="noConversion"/>
  </si>
  <si>
    <t>酒店相关：广德木子度假村</t>
    <phoneticPr fontId="1" type="noConversion"/>
  </si>
  <si>
    <t>GL8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</si>
  <si>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</si>
  <si>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活动相关</t>
    <phoneticPr fontId="1" type="noConversion"/>
  </si>
  <si>
    <t xml:space="preserve">VENUE:                  </t>
    <phoneticPr fontId="1" type="noConversion"/>
  </si>
  <si>
    <t>广德</t>
    <phoneticPr fontId="1" type="noConversion"/>
  </si>
  <si>
    <t>时令水果</t>
    <phoneticPr fontId="1" type="noConversion"/>
  </si>
  <si>
    <t>GL8</t>
    <phoneticPr fontId="1" type="noConversion"/>
  </si>
  <si>
    <t xml:space="preserve">别克GL8 提前试驾旅行社SOW  Buick GL8 Test Drive In-advance Travel Agency SOW </t>
    <phoneticPr fontId="1" type="noConversion"/>
  </si>
  <si>
    <t>媒体3家</t>
    <phoneticPr fontId="1" type="noConversion"/>
  </si>
  <si>
    <t>媒体9人+工作人员7人 media 9+staff 7</t>
    <phoneticPr fontId="1" type="noConversion"/>
  </si>
  <si>
    <t>媒体9人+工作人员14人 media 9+staff 14</t>
    <phoneticPr fontId="1" type="noConversion"/>
  </si>
  <si>
    <t>2021年6月29日</t>
    <phoneticPr fontId="1" type="noConversion"/>
  </si>
  <si>
    <t>6月28日-6月29日大床房（含服务费，宽带费用）
King-size bed room</t>
    <phoneticPr fontId="1" type="noConversion"/>
  </si>
  <si>
    <t>晚餐（酒店桌餐或单点）6月28日 dinner（不低于300元）</t>
    <phoneticPr fontId="1" type="noConversion"/>
  </si>
  <si>
    <t>午餐 6月29日 lunch（不低于200元）</t>
    <phoneticPr fontId="1" type="noConversion"/>
  </si>
  <si>
    <t>6月28日接机（上海-广德） shuttle bus</t>
    <phoneticPr fontId="1" type="noConversion"/>
  </si>
  <si>
    <t>6月29日送机（广德-上海） shuttle bus</t>
    <phoneticPr fontId="1" type="noConversion"/>
  </si>
  <si>
    <r>
      <t>6</t>
    </r>
    <r>
      <rPr>
        <sz val="9"/>
        <color theme="1"/>
        <rFont val="微软雅黑"/>
        <family val="2"/>
        <charset val="134"/>
      </rPr>
      <t>月28-29日</t>
    </r>
    <r>
      <rPr>
        <sz val="9"/>
        <rFont val="微软雅黑"/>
        <family val="2"/>
        <charset val="134"/>
      </rPr>
      <t>工作车（全天，往返摆渡酒店-试车场）</t>
    </r>
    <phoneticPr fontId="1" type="noConversion"/>
  </si>
  <si>
    <t>总计（不含税）</t>
    <phoneticPr fontId="1" type="noConversion"/>
  </si>
  <si>
    <t>总计（含增值税6%））</t>
    <phoneticPr fontId="1" type="noConversion"/>
  </si>
  <si>
    <t>6月28日-6月29日标间（含服务费，宽带费用）朗明，司机等工作人员住房
Standard room</t>
    <phoneticPr fontId="1" type="noConversion"/>
  </si>
  <si>
    <t>轮胎</t>
    <phoneticPr fontId="1" type="noConversion"/>
  </si>
  <si>
    <t>试车物料</t>
    <phoneticPr fontId="1" type="noConversion"/>
  </si>
  <si>
    <t>冰袖，雨伞，驱蚊液，口罩，酒精，防晒，饮料等</t>
    <phoneticPr fontId="1" type="noConversion"/>
  </si>
  <si>
    <t>6月28日午餐</t>
    <phoneticPr fontId="1" type="noConversion"/>
  </si>
  <si>
    <t>工作人员&amp;媒体相关</t>
    <phoneticPr fontId="1" type="noConversion"/>
  </si>
  <si>
    <t>媒体&amp;工作人员交通费
STAFF Traffic Reimbursement</t>
    <phoneticPr fontId="1" type="noConversion"/>
  </si>
  <si>
    <t>保险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</si>
</sst>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  <numFmt numFmtId="182" formatCode="#,##0.00_);[Red]\(#,##0.00\)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theme="1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7" fillId="0" borderId="0"/>
    <xf numFmtId="0" fontId="3" fillId="0" borderId="0"/>
    <xf numFmtId="0" fontId="27" fillId="0" borderId="0"/>
    <xf numFmtId="0" fontId="21" fillId="0" borderId="0"/>
    <xf numFmtId="0" fontId="2" fillId="0" borderId="0"/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9" fillId="0" borderId="0"/>
    <xf numFmtId="0" fontId="30" fillId="0" borderId="1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67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5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0" borderId="10" xfId="46" applyNumberFormat="1" applyFont="1" applyFill="1" applyBorder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0" fontId="23" fillId="20" borderId="10" xfId="46" applyFont="1" applyFill="1" applyBorder="1" applyAlignment="1">
      <alignment vertical="center" wrapText="1"/>
    </xf>
    <xf numFmtId="0" fontId="22" fillId="26" borderId="0" xfId="46" applyFont="1" applyFill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24" borderId="0" xfId="46" applyFont="1" applyFill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181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left" vertical="center" wrapText="1"/>
    </xf>
    <xf numFmtId="58" fontId="22" fillId="26" borderId="10" xfId="46" applyNumberFormat="1" applyFont="1" applyFill="1" applyBorder="1" applyAlignment="1">
      <alignment vertical="center" wrapText="1"/>
    </xf>
    <xf numFmtId="0" fontId="22" fillId="24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horizontal="left" vertical="center" wrapText="1"/>
    </xf>
    <xf numFmtId="176" fontId="22" fillId="0" borderId="11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horizontal="center" vertical="center" wrapText="1"/>
    </xf>
    <xf numFmtId="181" fontId="22" fillId="26" borderId="10" xfId="0" applyNumberFormat="1" applyFont="1" applyFill="1" applyBorder="1" applyAlignment="1">
      <alignment horizontal="center" vertical="center"/>
    </xf>
    <xf numFmtId="176" fontId="22" fillId="26" borderId="10" xfId="46" applyNumberFormat="1" applyFont="1" applyFill="1" applyBorder="1" applyAlignment="1">
      <alignment horizontal="center" vertical="center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center" vertical="center" wrapText="1"/>
    </xf>
    <xf numFmtId="49" fontId="22" fillId="24" borderId="0" xfId="46" applyNumberFormat="1" applyFont="1" applyFill="1" applyAlignment="1">
      <alignment vertical="center"/>
    </xf>
    <xf numFmtId="0" fontId="22" fillId="26" borderId="11" xfId="46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181" fontId="22" fillId="0" borderId="10" xfId="46" applyNumberFormat="1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182" fontId="22" fillId="24" borderId="0" xfId="46" applyNumberFormat="1" applyFont="1" applyFill="1" applyAlignment="1">
      <alignment horizontal="center" vertical="center"/>
    </xf>
    <xf numFmtId="182" fontId="23" fillId="24" borderId="10" xfId="46" applyNumberFormat="1" applyFont="1" applyFill="1" applyBorder="1" applyAlignment="1">
      <alignment horizontal="center" vertical="center"/>
    </xf>
    <xf numFmtId="182" fontId="23" fillId="20" borderId="10" xfId="46" applyNumberFormat="1" applyFont="1" applyFill="1" applyBorder="1" applyAlignment="1">
      <alignment horizontal="left" vertical="center" wrapText="1"/>
    </xf>
    <xf numFmtId="182" fontId="22" fillId="0" borderId="11" xfId="46" applyNumberFormat="1" applyFont="1" applyFill="1" applyBorder="1" applyAlignment="1">
      <alignment horizontal="center" vertical="center"/>
    </xf>
    <xf numFmtId="182" fontId="22" fillId="0" borderId="10" xfId="46" applyNumberFormat="1" applyFont="1" applyFill="1" applyBorder="1" applyAlignment="1">
      <alignment horizontal="center" vertical="center" wrapText="1"/>
    </xf>
    <xf numFmtId="182" fontId="22" fillId="0" borderId="10" xfId="46" applyNumberFormat="1" applyFont="1" applyFill="1" applyBorder="1" applyAlignment="1">
      <alignment horizontal="center" vertical="center"/>
    </xf>
    <xf numFmtId="182" fontId="23" fillId="17" borderId="10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horizontal="left" vertical="center"/>
    </xf>
    <xf numFmtId="0" fontId="22" fillId="0" borderId="0" xfId="46" applyFont="1" applyFill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3" fillId="17" borderId="12" xfId="46" applyFont="1" applyFill="1" applyBorder="1" applyAlignment="1">
      <alignment horizontal="center" vertical="center"/>
    </xf>
    <xf numFmtId="0" fontId="23" fillId="17" borderId="19" xfId="46" applyFont="1" applyFill="1" applyBorder="1" applyAlignment="1">
      <alignment horizontal="center" vertical="center"/>
    </xf>
    <xf numFmtId="0" fontId="23" fillId="17" borderId="13" xfId="46" applyFont="1" applyFill="1" applyBorder="1" applyAlignment="1">
      <alignment horizontal="center" vertical="center"/>
    </xf>
    <xf numFmtId="0" fontId="22" fillId="26" borderId="11" xfId="46" applyFont="1" applyFill="1" applyBorder="1" applyAlignment="1">
      <alignment horizontal="center" vertical="center" wrapText="1"/>
    </xf>
    <xf numFmtId="0" fontId="22" fillId="26" borderId="18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2" xfId="46" applyFont="1" applyFill="1" applyBorder="1" applyAlignment="1">
      <alignment horizontal="center" vertical="center" wrapText="1"/>
    </xf>
    <xf numFmtId="0" fontId="23" fillId="24" borderId="13" xfId="46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7" xfId="46" applyFont="1" applyFill="1" applyBorder="1" applyAlignment="1">
      <alignment horizontal="center" vertical="center" wrapText="1"/>
    </xf>
  </cellXfs>
  <cellStyles count="85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 2" xfId="48" xr:uid="{00000000-0005-0000-0000-00002E000000}"/>
    <cellStyle name="Normal 3" xfId="60" xr:uid="{00000000-0005-0000-0000-00002F000000}"/>
    <cellStyle name="Note" xfId="39" xr:uid="{00000000-0005-0000-0000-000030000000}"/>
    <cellStyle name="Output" xfId="40" xr:uid="{00000000-0005-0000-0000-000031000000}"/>
    <cellStyle name="Standard 2" xfId="61" xr:uid="{00000000-0005-0000-0000-000032000000}"/>
    <cellStyle name="Standard 4" xfId="62" xr:uid="{00000000-0005-0000-0000-000033000000}"/>
    <cellStyle name="Standard_080529_FB_Verkaufsstundensätze gkk" xfId="63" xr:uid="{00000000-0005-0000-0000-000034000000}"/>
    <cellStyle name="Style 1" xfId="64" xr:uid="{00000000-0005-0000-0000-000035000000}"/>
    <cellStyle name="Title" xfId="41" xr:uid="{00000000-0005-0000-0000-000036000000}"/>
    <cellStyle name="Total" xfId="42" xr:uid="{00000000-0005-0000-0000-000037000000}"/>
    <cellStyle name="Warning Text" xfId="43" xr:uid="{00000000-0005-0000-0000-000038000000}"/>
    <cellStyle name="标题 1 2" xfId="65" xr:uid="{00000000-0005-0000-0000-000039000000}"/>
    <cellStyle name="标题 2 2" xfId="66" xr:uid="{00000000-0005-0000-0000-00003A000000}"/>
    <cellStyle name="标题 3 2" xfId="67" xr:uid="{00000000-0005-0000-0000-00003B000000}"/>
    <cellStyle name="标题 4 2" xfId="68" xr:uid="{00000000-0005-0000-0000-00003C000000}"/>
    <cellStyle name="标题 5" xfId="69" xr:uid="{00000000-0005-0000-0000-00003D000000}"/>
    <cellStyle name="差 2" xfId="70" xr:uid="{00000000-0005-0000-0000-00003E000000}"/>
    <cellStyle name="常规" xfId="0" builtinId="0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6" xfId="71" xr:uid="{00000000-0005-0000-0000-000044000000}"/>
    <cellStyle name="好 2" xfId="72" xr:uid="{00000000-0005-0000-0000-000045000000}"/>
    <cellStyle name="汇总 2" xfId="73" xr:uid="{00000000-0005-0000-0000-000046000000}"/>
    <cellStyle name="货币 2" xfId="74" xr:uid="{00000000-0005-0000-0000-000047000000}"/>
    <cellStyle name="货币 3" xfId="75" xr:uid="{00000000-0005-0000-0000-000048000000}"/>
    <cellStyle name="计算 2" xfId="76" xr:uid="{00000000-0005-0000-0000-000049000000}"/>
    <cellStyle name="检查单元格 2" xfId="77" xr:uid="{00000000-0005-0000-0000-00004A000000}"/>
    <cellStyle name="解释性文本 2" xfId="78" xr:uid="{00000000-0005-0000-0000-00004B000000}"/>
    <cellStyle name="警告文本 2" xfId="79" xr:uid="{00000000-0005-0000-0000-00004C000000}"/>
    <cellStyle name="链接单元格 2" xfId="80" xr:uid="{00000000-0005-0000-0000-00004D000000}"/>
    <cellStyle name="适中 2" xfId="81" xr:uid="{00000000-0005-0000-0000-00004E000000}"/>
    <cellStyle name="输出 2" xfId="82" xr:uid="{00000000-0005-0000-0000-00004F000000}"/>
    <cellStyle name="输入 2" xfId="83" xr:uid="{00000000-0005-0000-0000-000050000000}"/>
    <cellStyle name="样式 1" xfId="44" xr:uid="{00000000-0005-0000-0000-000051000000}"/>
    <cellStyle name="样式 1 2" xfId="49" xr:uid="{00000000-0005-0000-0000-000052000000}"/>
    <cellStyle name="一般_Sheet1" xfId="45" xr:uid="{00000000-0005-0000-0000-000053000000}"/>
    <cellStyle name="注释 2" xfId="84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9"/>
  <sheetViews>
    <sheetView tabSelected="1" view="pageBreakPreview" topLeftCell="A16" zoomScale="80" zoomScaleSheetLayoutView="80" workbookViewId="0">
      <selection activeCell="G27" sqref="G27"/>
    </sheetView>
  </sheetViews>
  <sheetFormatPr defaultColWidth="9" defaultRowHeight="12.9"/>
  <cols>
    <col min="1" max="1" width="28.5" style="11" customWidth="1" collapsed="1"/>
    <col min="2" max="2" width="17.2109375" style="4" customWidth="1" collapsed="1"/>
    <col min="3" max="3" width="39" style="1" customWidth="1"/>
    <col min="4" max="4" width="12.640625" style="1" customWidth="1"/>
    <col min="5" max="5" width="9.2109375" style="13" customWidth="1"/>
    <col min="6" max="6" width="10.2109375" style="13" customWidth="1"/>
    <col min="7" max="7" width="11.7109375" style="43" customWidth="1"/>
    <col min="8" max="8" width="30.2109375" style="2" customWidth="1"/>
    <col min="9" max="9" width="30.2109375" style="4" customWidth="1"/>
    <col min="10" max="16384" width="9" style="3"/>
  </cols>
  <sheetData>
    <row r="1" spans="1:9" ht="28.5" customHeight="1">
      <c r="A1" s="58"/>
      <c r="B1" s="58"/>
      <c r="C1" s="58"/>
      <c r="D1" s="18"/>
    </row>
    <row r="2" spans="1:9">
      <c r="A2" s="11" t="s">
        <v>0</v>
      </c>
      <c r="B2" s="59" t="s">
        <v>29</v>
      </c>
      <c r="C2" s="59"/>
      <c r="D2" s="59"/>
      <c r="E2" s="59"/>
    </row>
    <row r="3" spans="1:9">
      <c r="A3" s="11" t="s">
        <v>1</v>
      </c>
      <c r="B3" s="36" t="s">
        <v>33</v>
      </c>
      <c r="C3" s="36"/>
      <c r="D3" s="5"/>
    </row>
    <row r="4" spans="1:9">
      <c r="A4" s="11" t="s">
        <v>25</v>
      </c>
      <c r="B4" s="4" t="s">
        <v>26</v>
      </c>
    </row>
    <row r="5" spans="1:9" ht="9.75" customHeight="1">
      <c r="A5" s="11" t="s">
        <v>4</v>
      </c>
    </row>
    <row r="6" spans="1:9" ht="11.25" customHeight="1">
      <c r="A6" s="11" t="s">
        <v>2</v>
      </c>
      <c r="B6" s="4" t="s">
        <v>30</v>
      </c>
    </row>
    <row r="7" spans="1:9" s="1" customFormat="1">
      <c r="A7" s="60" t="s">
        <v>7</v>
      </c>
      <c r="B7" s="61"/>
      <c r="C7" s="12" t="s">
        <v>8</v>
      </c>
      <c r="D7" s="14" t="s">
        <v>12</v>
      </c>
      <c r="E7" s="14" t="s">
        <v>10</v>
      </c>
      <c r="F7" s="14" t="s">
        <v>9</v>
      </c>
      <c r="G7" s="44" t="s">
        <v>13</v>
      </c>
      <c r="H7" s="12" t="s">
        <v>11</v>
      </c>
      <c r="I7" s="4"/>
    </row>
    <row r="8" spans="1:9" s="1" customFormat="1">
      <c r="A8" s="17" t="s">
        <v>21</v>
      </c>
      <c r="B8" s="6"/>
      <c r="C8" s="7"/>
      <c r="D8" s="7"/>
      <c r="E8" s="15"/>
      <c r="F8" s="15"/>
      <c r="G8" s="45"/>
      <c r="H8" s="8"/>
      <c r="I8" s="4"/>
    </row>
    <row r="9" spans="1:9" s="1" customFormat="1" ht="77.150000000000006">
      <c r="A9" s="65" t="s">
        <v>18</v>
      </c>
      <c r="B9" s="33" t="s">
        <v>23</v>
      </c>
      <c r="C9" s="24" t="s">
        <v>34</v>
      </c>
      <c r="D9" s="23">
        <v>358</v>
      </c>
      <c r="E9" s="21">
        <v>1</v>
      </c>
      <c r="F9" s="21">
        <v>2</v>
      </c>
      <c r="G9" s="46">
        <v>0</v>
      </c>
      <c r="H9" s="34" t="s">
        <v>20</v>
      </c>
      <c r="I9" s="4"/>
    </row>
    <row r="10" spans="1:9" s="1" customFormat="1" ht="25.75">
      <c r="A10" s="66"/>
      <c r="B10" s="65" t="s">
        <v>6</v>
      </c>
      <c r="C10" s="24" t="s">
        <v>34</v>
      </c>
      <c r="D10" s="23">
        <v>358</v>
      </c>
      <c r="E10" s="21">
        <v>1</v>
      </c>
      <c r="F10" s="21">
        <v>8</v>
      </c>
      <c r="G10" s="46">
        <f t="shared" ref="G10:G13" si="0">D10*F10*E10</f>
        <v>2864</v>
      </c>
      <c r="H10" s="56" t="s">
        <v>17</v>
      </c>
    </row>
    <row r="11" spans="1:9" s="20" customFormat="1" ht="38.6">
      <c r="A11" s="66"/>
      <c r="B11" s="66"/>
      <c r="C11" s="28" t="s">
        <v>42</v>
      </c>
      <c r="D11" s="30">
        <v>358</v>
      </c>
      <c r="E11" s="21">
        <v>1</v>
      </c>
      <c r="F11" s="21">
        <v>4</v>
      </c>
      <c r="G11" s="46">
        <f t="shared" si="0"/>
        <v>1432</v>
      </c>
      <c r="H11" s="57"/>
    </row>
    <row r="12" spans="1:9" s="1" customFormat="1" ht="24.75" customHeight="1">
      <c r="A12" s="35" t="s">
        <v>19</v>
      </c>
      <c r="B12" s="35"/>
      <c r="C12" s="37" t="s">
        <v>27</v>
      </c>
      <c r="D12" s="23">
        <v>62</v>
      </c>
      <c r="E12" s="21">
        <v>1</v>
      </c>
      <c r="F12" s="22">
        <v>8</v>
      </c>
      <c r="G12" s="46">
        <f t="shared" si="0"/>
        <v>496</v>
      </c>
      <c r="H12" s="23"/>
      <c r="I12" s="4"/>
    </row>
    <row r="13" spans="1:9" s="1" customFormat="1" ht="29.25" customHeight="1">
      <c r="A13" s="63" t="s">
        <v>5</v>
      </c>
      <c r="B13" s="62"/>
      <c r="C13" s="24" t="s">
        <v>35</v>
      </c>
      <c r="D13" s="23">
        <v>141.4375</v>
      </c>
      <c r="E13" s="31">
        <v>1</v>
      </c>
      <c r="F13" s="32">
        <v>16</v>
      </c>
      <c r="G13" s="46">
        <f t="shared" si="0"/>
        <v>2263</v>
      </c>
      <c r="H13" s="25" t="s">
        <v>31</v>
      </c>
      <c r="I13" s="4"/>
    </row>
    <row r="14" spans="1:9" s="20" customFormat="1" ht="29.25" customHeight="1">
      <c r="A14" s="63"/>
      <c r="B14" s="62"/>
      <c r="C14" s="28" t="s">
        <v>46</v>
      </c>
      <c r="D14" s="30">
        <v>139.88</v>
      </c>
      <c r="E14" s="31">
        <v>1</v>
      </c>
      <c r="F14" s="32">
        <v>10</v>
      </c>
      <c r="G14" s="46">
        <f>D14*F14</f>
        <v>1398.8</v>
      </c>
      <c r="H14" s="25"/>
      <c r="I14" s="26"/>
    </row>
    <row r="15" spans="1:9" s="20" customFormat="1" ht="20.149999999999999" customHeight="1">
      <c r="A15" s="63"/>
      <c r="B15" s="62"/>
      <c r="C15" s="24" t="s">
        <v>36</v>
      </c>
      <c r="D15" s="30">
        <v>90.65</v>
      </c>
      <c r="E15" s="31">
        <v>1</v>
      </c>
      <c r="F15" s="32">
        <v>23</v>
      </c>
      <c r="G15" s="46">
        <v>2085</v>
      </c>
      <c r="H15" s="25" t="s">
        <v>32</v>
      </c>
      <c r="I15" s="26"/>
    </row>
    <row r="16" spans="1:9" s="20" customFormat="1">
      <c r="A16" s="17" t="s">
        <v>16</v>
      </c>
      <c r="B16" s="6"/>
      <c r="C16" s="7"/>
      <c r="D16" s="7"/>
      <c r="E16" s="15"/>
      <c r="F16" s="15"/>
      <c r="G16" s="45"/>
      <c r="H16" s="8"/>
      <c r="I16" s="26"/>
    </row>
    <row r="17" spans="1:9" s="51" customFormat="1">
      <c r="A17" s="64" t="s">
        <v>37</v>
      </c>
      <c r="B17" s="64"/>
      <c r="C17" s="42" t="s">
        <v>22</v>
      </c>
      <c r="D17" s="29">
        <v>2500</v>
      </c>
      <c r="E17" s="27">
        <v>1</v>
      </c>
      <c r="F17" s="27">
        <v>4</v>
      </c>
      <c r="G17" s="46">
        <f>D17*E17*F17</f>
        <v>10000</v>
      </c>
      <c r="H17" s="42"/>
      <c r="I17" s="50"/>
    </row>
    <row r="18" spans="1:9" s="51" customFormat="1">
      <c r="A18" s="64" t="s">
        <v>38</v>
      </c>
      <c r="B18" s="64"/>
      <c r="C18" s="42" t="s">
        <v>28</v>
      </c>
      <c r="D18" s="29">
        <v>2500</v>
      </c>
      <c r="E18" s="27">
        <v>1</v>
      </c>
      <c r="F18" s="27">
        <v>4</v>
      </c>
      <c r="G18" s="46">
        <f t="shared" ref="G18:G19" si="1">D18*E18*F18</f>
        <v>10000</v>
      </c>
      <c r="H18" s="42"/>
      <c r="I18" s="50"/>
    </row>
    <row r="19" spans="1:9" s="51" customFormat="1">
      <c r="A19" s="64" t="s">
        <v>39</v>
      </c>
      <c r="B19" s="64"/>
      <c r="C19" s="42" t="s">
        <v>22</v>
      </c>
      <c r="D19" s="29">
        <v>1500</v>
      </c>
      <c r="E19" s="27">
        <v>1</v>
      </c>
      <c r="F19" s="27">
        <v>4</v>
      </c>
      <c r="G19" s="46">
        <f t="shared" si="1"/>
        <v>6000</v>
      </c>
      <c r="H19" s="42"/>
      <c r="I19" s="50"/>
    </row>
    <row r="20" spans="1:9" s="1" customFormat="1">
      <c r="A20" s="17" t="s">
        <v>47</v>
      </c>
      <c r="B20" s="6"/>
      <c r="C20" s="17"/>
      <c r="D20" s="7"/>
      <c r="E20" s="15"/>
      <c r="F20" s="15"/>
      <c r="G20" s="45"/>
      <c r="H20" s="8"/>
      <c r="I20" s="4"/>
    </row>
    <row r="21" spans="1:9" s="51" customFormat="1" ht="25.5" customHeight="1">
      <c r="A21" s="42" t="s">
        <v>48</v>
      </c>
      <c r="B21" s="42"/>
      <c r="C21" s="40"/>
      <c r="D21" s="16">
        <v>211.99</v>
      </c>
      <c r="E21" s="27">
        <v>1</v>
      </c>
      <c r="F21" s="27">
        <v>9</v>
      </c>
      <c r="G21" s="46">
        <v>1907.99</v>
      </c>
      <c r="H21" s="42"/>
      <c r="I21" s="50"/>
    </row>
    <row r="22" spans="1:9" s="20" customFormat="1">
      <c r="A22" s="17" t="s">
        <v>24</v>
      </c>
      <c r="B22" s="6"/>
      <c r="C22" s="17"/>
      <c r="D22" s="7"/>
      <c r="E22" s="15"/>
      <c r="F22" s="15"/>
      <c r="G22" s="45"/>
      <c r="H22" s="8"/>
      <c r="I22" s="26"/>
    </row>
    <row r="23" spans="1:9" s="51" customFormat="1">
      <c r="A23" s="40" t="s">
        <v>44</v>
      </c>
      <c r="B23" s="38"/>
      <c r="C23" s="42" t="s">
        <v>45</v>
      </c>
      <c r="D23" s="16">
        <v>1274.45</v>
      </c>
      <c r="E23" s="39">
        <v>1</v>
      </c>
      <c r="F23" s="39">
        <v>1</v>
      </c>
      <c r="G23" s="47">
        <f>D23*E23*F23</f>
        <v>1274.45</v>
      </c>
      <c r="H23" s="40"/>
      <c r="I23" s="50"/>
    </row>
    <row r="24" spans="1:9" s="51" customFormat="1">
      <c r="A24" s="40" t="s">
        <v>43</v>
      </c>
      <c r="B24" s="38"/>
      <c r="C24" s="42"/>
      <c r="D24" s="16">
        <v>868.6</v>
      </c>
      <c r="E24" s="39">
        <v>1</v>
      </c>
      <c r="F24" s="39">
        <v>1</v>
      </c>
      <c r="G24" s="47">
        <f>D24*E24*F24</f>
        <v>868.6</v>
      </c>
      <c r="H24" s="40"/>
      <c r="I24" s="50"/>
    </row>
    <row r="25" spans="1:9" s="51" customFormat="1">
      <c r="A25" s="40" t="s">
        <v>49</v>
      </c>
      <c r="B25" s="38"/>
      <c r="C25" s="52"/>
      <c r="D25" s="16">
        <v>40</v>
      </c>
      <c r="E25" s="39">
        <v>1</v>
      </c>
      <c r="F25" s="39">
        <v>75</v>
      </c>
      <c r="G25" s="47">
        <f>D25*E25*F25</f>
        <v>3000</v>
      </c>
      <c r="H25" s="40"/>
      <c r="I25" s="50"/>
    </row>
    <row r="26" spans="1:9" s="1" customFormat="1" ht="30.75" customHeight="1">
      <c r="A26" s="17" t="s">
        <v>3</v>
      </c>
      <c r="B26" s="6"/>
      <c r="C26" s="7"/>
      <c r="D26" s="7"/>
      <c r="E26" s="15"/>
      <c r="F26" s="15"/>
      <c r="G26" s="45"/>
      <c r="H26" s="8"/>
      <c r="I26" s="4"/>
    </row>
    <row r="27" spans="1:9" s="1" customFormat="1">
      <c r="A27" s="19" t="s">
        <v>15</v>
      </c>
      <c r="B27" s="19"/>
      <c r="C27" s="16"/>
      <c r="D27" s="29">
        <f>SUM(G9:G24)</f>
        <v>40589.839999999997</v>
      </c>
      <c r="E27" s="9">
        <v>0.1</v>
      </c>
      <c r="F27" s="9">
        <v>1</v>
      </c>
      <c r="G27" s="48">
        <f>D27*E27*F27</f>
        <v>4058.9839999999999</v>
      </c>
      <c r="H27" s="19" t="s">
        <v>14</v>
      </c>
    </row>
    <row r="28" spans="1:9" s="20" customFormat="1">
      <c r="A28" s="53" t="s">
        <v>40</v>
      </c>
      <c r="B28" s="54"/>
      <c r="C28" s="54"/>
      <c r="D28" s="54"/>
      <c r="E28" s="54"/>
      <c r="F28" s="55"/>
      <c r="G28" s="49">
        <f>SUM(G9:G27)</f>
        <v>47648.823999999993</v>
      </c>
      <c r="H28" s="41"/>
    </row>
    <row r="29" spans="1:9" ht="14.25" customHeight="1">
      <c r="A29" s="53" t="s">
        <v>41</v>
      </c>
      <c r="B29" s="54"/>
      <c r="C29" s="54"/>
      <c r="D29" s="54"/>
      <c r="E29" s="54"/>
      <c r="F29" s="55"/>
      <c r="G29" s="49">
        <f>G28*1.06</f>
        <v>50507.753439999993</v>
      </c>
      <c r="H29" s="10"/>
    </row>
  </sheetData>
  <mergeCells count="13">
    <mergeCell ref="A28:F28"/>
    <mergeCell ref="A29:F29"/>
    <mergeCell ref="H10:H11"/>
    <mergeCell ref="A1:C1"/>
    <mergeCell ref="B2:E2"/>
    <mergeCell ref="A7:B7"/>
    <mergeCell ref="B13:B15"/>
    <mergeCell ref="A13:A15"/>
    <mergeCell ref="A17:B17"/>
    <mergeCell ref="A9:A11"/>
    <mergeCell ref="B10:B11"/>
    <mergeCell ref="A19:B19"/>
    <mergeCell ref="A18:B18"/>
  </mergeCells>
  <phoneticPr fontId="1" type="noConversion"/>
  <pageMargins left="0.60972222222222228" right="0.17916666666666667" top="0.4" bottom="0.50902777777777775" header="0.32916666666666666" footer="0.51111111111111107"/>
  <pageSetup paperSize="9" scale="5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GL8旅行社</vt:lpstr>
      <vt:lpstr>GL8旅行社!Print_Area</vt:lpstr>
      <vt:lpstr>GL8旅行社!Print_Titles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revision/>
  <cp:lastPrinted>2018-09-12T06:52:53Z</cp:lastPrinted>
  <dcterms:created xsi:type="dcterms:W3CDTF">1996-12-17T01:32:42Z</dcterms:created>
  <dcterms:modified xsi:type="dcterms:W3CDTF">2021-07-26T16:04:07Z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