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180"/>
  </bookViews>
  <sheets>
    <sheet name="员工报销明细" sheetId="3" r:id="rId1"/>
    <sheet name="员工差旅明细" sheetId="4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<sst xmlns="http://schemas.openxmlformats.org/spreadsheetml/2006/main" count="118" uniqueCount="90">
  <si>
    <t>【借款报销单】</t>
  </si>
  <si>
    <t>团号：HMJB-250101-NND460</t>
  </si>
  <si>
    <t>会议日期：24年11月25日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</si>
  <si>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</si>
  <si>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</si>
  <si>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</si>
  <si>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</si>
  <si>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</si>
  <si>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</si>
  <si>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</si>
  <si>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</si>
  <si>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</si>
  <si>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</si>
  <si>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</si>
  <si>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</si>
  <si>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</si>
  <si>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</si>
  <si>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</si>
  <si>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</si>
  <si>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</si>
  <si>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</si>
  <si>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</si>
  <si>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</si>
  <si>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</si>
  <si>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</si>
  <si>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</si>
  <si>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</si>
  <si>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</si>
  <si>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</si>
  <si>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</si>
  <si>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</si>
  <si>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</si>
  <si>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</si>
  <si>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</si>
  <si>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</si>
  <si>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</si>
  <si>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</si>
  <si>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</si>
  <si>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</si>
  <si>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</si>
  <si>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</si>
  <si>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</si>
  <si>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会议住宿费</t>
  </si>
  <si>
    <t>会议茶歇费用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</si>
  <si>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</si>
  <si>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</si>
  <si>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</si>
  <si>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</si>
  <si>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</si>
  <si>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</si>
  <si>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</si>
  <si>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</si>
  <si>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</si>
  <si>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</si>
  <si>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</si>
  <si>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</si>
  <si>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</si>
  <si>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</si>
  <si>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</si>
  <si>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</si>
  <si>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</si>
  <si>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</si>
  <si>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</si>
  <si>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</si>
  <si>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</si>
  <si>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</si>
  <si>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</si>
  <si>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</si>
  <si>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</si>
  <si>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</si>
  <si>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</si>
  <si>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</si>
  <si>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</si>
  <si>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</si>
  <si>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</si>
  <si>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</si>
  <si>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</si>
  <si>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</si>
  <si>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</si>
  <si>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</si>
  <si>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</si>
  <si>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</si>
  <si>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</si>
  <si>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</si>
  <si>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出差城市</t>
  </si>
  <si>
    <t>出差起止日期</t>
  </si>
  <si>
    <t>每天金额</t>
  </si>
  <si>
    <t>天数</t>
  </si>
  <si>
    <t>新疆</t>
  </si>
  <si>
    <t>9月5日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</si>
</sst>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3" formatCode="_-* #,##0.00_-;\-* #,##0.00_-;_-* &quot;-&quot;??_-;_-@_-"/>
    <numFmt numFmtId="176" formatCode="_-&quot;$&quot;* #,##0.00_-;\-&quot;$&quot;* #,##0.00_-;_-&quot;$&quot;* &quot;-&quot;??_-;_-@_-"/>
    <numFmt numFmtId="177" formatCode="_-&quot;$&quot;* #,##0_-;\-&quot;$&quot;* #,##0_-;_-&quot;$&quot;* &quot;-&quot;_-;_-@_-"/>
    <numFmt numFmtId="178" formatCode="#,##0.00_ "/>
    <numFmt numFmtId="179" formatCode="0.00_);[Red]\(0.00\)"/>
    <numFmt numFmtId="180" formatCode="#,##0.00;[Red]#,##0.00"/>
    <numFmt numFmtId="181" formatCode="0.00_ 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theme="1"/>
      <name val="新細明體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8" fontId="4" fillId="2" borderId="12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31" fontId="3" fillId="3" borderId="0" xfId="49" applyNumberFormat="1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9" fontId="3" fillId="2" borderId="12" xfId="49" applyNumberFormat="1" applyFont="1" applyFill="1" applyBorder="1" applyAlignment="1">
      <alignment horizontal="center" vertical="center"/>
    </xf>
    <xf numFmtId="180" fontId="4" fillId="0" borderId="12" xfId="49" applyNumberFormat="1" applyFont="1" applyBorder="1" applyAlignment="1">
      <alignment horizontal="center" vertical="center"/>
    </xf>
    <xf numFmtId="58" fontId="3" fillId="2" borderId="12" xfId="49" applyNumberFormat="1" applyFont="1" applyFill="1" applyBorder="1" applyAlignment="1">
      <alignment horizontal="center" vertical="center"/>
    </xf>
    <xf numFmtId="0" fontId="3" fillId="2" borderId="12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3" borderId="13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3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3" borderId="15" xfId="49" applyFont="1" applyFill="1" applyBorder="1" applyAlignment="1">
      <alignment horizontal="center" vertical="center"/>
    </xf>
    <xf numFmtId="179" fontId="3" fillId="2" borderId="6" xfId="49" applyNumberFormat="1" applyFont="1" applyFill="1" applyBorder="1" applyAlignment="1">
      <alignment horizontal="center" vertical="center"/>
    </xf>
    <xf numFmtId="179" fontId="3" fillId="2" borderId="7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vertical="center"/>
    </xf>
    <xf numFmtId="180" fontId="4" fillId="0" borderId="6" xfId="49" applyNumberFormat="1" applyFont="1" applyBorder="1" applyAlignment="1">
      <alignment horizontal="center" vertical="center"/>
    </xf>
    <xf numFmtId="180" fontId="4" fillId="0" borderId="7" xfId="49" applyNumberFormat="1" applyFont="1" applyBorder="1" applyAlignment="1">
      <alignment horizontal="center" vertical="center"/>
    </xf>
    <xf numFmtId="0" fontId="4" fillId="0" borderId="12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81" fontId="4" fillId="0" borderId="12" xfId="49" applyNumberFormat="1" applyFont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3" fillId="2" borderId="9" xfId="49" applyFont="1" applyFill="1" applyBorder="1" applyAlignment="1">
      <alignment horizontal="center" vertical="center" wrapText="1"/>
    </xf>
    <xf numFmtId="0" fontId="3" fillId="2" borderId="10" xfId="49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49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81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1" fontId="8" fillId="8" borderId="12" xfId="0" applyNumberFormat="1" applyFont="1" applyFill="1" applyBorder="1" applyAlignment="1">
      <alignment horizontal="center" vertical="center"/>
    </xf>
    <xf numFmtId="179" fontId="7" fillId="2" borderId="12" xfId="49" applyNumberFormat="1" applyFont="1" applyFill="1" applyBorder="1" applyAlignment="1">
      <alignment horizontal="center" vertical="center"/>
    </xf>
    <xf numFmtId="0" fontId="6" fillId="0" borderId="0" xfId="49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49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81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千分位" xfId="1" builtinId="3"/>
    <cellStyle name="貨幣" xfId="2" builtinId="4"/>
    <cellStyle name="百分比" xfId="3" builtinId="5"/>
    <cellStyle name="千分位[0]" xfId="4" builtinId="6"/>
    <cellStyle name="貨幣[0]" xfId="5" builtinId="7"/>
    <cellStyle name="超連結" xfId="6" builtinId="8"/>
    <cellStyle name="已瀏覽過的超連結" xfId="7" builtinId="9"/>
    <cellStyle name="備註" xfId="8" builtinId="10"/>
    <cellStyle name="警告文字" xfId="9" builtinId="11"/>
    <cellStyle name="標題" xfId="10" builtinId="15"/>
    <cellStyle name="說明文字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方式" xfId="18" builtinId="22"/>
    <cellStyle name="檢查儲存格" xfId="19" builtinId="23"/>
    <cellStyle name="連結的儲存格" xfId="20" builtinId="24"/>
    <cellStyle name="加總" xfId="21" builtinId="25"/>
    <cellStyle name="好" xfId="22" builtinId="26"/>
    <cellStyle name="壞" xfId="23" builtinId="27"/>
    <cellStyle name="中性" xfId="24" builtinId="28"/>
    <cellStyle name="輔色1" xfId="25" builtinId="29"/>
    <cellStyle name="20% - 輔色1" xfId="26" builtinId="30"/>
    <cellStyle name="40% - 輔色1" xfId="27" builtinId="31"/>
    <cellStyle name="60% - 輔色1" xfId="28" builtinId="32"/>
    <cellStyle name="輔色2" xfId="29" builtinId="33"/>
    <cellStyle name="20% - 輔色2" xfId="30" builtinId="34"/>
    <cellStyle name="40% - 輔色2" xfId="31" builtinId="35"/>
    <cellStyle name="60% - 輔色2" xfId="32" builtinId="36"/>
    <cellStyle name="輔色3" xfId="33" builtinId="37"/>
    <cellStyle name="20% - 輔色3" xfId="34" builtinId="38"/>
    <cellStyle name="40% - 輔色3" xfId="35" builtinId="39"/>
    <cellStyle name="60% - 輔色3" xfId="36" builtinId="40"/>
    <cellStyle name="輔色4" xfId="37" builtinId="41"/>
    <cellStyle name="20% - 輔色4" xfId="38" builtinId="42"/>
    <cellStyle name="40% - 輔色4" xfId="39" builtinId="43"/>
    <cellStyle name="60% - 輔色4" xfId="40" builtinId="44"/>
    <cellStyle name="輔色5" xfId="41" builtinId="45"/>
    <cellStyle name="20% - 輔色5" xfId="42" builtinId="46"/>
    <cellStyle name="40% - 輔色5" xfId="43" builtinId="47"/>
    <cellStyle name="60% - 輔色5" xfId="44" builtinId="48"/>
    <cellStyle name="輔色6" xfId="45" builtinId="49"/>
    <cellStyle name="20% - 輔色6" xfId="46" builtinId="50"/>
    <cellStyle name="40% - 輔色6" xfId="47" builtinId="51"/>
    <cellStyle name="60% - 輔色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workbookViewId="0">
      <pane xSplit="5" ySplit="7" topLeftCell="F40" activePane="bottomRight" state="frozen"/>
      <selection/>
      <selection pane="topRight"/>
      <selection pane="bottomLeft"/>
      <selection pane="bottomRight" activeCell="I54" sqref="I54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/>
      <c r="D45" s="76"/>
      <c r="E45" s="75">
        <f t="shared" si="2"/>
        <v>0</v>
      </c>
      <c r="F45" s="97">
        <v>2000</v>
      </c>
      <c r="G45" s="75">
        <v>0</v>
      </c>
      <c r="H45" s="75">
        <f>F45+G45</f>
        <v>2000</v>
      </c>
      <c r="I45" s="107" t="s">
        <v>42</v>
      </c>
      <c r="J45" s="79"/>
    </row>
    <row r="46" customHeight="1" spans="1:10">
      <c r="A46" s="85"/>
      <c r="B46" s="74"/>
      <c r="C46" s="75"/>
      <c r="D46" s="76"/>
      <c r="E46" s="75"/>
      <c r="F46" s="97">
        <v>4840</v>
      </c>
      <c r="G46" s="75">
        <v>0</v>
      </c>
      <c r="H46" s="75">
        <f t="shared" ref="H46:H51" si="19">F46+G46</f>
        <v>4840</v>
      </c>
      <c r="I46" s="107" t="s">
        <v>43</v>
      </c>
      <c r="J46" s="85"/>
    </row>
    <row r="47" customHeight="1" spans="1:10">
      <c r="A47" s="85"/>
      <c r="B47" s="74"/>
      <c r="C47" s="75"/>
      <c r="D47" s="76"/>
      <c r="E47" s="75"/>
      <c r="F47" s="97">
        <v>0</v>
      </c>
      <c r="G47" s="75">
        <v>0</v>
      </c>
      <c r="H47" s="75">
        <f t="shared" si="19"/>
        <v>0</v>
      </c>
      <c r="I47" s="107"/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si="19"/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44</v>
      </c>
      <c r="C52" s="78">
        <f>SUM(C45)</f>
        <v>0</v>
      </c>
      <c r="D52" s="78">
        <f t="shared" ref="D52:E52" si="20">SUM(D45)</f>
        <v>0</v>
      </c>
      <c r="E52" s="78">
        <f t="shared" si="20"/>
        <v>0</v>
      </c>
      <c r="F52" s="78">
        <f>SUM(F45:F51)</f>
        <v>6840</v>
      </c>
      <c r="G52" s="78">
        <f t="shared" ref="G52:H52" si="21">SUM(G45:G51)</f>
        <v>0</v>
      </c>
      <c r="H52" s="78">
        <f t="shared" si="21"/>
        <v>6840</v>
      </c>
      <c r="I52" s="102"/>
      <c r="J52" s="82"/>
    </row>
    <row r="53" customHeight="1" spans="1:10">
      <c r="A53" s="77"/>
      <c r="B53" s="77" t="s">
        <v>45</v>
      </c>
      <c r="C53" s="78">
        <f>SUM(C52,C44,C40,C37,C32,C27,C24,C21,C16,C13)</f>
        <v>0</v>
      </c>
      <c r="D53" s="78">
        <f t="shared" ref="D53:H53" si="22">SUM(D52,D44,D40,D37,D32,D27,D24,D21,D16,D13)</f>
        <v>0</v>
      </c>
      <c r="E53" s="78">
        <f t="shared" si="22"/>
        <v>0</v>
      </c>
      <c r="F53" s="78">
        <f t="shared" si="22"/>
        <v>6840</v>
      </c>
      <c r="G53" s="78">
        <f t="shared" si="22"/>
        <v>0</v>
      </c>
      <c r="H53" s="78">
        <f t="shared" si="22"/>
        <v>6840</v>
      </c>
      <c r="I53" s="102"/>
      <c r="J53" s="99"/>
    </row>
    <row r="57" customHeight="1" spans="1:9">
      <c r="A57" s="86" t="s">
        <v>46</v>
      </c>
      <c r="B57" s="87"/>
      <c r="C57" s="88" t="s">
        <v>47</v>
      </c>
      <c r="D57" s="88"/>
      <c r="E57" s="88" t="s">
        <v>48</v>
      </c>
      <c r="F57" s="88"/>
      <c r="G57" s="88" t="s">
        <v>49</v>
      </c>
      <c r="H57" s="88"/>
      <c r="I57" s="108" t="s">
        <v>50</v>
      </c>
    </row>
    <row r="58" customHeight="1" spans="1:9">
      <c r="A58" s="89">
        <f>E53</f>
        <v>0</v>
      </c>
      <c r="B58" s="90"/>
      <c r="C58" s="90">
        <f>H53</f>
        <v>6840</v>
      </c>
      <c r="D58" s="90"/>
      <c r="E58" s="90">
        <f>F53</f>
        <v>6840</v>
      </c>
      <c r="F58" s="90"/>
      <c r="G58" s="90">
        <f>G53</f>
        <v>0</v>
      </c>
      <c r="H58" s="90"/>
      <c r="I58" s="109">
        <f>A58-C58</f>
        <v>-6840</v>
      </c>
    </row>
    <row r="60" customHeight="1" spans="1:9">
      <c r="A60" s="91" t="s">
        <v>51</v>
      </c>
      <c r="B60" s="92"/>
      <c r="C60" s="93" t="s">
        <v>52</v>
      </c>
      <c r="D60" s="91"/>
      <c r="E60" s="91" t="s">
        <v>53</v>
      </c>
      <c r="F60" s="91"/>
      <c r="G60" s="91" t="s">
        <v>54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view="pageBreakPreview" zoomScaleNormal="100" topLeftCell="A26" workbookViewId="0">
      <selection activeCell="I37" sqref="I37:J37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56</v>
      </c>
      <c r="E5" s="6"/>
      <c r="F5" s="35" t="s">
        <v>57</v>
      </c>
      <c r="G5" s="35"/>
      <c r="H5" s="6" t="s">
        <v>58</v>
      </c>
      <c r="I5" s="5"/>
      <c r="J5" s="35"/>
      <c r="K5" s="45"/>
    </row>
    <row r="6" ht="20" customHeight="1" spans="2:11">
      <c r="B6" s="7"/>
      <c r="C6" s="8"/>
      <c r="D6" s="9" t="s">
        <v>59</v>
      </c>
      <c r="E6" s="9"/>
      <c r="F6" s="36" t="s">
        <v>60</v>
      </c>
      <c r="G6" s="36"/>
      <c r="H6" s="9" t="s">
        <v>61</v>
      </c>
      <c r="I6" s="8"/>
      <c r="J6" s="36" t="s">
        <v>62</v>
      </c>
      <c r="K6" s="46"/>
    </row>
    <row r="7" ht="20" customHeight="1" spans="2:11">
      <c r="B7" s="7"/>
      <c r="C7" s="8"/>
      <c r="D7" s="9" t="s">
        <v>63</v>
      </c>
      <c r="E7" s="9"/>
      <c r="F7" s="37" t="s">
        <v>64</v>
      </c>
      <c r="G7" s="36"/>
      <c r="H7" s="9" t="s">
        <v>65</v>
      </c>
      <c r="I7" s="47"/>
      <c r="J7" s="48" t="s">
        <v>66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67</v>
      </c>
      <c r="I8" s="49"/>
      <c r="J8" s="38"/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68</v>
      </c>
      <c r="E10" s="16" t="s">
        <v>69</v>
      </c>
      <c r="F10" s="39"/>
      <c r="G10" s="23" t="s">
        <v>70</v>
      </c>
      <c r="H10" s="39" t="s">
        <v>71</v>
      </c>
      <c r="I10" s="16" t="s">
        <v>72</v>
      </c>
      <c r="J10" s="39"/>
      <c r="K10" s="23" t="s">
        <v>73</v>
      </c>
    </row>
    <row r="11" ht="20" customHeight="1" spans="2:11">
      <c r="B11" s="17">
        <v>1</v>
      </c>
      <c r="C11" s="18"/>
      <c r="D11" s="19" t="s">
        <v>74</v>
      </c>
      <c r="E11" s="25" t="s">
        <v>75</v>
      </c>
      <c r="F11" s="25"/>
      <c r="G11" s="40"/>
      <c r="H11" s="40"/>
      <c r="I11" s="51"/>
      <c r="J11" s="52"/>
      <c r="K11" s="53"/>
    </row>
    <row r="12" ht="20" customHeight="1" spans="2:11">
      <c r="B12" s="17"/>
      <c r="C12" s="18"/>
      <c r="D12" s="20"/>
      <c r="E12" s="25" t="s">
        <v>75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76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76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76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76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76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45</v>
      </c>
      <c r="C21" s="22"/>
      <c r="D21" s="22"/>
      <c r="E21" s="22"/>
      <c r="F21" s="39"/>
      <c r="G21" s="41">
        <f>SUM(G11:G20)</f>
        <v>0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71</v>
      </c>
      <c r="C23" s="23"/>
      <c r="D23" s="23"/>
      <c r="E23" s="23"/>
      <c r="F23" s="23"/>
      <c r="G23" s="23" t="s">
        <v>77</v>
      </c>
      <c r="H23" s="23"/>
      <c r="I23" s="23"/>
      <c r="J23" s="23"/>
      <c r="K23" s="23" t="s">
        <v>78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79</v>
      </c>
      <c r="C26" s="13"/>
      <c r="D26" s="13"/>
      <c r="E26" s="13"/>
      <c r="F26" s="13" t="s">
        <v>52</v>
      </c>
      <c r="G26" s="13" t="s">
        <v>80</v>
      </c>
      <c r="H26" s="13"/>
      <c r="I26" s="13"/>
      <c r="J26" s="13" t="s">
        <v>54</v>
      </c>
      <c r="K26" s="13"/>
    </row>
    <row r="29" ht="20.4" spans="1:11">
      <c r="A29" s="2" t="s">
        <v>81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56</v>
      </c>
      <c r="E31" s="6"/>
      <c r="F31" s="35" t="s">
        <v>57</v>
      </c>
      <c r="G31" s="35"/>
      <c r="H31" s="6" t="s">
        <v>58</v>
      </c>
      <c r="I31" s="5"/>
      <c r="J31" s="35" t="s">
        <v>82</v>
      </c>
      <c r="K31" s="45"/>
    </row>
    <row r="32" ht="20" customHeight="1" spans="2:11">
      <c r="B32" s="7"/>
      <c r="C32" s="8"/>
      <c r="D32" s="9" t="s">
        <v>59</v>
      </c>
      <c r="E32" s="9"/>
      <c r="F32" s="36" t="s">
        <v>60</v>
      </c>
      <c r="G32" s="36"/>
      <c r="H32" s="9" t="s">
        <v>61</v>
      </c>
      <c r="I32" s="8"/>
      <c r="J32" s="36" t="s">
        <v>83</v>
      </c>
      <c r="K32" s="46"/>
    </row>
    <row r="33" ht="20" customHeight="1" spans="2:11">
      <c r="B33" s="7"/>
      <c r="C33" s="8"/>
      <c r="D33" s="9" t="s">
        <v>63</v>
      </c>
      <c r="E33" s="9"/>
      <c r="F33" s="37">
        <v>44444</v>
      </c>
      <c r="G33" s="36"/>
      <c r="H33" s="9" t="s">
        <v>65</v>
      </c>
      <c r="I33" s="47"/>
      <c r="J33" s="48" t="s">
        <v>66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67</v>
      </c>
      <c r="I34" s="49"/>
      <c r="J34" s="38"/>
      <c r="K34" s="50"/>
    </row>
    <row r="35" ht="20" customHeight="1"/>
    <row r="36" ht="20" customHeight="1" spans="2:11">
      <c r="B36" s="25"/>
      <c r="C36" s="25"/>
      <c r="D36" s="26" t="s">
        <v>84</v>
      </c>
      <c r="E36" s="25" t="s">
        <v>85</v>
      </c>
      <c r="F36" s="25"/>
      <c r="G36" s="40" t="s">
        <v>86</v>
      </c>
      <c r="H36" s="40" t="s">
        <v>87</v>
      </c>
      <c r="I36" s="40" t="s">
        <v>45</v>
      </c>
      <c r="J36" s="40"/>
      <c r="K36" s="59" t="s">
        <v>73</v>
      </c>
    </row>
    <row r="37" ht="25.25" customHeight="1" spans="2:11">
      <c r="B37" s="27">
        <v>1</v>
      </c>
      <c r="C37" s="28"/>
      <c r="D37" s="29" t="s">
        <v>88</v>
      </c>
      <c r="E37" s="42" t="s">
        <v>89</v>
      </c>
      <c r="F37" s="25"/>
      <c r="G37" s="40">
        <v>200</v>
      </c>
      <c r="H37" s="40">
        <v>1</v>
      </c>
      <c r="I37" s="51">
        <f>G37*H37</f>
        <v>200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45</v>
      </c>
      <c r="C41" s="22"/>
      <c r="D41" s="22"/>
      <c r="E41" s="22"/>
      <c r="F41" s="39"/>
      <c r="G41" s="41"/>
      <c r="H41" s="41">
        <f>SUM(H22:H40)</f>
        <v>1</v>
      </c>
      <c r="I41" s="54">
        <f>SUM(I37:J40)</f>
        <v>200</v>
      </c>
      <c r="J41" s="55"/>
      <c r="K41" s="56"/>
    </row>
    <row r="42" ht="20" customHeight="1" spans="2:11">
      <c r="B42" s="13" t="s">
        <v>79</v>
      </c>
      <c r="C42" s="13"/>
      <c r="D42" s="13"/>
      <c r="E42" s="13"/>
      <c r="F42" s="13" t="s">
        <v>52</v>
      </c>
      <c r="G42" s="13" t="s">
        <v>80</v>
      </c>
      <c r="H42" s="13"/>
      <c r="I42" s="13"/>
      <c r="J42" s="13" t="s">
        <v>54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2014-04-18T00:52:00Z</dcterms:created>
  <cp:lastPrinted>2020-09-11T18:15:00Z</cp:lastPrinted>
  <dcterms:modified xsi:type="dcterms:W3CDTF">2024-12-04T21:42:59Z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1028-6.13.2.8918</vt:lpwstr>
  </property>
  <property fmtid="{D5CDD505-2E9C-101B-9397-08002B2CF9AE}" pid="3" name="ICV">
    <vt:lpwstr>48D7E0BF00A2B1C858F9E563E31CB91D</vt:lpwstr>
  </property>
</Properties>
</file>