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王凤雨\Desktop\"/>
    </mc:Choice>
  </mc:AlternateContent>
  <xr:revisionPtr revIDLastSave="0" documentId="13_ncr:1_{89B81170-F24F-4AF8-9039-E65C646B9861}" xr6:coauthVersionLast="47" xr6:coauthVersionMax="47" xr10:uidLastSave="{00000000-0000-0000-0000-000000000000}"/>
  <bookViews>
    <workbookView xWindow="-98" yWindow="-98" windowWidth="22695" windowHeight="14595" xr2:uid="{00000000-000D-0000-FFFF-FFFF00000000}"/>
  </bookViews>
  <sheets>
    <sheet name="九寨沟会务接待" sheetId="2" r:id="rId1"/>
    <sheet name="主题航班" sheetId="3" r:id="rId2"/>
    <sheet name="包机团队机票汇总" sheetId="4" r:id="rId3"/>
    <sheet name="散客票汇总" sheetId="5" r:id="rId4"/>
    <sheet name="零食清单" sheetId="6" r:id="rId5"/>
    <sheet name="采购物料清单" sheetId="7" r:id="rId6"/>
    <sheet name="用车超时超公里明细"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2" i="8" l="1"/>
  <c r="I32" i="8"/>
  <c r="G32" i="8"/>
  <c r="I31" i="8"/>
  <c r="J31" i="8" s="1"/>
  <c r="G31" i="8"/>
  <c r="J30" i="8"/>
  <c r="I30" i="8"/>
  <c r="G30" i="8"/>
  <c r="I29" i="8"/>
  <c r="G29" i="8"/>
  <c r="J29" i="8" s="1"/>
  <c r="J28" i="8"/>
  <c r="I28" i="8"/>
  <c r="G28" i="8"/>
  <c r="I27" i="8"/>
  <c r="J27" i="8" s="1"/>
  <c r="G27" i="8"/>
  <c r="I26" i="8"/>
  <c r="G26" i="8"/>
  <c r="J26" i="8" s="1"/>
  <c r="I25" i="8"/>
  <c r="J25" i="8" s="1"/>
  <c r="G25" i="8"/>
  <c r="J24" i="8"/>
  <c r="I24" i="8"/>
  <c r="G24" i="8"/>
  <c r="I23" i="8"/>
  <c r="J23" i="8" s="1"/>
  <c r="G23" i="8"/>
  <c r="J22" i="8"/>
  <c r="I22" i="8"/>
  <c r="G22" i="8"/>
  <c r="I21" i="8"/>
  <c r="G21" i="8"/>
  <c r="J21" i="8" s="1"/>
  <c r="I20" i="8"/>
  <c r="G20" i="8"/>
  <c r="J20" i="8" s="1"/>
  <c r="I19" i="8"/>
  <c r="G19" i="8"/>
  <c r="J19" i="8" s="1"/>
  <c r="I18" i="8"/>
  <c r="G18" i="8"/>
  <c r="J18" i="8" s="1"/>
  <c r="I17" i="8"/>
  <c r="J17" i="8" s="1"/>
  <c r="G17" i="8"/>
  <c r="J16" i="8"/>
  <c r="I16" i="8"/>
  <c r="G16" i="8"/>
  <c r="I15" i="8"/>
  <c r="J15" i="8" s="1"/>
  <c r="G15" i="8"/>
  <c r="J14" i="8"/>
  <c r="I14" i="8"/>
  <c r="G14" i="8"/>
  <c r="I13" i="8"/>
  <c r="G13" i="8"/>
  <c r="J13" i="8" s="1"/>
  <c r="I12" i="8"/>
  <c r="G12" i="8"/>
  <c r="J12" i="8" s="1"/>
  <c r="I11" i="8"/>
  <c r="G11" i="8"/>
  <c r="J11" i="8" s="1"/>
  <c r="I10" i="8"/>
  <c r="G10" i="8"/>
  <c r="J10" i="8" s="1"/>
  <c r="I9" i="8"/>
  <c r="J9" i="8" s="1"/>
  <c r="G9" i="8"/>
  <c r="J8" i="8"/>
  <c r="I8" i="8"/>
  <c r="G8" i="8"/>
  <c r="I7" i="8"/>
  <c r="J7" i="8" s="1"/>
  <c r="G7" i="8"/>
  <c r="J6" i="8"/>
  <c r="I6" i="8"/>
  <c r="G6" i="8"/>
  <c r="I5" i="8"/>
  <c r="G5" i="8"/>
  <c r="J5" i="8" s="1"/>
  <c r="I4" i="8"/>
  <c r="G4" i="8"/>
  <c r="J4" i="8" s="1"/>
  <c r="I3" i="8"/>
  <c r="G3" i="8"/>
  <c r="J3" i="8" s="1"/>
  <c r="J33" i="8" s="1"/>
  <c r="H43" i="7"/>
  <c r="H42" i="7"/>
  <c r="H41" i="7"/>
  <c r="H40" i="7"/>
  <c r="H39" i="7"/>
  <c r="H38" i="7"/>
  <c r="H37"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60" i="6"/>
  <c r="G60" i="6"/>
  <c r="G59" i="6"/>
  <c r="H58" i="6"/>
  <c r="G58" i="6"/>
  <c r="H57" i="6"/>
  <c r="G57" i="6"/>
  <c r="G56" i="6"/>
  <c r="G55" i="6"/>
  <c r="G54" i="6"/>
  <c r="G53" i="6"/>
  <c r="H52" i="6"/>
  <c r="G52" i="6"/>
  <c r="G51" i="6"/>
  <c r="H50" i="6"/>
  <c r="G50" i="6"/>
  <c r="G49" i="6"/>
  <c r="G48" i="6"/>
  <c r="G47" i="6"/>
  <c r="G46" i="6"/>
  <c r="H45" i="6"/>
  <c r="G45" i="6"/>
  <c r="G44" i="6"/>
  <c r="H43" i="6"/>
  <c r="G43" i="6"/>
  <c r="G42" i="6"/>
  <c r="G41" i="6"/>
  <c r="H40" i="6"/>
  <c r="H39" i="6"/>
  <c r="H37" i="6"/>
  <c r="G37" i="6"/>
  <c r="G36" i="6"/>
  <c r="H35" i="6"/>
  <c r="G35" i="6"/>
  <c r="H34" i="6"/>
  <c r="G34" i="6"/>
  <c r="G33" i="6"/>
  <c r="G32" i="6"/>
  <c r="G31" i="6"/>
  <c r="H30" i="6"/>
  <c r="G30" i="6"/>
  <c r="G29" i="6"/>
  <c r="G28" i="6"/>
  <c r="G27" i="6"/>
  <c r="G26" i="6"/>
  <c r="G25" i="6"/>
  <c r="H24" i="6"/>
  <c r="G24" i="6"/>
  <c r="G23" i="6"/>
  <c r="G22" i="6"/>
  <c r="H21" i="6"/>
  <c r="G21" i="6"/>
  <c r="H20" i="6"/>
  <c r="G20" i="6"/>
  <c r="H19" i="6"/>
  <c r="G19" i="6"/>
  <c r="H18" i="6"/>
  <c r="G18" i="6"/>
  <c r="G17" i="6"/>
  <c r="G16" i="6"/>
  <c r="G15" i="6"/>
  <c r="G14" i="6"/>
  <c r="G13" i="6"/>
  <c r="G12" i="6"/>
  <c r="H11" i="6"/>
  <c r="G11" i="6"/>
  <c r="G10" i="6"/>
  <c r="H9" i="6"/>
  <c r="G9" i="6"/>
  <c r="G8" i="6"/>
  <c r="H7" i="6"/>
  <c r="G7" i="6"/>
  <c r="H6" i="6"/>
  <c r="G6" i="6"/>
  <c r="H5" i="6"/>
  <c r="G5" i="6"/>
  <c r="H4" i="6"/>
  <c r="G4" i="6"/>
  <c r="H3" i="6"/>
  <c r="H61" i="6" s="1"/>
  <c r="G3" i="6"/>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38" i="5" s="1"/>
  <c r="R19" i="4"/>
  <c r="Q19" i="4"/>
  <c r="P19" i="4"/>
  <c r="F19" i="4"/>
  <c r="H19" i="4" s="1"/>
  <c r="R18" i="4"/>
  <c r="Q18" i="4"/>
  <c r="P18" i="4"/>
  <c r="F18" i="4"/>
  <c r="H18" i="4" s="1"/>
  <c r="R17" i="4"/>
  <c r="P17" i="4"/>
  <c r="F17" i="4"/>
  <c r="H17" i="4" s="1"/>
  <c r="R16" i="4"/>
  <c r="Q16" i="4"/>
  <c r="P16" i="4"/>
  <c r="H16" i="4"/>
  <c r="F16" i="4"/>
  <c r="R15" i="4"/>
  <c r="Q15" i="4"/>
  <c r="P15" i="4"/>
  <c r="F15" i="4"/>
  <c r="H15" i="4" s="1"/>
  <c r="R14" i="4"/>
  <c r="Q14" i="4"/>
  <c r="P14" i="4"/>
  <c r="F14" i="4"/>
  <c r="H14" i="4" s="1"/>
  <c r="R13" i="4"/>
  <c r="Q13" i="4"/>
  <c r="P13" i="4"/>
  <c r="F13" i="4"/>
  <c r="H13" i="4" s="1"/>
  <c r="R12" i="4"/>
  <c r="Q12" i="4"/>
  <c r="P12" i="4"/>
  <c r="H12" i="4"/>
  <c r="F12" i="4"/>
  <c r="R11" i="4"/>
  <c r="Q11" i="4"/>
  <c r="P11" i="4"/>
  <c r="F11" i="4"/>
  <c r="H11" i="4" s="1"/>
  <c r="R10" i="4"/>
  <c r="P10" i="4"/>
  <c r="F10" i="4"/>
  <c r="H10" i="4" s="1"/>
  <c r="R9" i="4"/>
  <c r="Q9" i="4"/>
  <c r="P9" i="4"/>
  <c r="F9" i="4"/>
  <c r="H9" i="4" s="1"/>
  <c r="R8" i="4"/>
  <c r="Q8" i="4"/>
  <c r="P8" i="4"/>
  <c r="F8" i="4"/>
  <c r="H8" i="4" s="1"/>
  <c r="R7" i="4"/>
  <c r="Q7" i="4"/>
  <c r="P7" i="4"/>
  <c r="H7" i="4"/>
  <c r="F7" i="4"/>
  <c r="R6" i="4"/>
  <c r="P6" i="4"/>
  <c r="H6" i="4"/>
  <c r="F6" i="4"/>
  <c r="R5" i="4"/>
  <c r="Q5" i="4"/>
  <c r="P5" i="4"/>
  <c r="F5" i="4"/>
  <c r="H5" i="4" s="1"/>
  <c r="R4" i="4"/>
  <c r="Q4" i="4"/>
  <c r="P4" i="4"/>
  <c r="F4" i="4"/>
  <c r="H4" i="4" s="1"/>
  <c r="R3" i="4"/>
  <c r="Q3" i="4"/>
  <c r="P3" i="4"/>
  <c r="F3" i="4"/>
  <c r="H3" i="4" s="1"/>
  <c r="R2" i="4"/>
  <c r="Q2" i="4"/>
  <c r="P2" i="4"/>
  <c r="H2" i="4"/>
  <c r="F2" i="4"/>
  <c r="K10" i="3"/>
  <c r="K8" i="3"/>
  <c r="K13" i="3" s="1"/>
  <c r="K14" i="3" s="1"/>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331" i="2" s="1"/>
  <c r="K298" i="2"/>
  <c r="K297" i="2"/>
  <c r="K295" i="2"/>
  <c r="K291" i="2"/>
  <c r="K290" i="2"/>
  <c r="K289" i="2"/>
  <c r="K288" i="2"/>
  <c r="K287" i="2"/>
  <c r="K286" i="2"/>
  <c r="K285" i="2"/>
  <c r="K284" i="2"/>
  <c r="K283" i="2"/>
  <c r="K282" i="2"/>
  <c r="K292" i="2" s="1"/>
  <c r="K279" i="2"/>
  <c r="K278" i="2"/>
  <c r="K277" i="2"/>
  <c r="K276" i="2"/>
  <c r="K275" i="2"/>
  <c r="K274" i="2"/>
  <c r="K273" i="2"/>
  <c r="K272" i="2"/>
  <c r="K271" i="2"/>
  <c r="K270" i="2"/>
  <c r="K269" i="2"/>
  <c r="K280" i="2" s="1"/>
  <c r="K268"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262" i="2" s="1"/>
  <c r="K191" i="2"/>
  <c r="K190" i="2"/>
  <c r="K189" i="2"/>
  <c r="K188" i="2"/>
  <c r="K187" i="2"/>
  <c r="K186" i="2"/>
  <c r="K192" i="2" s="1"/>
  <c r="K184" i="2"/>
  <c r="K183" i="2"/>
  <c r="K182" i="2"/>
  <c r="K181" i="2"/>
  <c r="K180" i="2"/>
  <c r="K179" i="2"/>
  <c r="K178" i="2"/>
  <c r="K177" i="2"/>
  <c r="K176" i="2"/>
  <c r="K175" i="2"/>
  <c r="K174" i="2"/>
  <c r="K173" i="2"/>
  <c r="K172" i="2"/>
  <c r="K171" i="2"/>
  <c r="K170" i="2"/>
  <c r="K169" i="2"/>
  <c r="K168" i="2"/>
  <c r="K167" i="2"/>
  <c r="K166" i="2"/>
  <c r="K165"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163" i="2" s="1"/>
  <c r="K43" i="2"/>
  <c r="K42" i="2"/>
  <c r="K41" i="2"/>
  <c r="K40" i="2"/>
  <c r="K39" i="2"/>
  <c r="K38" i="2"/>
  <c r="K37" i="2"/>
  <c r="K36" i="2"/>
  <c r="K44" i="2" s="1"/>
  <c r="K35" i="2"/>
  <c r="K32" i="2"/>
  <c r="K31" i="2"/>
  <c r="K30" i="2"/>
  <c r="K29" i="2"/>
  <c r="K28" i="2"/>
  <c r="K27" i="2"/>
  <c r="K26" i="2"/>
  <c r="K25" i="2"/>
  <c r="K24" i="2"/>
  <c r="K23" i="2"/>
  <c r="K22" i="2"/>
  <c r="K21" i="2"/>
  <c r="K20" i="2"/>
  <c r="K19" i="2"/>
  <c r="K18" i="2"/>
  <c r="K17" i="2"/>
  <c r="K16" i="2"/>
  <c r="K15" i="2"/>
  <c r="K14" i="2"/>
  <c r="K13" i="2"/>
  <c r="K12" i="2"/>
  <c r="K11" i="2"/>
  <c r="K10" i="2"/>
  <c r="K9" i="2"/>
  <c r="K8" i="2"/>
  <c r="K7" i="2"/>
  <c r="K33" i="2" s="1"/>
  <c r="K332" i="2" l="1"/>
  <c r="K334" i="2" l="1"/>
  <c r="K337" i="2" l="1"/>
  <c r="K338" i="2" s="1"/>
</calcChain>
</file>

<file path=xl/sharedStrings.xml><?xml version="1.0" encoding="utf-8"?>
<sst xmlns="http://schemas.openxmlformats.org/spreadsheetml/2006/main" count="3138" uniqueCount="1270">
  <si>
    <r>
      <rPr>
        <u/>
        <sz val="10"/>
        <color theme="10"/>
        <rFont val="Calibri"/>
        <family val="2"/>
      </rPr>
      <t>特殊行程报销明细表-2021西瓜PLAY</t>
    </r>
    <r>
      <rPr>
        <sz val="10"/>
        <color theme="1"/>
        <rFont val="等线"/>
        <family val="2"/>
        <scheme val="minor"/>
      </rPr>
      <t xml:space="preserve"> 
</t>
    </r>
    <r>
      <rPr>
        <sz val="10"/>
        <color theme="1"/>
        <rFont val="等线"/>
        <family val="2"/>
        <scheme val="minor"/>
      </rPr>
      <t>因疫情原因，有部分创作者及嘉宾存在抵达成都后被劝退返程，因此产生的机票费、住宿费、餐费、打车费等由会务组补偿报销</t>
    </r>
  </si>
  <si>
    <r>
      <rPr>
        <sz val="11"/>
        <color rgb="FF000000"/>
        <rFont val="Calibri"/>
        <family val="2"/>
      </rPr>
      <t xml:space="preserve">日清合味道方便面整箱12杯 迷你杯 开杯乐 海鲜杯面 泡面 桶装速食 
</t>
    </r>
    <r>
      <rPr>
        <sz val="11"/>
        <color rgb="FFF54A45"/>
        <rFont val="Calibri"/>
        <family val="2"/>
      </rPr>
      <t>（京东下单组合优惠）</t>
    </r>
  </si>
  <si>
    <r>
      <rPr>
        <sz val="11"/>
        <color rgb="FF1F2329"/>
        <rFont val="Calibri"/>
        <family val="2"/>
      </rPr>
      <t xml:space="preserve">枫叶红豆鸡蛋糕
</t>
    </r>
    <r>
      <rPr>
        <sz val="11"/>
        <color rgb="FFF54A45"/>
        <rFont val="Calibri"/>
        <family val="2"/>
      </rPr>
      <t>（下单少6个）</t>
    </r>
  </si>
  <si>
    <r>
      <rPr>
        <sz val="11"/>
        <color rgb="FF000000"/>
        <rFont val="Calibri"/>
        <family val="2"/>
      </rPr>
      <t xml:space="preserve">卡乐比日本进口薯条三兄弟咸味薯条18g*10
</t>
    </r>
    <r>
      <rPr>
        <sz val="11"/>
        <color rgb="FFF54A45"/>
        <rFont val="Calibri"/>
        <family val="2"/>
      </rPr>
      <t>（换购买渠道）</t>
    </r>
  </si>
  <si>
    <r>
      <rPr>
        <sz val="11"/>
        <color rgb="FF000000"/>
        <rFont val="Calibri"/>
        <family val="2"/>
      </rPr>
      <t xml:space="preserve">印尼进口小鸡干脆面30g*24袋
</t>
    </r>
    <r>
      <rPr>
        <sz val="11"/>
        <color rgb="FFF54A45"/>
        <rFont val="Calibri"/>
        <family val="2"/>
      </rPr>
      <t>（京东下单品类优惠1478.75）</t>
    </r>
  </si>
  <si>
    <r>
      <rPr>
        <sz val="11"/>
        <color rgb="FF1F2329"/>
        <rFont val="Calibri"/>
        <family val="2"/>
      </rPr>
      <t xml:space="preserve">lotus和情缤咖时焦糖饼干313g
</t>
    </r>
    <r>
      <rPr>
        <sz val="11"/>
        <color rgb="FFF54A45"/>
        <rFont val="Calibri"/>
        <family val="2"/>
      </rPr>
      <t>（原品类无货，新品类37.9）</t>
    </r>
  </si>
  <si>
    <r>
      <rPr>
        <b/>
        <sz val="12"/>
        <color rgb="FF1F2329"/>
        <rFont val="Calibri"/>
        <family val="2"/>
      </rPr>
      <t xml:space="preserve">车辆使用超时超公里明细
</t>
    </r>
    <r>
      <rPr>
        <b/>
        <sz val="10"/>
        <color rgb="FF1F2329"/>
        <rFont val="Calibri"/>
        <family val="2"/>
      </rPr>
      <t>全天10小时200公里</t>
    </r>
  </si>
  <si>
    <t>2021西瓜PLAY好奇心嘉年华-结算单</t>
  </si>
  <si>
    <t>报价公司（必填）：</t>
  </si>
  <si>
    <t>康辉集团北京国际会议展览有限公司</t>
  </si>
  <si>
    <t xml:space="preserve"> 甲方名称（必填）： </t>
  </si>
  <si>
    <t xml:space="preserve"> 西瓜视频 </t>
  </si>
  <si>
    <t>报价人（姓名/联系方式）：</t>
  </si>
  <si>
    <t>王凤雨 15210370021</t>
  </si>
  <si>
    <t xml:space="preserve"> 活动名称： </t>
  </si>
  <si>
    <t xml:space="preserve"> 2021西瓜PLAY线下活动接待 </t>
  </si>
  <si>
    <t xml:space="preserve"> 活动时间：</t>
  </si>
  <si>
    <t xml:space="preserve"> 9月25日-28日 </t>
  </si>
  <si>
    <t>活动人数：</t>
  </si>
  <si>
    <t xml:space="preserve"> 报价有效期： </t>
  </si>
  <si>
    <t xml:space="preserve"> 7天 </t>
  </si>
  <si>
    <t xml:space="preserve">项目 </t>
  </si>
  <si>
    <t>项目明细</t>
  </si>
  <si>
    <t xml:space="preserve"> </t>
  </si>
  <si>
    <t xml:space="preserve"> 数量 </t>
  </si>
  <si>
    <t>单位</t>
  </si>
  <si>
    <t xml:space="preserve"> 单价 </t>
  </si>
  <si>
    <t xml:space="preserve"> 小计 </t>
  </si>
  <si>
    <t>备注</t>
  </si>
  <si>
    <t>1-机票</t>
  </si>
  <si>
    <t>往返城市</t>
  </si>
  <si>
    <t>航班</t>
  </si>
  <si>
    <t>舱等</t>
  </si>
  <si>
    <t>以实际预订价格为准</t>
  </si>
  <si>
    <t>13日抵达（预计161人）</t>
  </si>
  <si>
    <t>国航包机：成都-九寨 CA4041（14:55-16:00）</t>
  </si>
  <si>
    <t>单程包机</t>
  </si>
  <si>
    <t xml:space="preserve"> 架 </t>
  </si>
  <si>
    <t xml:space="preserve"> 单程 </t>
  </si>
  <si>
    <t>元</t>
  </si>
  <si>
    <t>14日抵达（预计461人）</t>
  </si>
  <si>
    <t>川航包机：成都-九寨 3U8609（15:50-16:50）</t>
  </si>
  <si>
    <t>含退票费</t>
  </si>
  <si>
    <t>国航包机1：成都-九寨 CA4041（14:55-16:00）</t>
  </si>
  <si>
    <t>国航包机2：成都-九寨 CA4481（17:30-18:30）</t>
  </si>
  <si>
    <t>国航团队票：北京-九寨 CA4121（14:30-17:55）</t>
  </si>
  <si>
    <t>单程</t>
  </si>
  <si>
    <t>项</t>
  </si>
  <si>
    <t>15日抵达（约470人）</t>
  </si>
  <si>
    <t>川航包机1：成都-九寨 3U8653（08:15-09:15）</t>
  </si>
  <si>
    <t>川航包机2：成都-九寨 3U8605（15:55-17:00）</t>
  </si>
  <si>
    <t>南航团队票：广州-九寨 CZ5315（08:55-11:30）</t>
  </si>
  <si>
    <t>18日返程（约832人）</t>
  </si>
  <si>
    <t>川航包机1：九寨-武汉 3U3007（17:35-19:55）</t>
  </si>
  <si>
    <t>川航包机2：九寨-无锡 3U3727（09:20-12:05）</t>
  </si>
  <si>
    <t>川航包机3：九寨-西安 3U3252（16:45-18:15）</t>
  </si>
  <si>
    <t>国航包机1：九寨-成都 CA4042（17:00-18:15）</t>
  </si>
  <si>
    <t>国航包机2：九寨-成都 CA4482（19:20-20:30）</t>
  </si>
  <si>
    <t>南航包机：九寨-广州 CZ5316（12:40-15:10）</t>
  </si>
  <si>
    <t>国航团队票：九寨-北京 CA4122（19:00-21:35）</t>
  </si>
  <si>
    <t>19日返程（约260人）</t>
  </si>
  <si>
    <t>川航包机1：九寨-成都 3U8620（13:35-14:35）</t>
  </si>
  <si>
    <t>川航包机2：九寨-成都 3U8654（16:55-18:00）</t>
  </si>
  <si>
    <t>媒体机票款</t>
  </si>
  <si>
    <t>乘坐包机航班，但费用单独支付</t>
  </si>
  <si>
    <t xml:space="preserve"> 项 </t>
  </si>
  <si>
    <t xml:space="preserve"> 次 </t>
  </si>
  <si>
    <t>嘉宾散客票汇总</t>
  </si>
  <si>
    <t>KP、金主、公会、创作者、明星团队、外部嘉宾散客票</t>
  </si>
  <si>
    <t>含退改签费用、含康辉工作人员差旅</t>
  </si>
  <si>
    <t>创作者自费报销费用</t>
  </si>
  <si>
    <t>机票报销</t>
  </si>
  <si>
    <t>打车费报销</t>
  </si>
  <si>
    <t>住宿费报销</t>
  </si>
  <si>
    <t>餐费报销</t>
  </si>
  <si>
    <t>韩寒报销</t>
  </si>
  <si>
    <t>马梦怡回程升舱费</t>
  </si>
  <si>
    <t>升级公务舱</t>
  </si>
  <si>
    <t>张</t>
  </si>
  <si>
    <t>字节商旅系统升舱</t>
  </si>
  <si>
    <t>机票费用合计</t>
  </si>
  <si>
    <t>预估费用，以实际出票为准</t>
  </si>
  <si>
    <t>2-酒店住宿</t>
  </si>
  <si>
    <t>酒店名称</t>
  </si>
  <si>
    <t>酒店房间类型</t>
  </si>
  <si>
    <t>是否含早</t>
  </si>
  <si>
    <t>房间数</t>
  </si>
  <si>
    <t>间夜</t>
  </si>
  <si>
    <t>入住天数</t>
  </si>
  <si>
    <t>晚</t>
  </si>
  <si>
    <t>单价</t>
  </si>
  <si>
    <t>以酒店实际费用为准</t>
  </si>
  <si>
    <t>九寨沟康莱德酒店</t>
  </si>
  <si>
    <t>金主住宿-行政景观套房</t>
  </si>
  <si>
    <t>含早</t>
  </si>
  <si>
    <t xml:space="preserve"> 间 </t>
  </si>
  <si>
    <t xml:space="preserve"> 晚 </t>
  </si>
  <si>
    <t>9.14-18日退房</t>
  </si>
  <si>
    <t>增加一位金主，9月15日一晚</t>
  </si>
  <si>
    <t>希尔顿度假酒店</t>
  </si>
  <si>
    <t>公会TOP3-希尔顿套房</t>
  </si>
  <si>
    <t>其他公会人员-湖景双床房</t>
  </si>
  <si>
    <t>主持人住宿</t>
  </si>
  <si>
    <t>随行人员住宿-标间</t>
  </si>
  <si>
    <t>9.11-19日退房</t>
  </si>
  <si>
    <t>成都空港酒店</t>
  </si>
  <si>
    <t>行政套房-邓超</t>
  </si>
  <si>
    <t>间</t>
  </si>
  <si>
    <t>9月16日一晚</t>
  </si>
  <si>
    <t>大床房-随行</t>
  </si>
  <si>
    <t>双床房-随行</t>
  </si>
  <si>
    <t>酒店住费用合计</t>
  </si>
  <si>
    <t>3-用车</t>
  </si>
  <si>
    <t>日期</t>
  </si>
  <si>
    <t>车型（GL8为7座；考斯特19座；大巴车39座）</t>
  </si>
  <si>
    <t>描述</t>
  </si>
  <si>
    <t>数量</t>
  </si>
  <si>
    <t>以实际用车费用为准，全天10小时200公里（超时300元/时，超公里15元/公里）
为保证创作者体验感车辆统一从成都调车至九寨沟，车辆（九寨当地为旅游大巴车况差，司机为当地藏民素质差不好管理，不听从安排），大巴空驶往返未收取费用</t>
  </si>
  <si>
    <t>接机-西瓜同学，CA4481 成都-九寨-考斯特</t>
  </si>
  <si>
    <t>机场-酒店</t>
  </si>
  <si>
    <t xml:space="preserve"> 辆 </t>
  </si>
  <si>
    <t xml:space="preserve"> 趟次 </t>
  </si>
  <si>
    <t>接机-西瓜同学，CA4121 北京-九寨-大巴</t>
  </si>
  <si>
    <t>接机-卷卷-GL8</t>
  </si>
  <si>
    <t>接机-西瓜同学，CA4041 北京-九寨-大巴</t>
  </si>
  <si>
    <t>接机-西瓜同学，CA4041 北京-九寨-考斯特</t>
  </si>
  <si>
    <t>备车-洲际-GL8</t>
  </si>
  <si>
    <t>10:00抵达</t>
  </si>
  <si>
    <t xml:space="preserve"> 天 </t>
  </si>
  <si>
    <t>全天10小时200公里</t>
  </si>
  <si>
    <t>接机-3U8653 成都-九寨-考斯特</t>
  </si>
  <si>
    <t>接机-CA4041 成都-九寨-大巴</t>
  </si>
  <si>
    <t>接机-CA4041 成都-九寨，金主：郭培-GL8</t>
  </si>
  <si>
    <t>接机-CA4041 成都-九寨，金主：钟腊梅-GL8</t>
  </si>
  <si>
    <t>接机-CA4041 成都-九寨，金主：陈碧莲-GL8</t>
  </si>
  <si>
    <t>接机-CA4041 成都-九寨，金主：郭建-GL8</t>
  </si>
  <si>
    <t>接机-CA4041 成都-九寨，金主：董海河-GL8</t>
  </si>
  <si>
    <t>接机-CA4041 成都-九寨，榜单权益：丹丹丹宝贝333-GL8</t>
  </si>
  <si>
    <t>接机-CA4041 成都-九寨，榜单权益：重庆林婉儿-GL8</t>
  </si>
  <si>
    <t>摆渡-运营同学创作人之夜踩线-大巴</t>
  </si>
  <si>
    <t>洲际-希尔顿</t>
  </si>
  <si>
    <t>辆</t>
  </si>
  <si>
    <t>天</t>
  </si>
  <si>
    <t>10:00/11:00抵达</t>
  </si>
  <si>
    <t>接机-CZ5315 广州-九寨；3U8609 成都-九寨-大巴</t>
  </si>
  <si>
    <t>接机-CA4121 北京-九寨-大巴</t>
  </si>
  <si>
    <t>接机-CA4481 成都-九寨-大巴</t>
  </si>
  <si>
    <t>机场-酒店，公会接机</t>
  </si>
  <si>
    <t>接机-3U8609 成都-九寨，榜单权益：铁根游戏解说-GL8</t>
  </si>
  <si>
    <t>接机-3U8609 成都-九寨，榜单权益：农人老肥-GL8</t>
  </si>
  <si>
    <t>接机-CA4041 成都-九寨，金主：周艳东-GL8</t>
  </si>
  <si>
    <t>接机+包车</t>
  </si>
  <si>
    <t>接机-CA4121 成都-九寨，孙燕姿经纪人：姚秀华-GL8</t>
  </si>
  <si>
    <t>接机-CA4121 北京-九寨，创作人之夜主持人：严尚佳、任超-GL8</t>
  </si>
  <si>
    <t>包车-神仙池游览-大巴</t>
  </si>
  <si>
    <t>包车-CA4121 北京-九寨，金主：郑衍国-GL8</t>
  </si>
  <si>
    <t>包车-CA4481 成都-九寨，金主：宋国强-GL8</t>
  </si>
  <si>
    <t>包车-自驾金主：杨新12:00，伍志云16:00-GL8</t>
  </si>
  <si>
    <t>康莱德</t>
  </si>
  <si>
    <t>包车-13日抵达金主：郭培，钟腊梅，陈碧莲，郭建，董海河-GL8</t>
  </si>
  <si>
    <t>包车-创作人之夜彩排-GL8</t>
  </si>
  <si>
    <t>洲际发车：12:00/13:00/15:45/19:15/20:45/21:30
希尔顿发车：15:15/16:15/18:00/22:00/22:45/00:45</t>
  </si>
  <si>
    <t>备车-机场-考斯特</t>
  </si>
  <si>
    <t>机场备车</t>
  </si>
  <si>
    <t>备车-机场-GL8</t>
  </si>
  <si>
    <t>12:00抵达</t>
  </si>
  <si>
    <t>10:00/11:00/12:00抵达</t>
  </si>
  <si>
    <t>备车-希尔顿-GL8</t>
  </si>
  <si>
    <t>接机-3U8619 成都-九寨-大巴</t>
  </si>
  <si>
    <t>接机-3U8653 成都-九寨-大巴</t>
  </si>
  <si>
    <t>接机-CZ5315 广州-九寨-大巴</t>
  </si>
  <si>
    <t>接机-CA4041 成都-九寨；3U3769 济南-九寨-大巴</t>
  </si>
  <si>
    <t>接机-3U8605 成都-九寨-大巴</t>
  </si>
  <si>
    <t>费用计算在备车内</t>
  </si>
  <si>
    <t>接机-3U8619 成都-九寨，文森-GL8</t>
  </si>
  <si>
    <t>接机-CZ5315 广州-九寨，飞利浦：冉素娥、刘琼-GL8</t>
  </si>
  <si>
    <t>接机-CA4041-GL8</t>
  </si>
  <si>
    <t>机场-酒店，直接去希尔顿彩排</t>
  </si>
  <si>
    <t>接机-3U8605-GL8</t>
  </si>
  <si>
    <t>实际3辆，有一辆使用备车</t>
  </si>
  <si>
    <t>接机-3U3177 杭州-九寨，22:10抵达-小车</t>
  </si>
  <si>
    <t>接机-3U3028 贵阳-九寨，23:10抵达-小车</t>
  </si>
  <si>
    <t>包车-公会包车-大巴</t>
  </si>
  <si>
    <t>摆渡-创作人之夜-大巴</t>
  </si>
  <si>
    <t>上午下午洲际-希尔顿，晚上希尔顿-洲际</t>
  </si>
  <si>
    <t>包车-3U8653 成都-九寨，金主：赵会蓉-GL8</t>
  </si>
  <si>
    <t xml:space="preserve">天 </t>
  </si>
  <si>
    <t>包车-金主包车-GL8</t>
  </si>
  <si>
    <t>包车-创作人之夜领导用车-GL8</t>
  </si>
  <si>
    <t>包含一次接机-3U8653</t>
  </si>
  <si>
    <t>其中接一次李放</t>
  </si>
  <si>
    <t>接机-CZ5315 广州-九寨，阿里三国志：黄玲玲-GL8</t>
  </si>
  <si>
    <t>接机-CA4481 成都-九寨，吴敏霞：张效诚、杜朋-GL8</t>
  </si>
  <si>
    <t>接机-CA4121 北京-九寨，鲁豫团队-GL8</t>
  </si>
  <si>
    <t>接机-CA4121、CA4481，陈铭团队-GL8</t>
  </si>
  <si>
    <t>送机-CA4042，文森-GL8</t>
  </si>
  <si>
    <t>酒店-机场</t>
  </si>
  <si>
    <t>包含金主赵会蓉：包车+送机</t>
  </si>
  <si>
    <t>酒店备车</t>
  </si>
  <si>
    <t>洲际备车-考斯特</t>
  </si>
  <si>
    <t>成都接机-邓超团队-GL8</t>
  </si>
  <si>
    <t>成都送机-邓超团队-GL8</t>
  </si>
  <si>
    <t>接机-邓超团队-GL8</t>
  </si>
  <si>
    <t>分两批，3U8653两辆车，3U8619两辆车</t>
  </si>
  <si>
    <t>包车-丹丹丹九寨沟游览，获奖权益兑换-GL8</t>
  </si>
  <si>
    <t>包车-西瓜同学外出用餐</t>
  </si>
  <si>
    <t>22:00洲际出发小龙坎，3:00返程</t>
  </si>
  <si>
    <t>备车-洲际-考斯特</t>
  </si>
  <si>
    <t>送机-3U3727 九寨-无锡-大巴</t>
  </si>
  <si>
    <t>送机-3U3007 九寨-武汉-大巴</t>
  </si>
  <si>
    <t>送机-CZ5316 九寨-广州-大巴</t>
  </si>
  <si>
    <t>送机-3U3252 九寨-西安-大巴</t>
  </si>
  <si>
    <t>送机-CA4042 九寨-成都-大巴</t>
  </si>
  <si>
    <t>送机-3U8610 九寨-成都-大巴</t>
  </si>
  <si>
    <t>送机-CA4122 九寨-北京-大巴</t>
  </si>
  <si>
    <t>送机-CA4482 九寨-成都-大巴</t>
  </si>
  <si>
    <t>送机-3U3007，邓超团队-GL8</t>
  </si>
  <si>
    <t>送机-3U3007，陈铭团队-GL8</t>
  </si>
  <si>
    <t>送机-CZ5316，陈大白游戏解说-GL8</t>
  </si>
  <si>
    <t>送机-CZ5316，卷卷-GL8</t>
  </si>
  <si>
    <t>送机-CZ5316，外部嘉宾：冉素娥、刘琼-GL8</t>
  </si>
  <si>
    <t>送机-3U3252，邓超团队-GL8</t>
  </si>
  <si>
    <t>送机-3U3252，陈铭团队-GL8</t>
  </si>
  <si>
    <t>送机-3U3252，鲁豫团队-GL8</t>
  </si>
  <si>
    <t>送机-CA4042，吴敏霞团队-GL8</t>
  </si>
  <si>
    <t>送机-CA4042，重庆林婉儿-GL8</t>
  </si>
  <si>
    <t>送机-CA4122，外部嘉宾：姚秀华-GL8</t>
  </si>
  <si>
    <t>送机-CA4122，鲁豫团队-GL8</t>
  </si>
  <si>
    <t>送机-CA4122，邓超团队-GL8</t>
  </si>
  <si>
    <t>送机-西瓜同学九寨沟游览后送机-GL8</t>
  </si>
  <si>
    <t>九寨沟-机场</t>
  </si>
  <si>
    <t>包车-西瓜同学九寨沟游览-大巴</t>
  </si>
  <si>
    <t>30座大巴</t>
  </si>
  <si>
    <t>包车+送机</t>
  </si>
  <si>
    <t>包车-铁根游戏解说九寨沟游览，获奖权益兑换-GL8</t>
  </si>
  <si>
    <t>包车-农人老肥九寨沟游览，获奖权益兑换-GL8</t>
  </si>
  <si>
    <t>包车-农村四哥九寨沟游览-GL8</t>
  </si>
  <si>
    <t>临时取消行程，按单趟算一次费用</t>
  </si>
  <si>
    <t>车辆到达酒店后取消，按单趟次收费</t>
  </si>
  <si>
    <t>备车-考斯特</t>
  </si>
  <si>
    <t>包车-3U8620 九寨-成都-大巴</t>
  </si>
  <si>
    <t>包车-3U8654 九寨-成都-大巴</t>
  </si>
  <si>
    <t>包车-3U4042 九寨-成都-大巴</t>
  </si>
  <si>
    <t>送机-3U3770-考斯特</t>
  </si>
  <si>
    <t>送机-3U3770，铁根游戏解说-GL8</t>
  </si>
  <si>
    <t>送机-3U3770，靓声-GL8</t>
  </si>
  <si>
    <t>送机-3U8895，马梦怡-GL8</t>
  </si>
  <si>
    <t>送机-CZ5316，黄玲玲-GL8</t>
  </si>
  <si>
    <t>超时超公里</t>
  </si>
  <si>
    <t>详见明细</t>
  </si>
  <si>
    <t>次</t>
  </si>
  <si>
    <t>用车费用合计</t>
  </si>
  <si>
    <t>4-餐饮</t>
  </si>
  <si>
    <t>餐厅名称</t>
  </si>
  <si>
    <t>用餐类别</t>
  </si>
  <si>
    <t>用餐日期</t>
  </si>
  <si>
    <t>希尔顿用餐</t>
  </si>
  <si>
    <t>希尔顿酒店</t>
  </si>
  <si>
    <t>9.14日自助晚餐</t>
  </si>
  <si>
    <t xml:space="preserve"> 人 </t>
  </si>
  <si>
    <t xml:space="preserve"> 餐 </t>
  </si>
  <si>
    <t>9.16日自助午餐</t>
  </si>
  <si>
    <t>人</t>
  </si>
  <si>
    <t>9.17日自助午餐</t>
  </si>
  <si>
    <t>9.15创作人之夜晚餐</t>
  </si>
  <si>
    <t>9.15日自助午餐</t>
  </si>
  <si>
    <t>9.15日自助晚餐</t>
  </si>
  <si>
    <t>9.15日（中午158+晚餐205）</t>
  </si>
  <si>
    <t>9.16公会晚宴-桌餐</t>
  </si>
  <si>
    <t>9.16日秀场公会晚宴</t>
  </si>
  <si>
    <t>桌</t>
  </si>
  <si>
    <t>餐</t>
  </si>
  <si>
    <t>9.16日秀场公会晚宴酒水</t>
  </si>
  <si>
    <t>啤酒+白酒</t>
  </si>
  <si>
    <t>西瓜妹主持人</t>
  </si>
  <si>
    <t>房间点餐（9.14日）</t>
  </si>
  <si>
    <t>房间点餐（9.15日）</t>
  </si>
  <si>
    <t>9月16日中午1磅蛋糕</t>
  </si>
  <si>
    <t>个</t>
  </si>
  <si>
    <t>铁根游戏解说</t>
  </si>
  <si>
    <t>洲际用餐</t>
  </si>
  <si>
    <t>主播晚宴</t>
  </si>
  <si>
    <t>9.16日</t>
  </si>
  <si>
    <t>创作者庆功宴</t>
  </si>
  <si>
    <t>9.17日</t>
  </si>
  <si>
    <t>明星晚宴</t>
  </si>
  <si>
    <t>市场部晚餐</t>
  </si>
  <si>
    <t>庆功宴</t>
  </si>
  <si>
    <t>团建晚餐-烧烤</t>
  </si>
  <si>
    <t>9.18日</t>
  </si>
  <si>
    <t>酒水</t>
  </si>
  <si>
    <t>红酒</t>
  </si>
  <si>
    <t>公会晚宴+主播晚宴</t>
  </si>
  <si>
    <t>箱</t>
  </si>
  <si>
    <t>青稞酒</t>
  </si>
  <si>
    <t>公会晚宴</t>
  </si>
  <si>
    <t>瓶</t>
  </si>
  <si>
    <t>果粒橙+唯怡豆奶</t>
  </si>
  <si>
    <t>含运费</t>
  </si>
  <si>
    <t>餐饮费用合计</t>
  </si>
  <si>
    <t>5-景点</t>
  </si>
  <si>
    <t>景点&amp;演出名称</t>
  </si>
  <si>
    <t>包含项目</t>
  </si>
  <si>
    <t>游览奖励</t>
  </si>
  <si>
    <t>九寨沟门票</t>
  </si>
  <si>
    <t>1天套票</t>
  </si>
  <si>
    <t>神仙池游览</t>
  </si>
  <si>
    <t>导游*1</t>
  </si>
  <si>
    <t xml:space="preserve"> 人</t>
  </si>
  <si>
    <t>导游*2</t>
  </si>
  <si>
    <t>市场部团建</t>
  </si>
  <si>
    <t>新增加3人</t>
  </si>
  <si>
    <t>九寨沟午餐</t>
  </si>
  <si>
    <t>自助午餐</t>
  </si>
  <si>
    <t>九寨沟导游</t>
  </si>
  <si>
    <t>讲解及跟车服务</t>
  </si>
  <si>
    <t>门票费用合计</t>
  </si>
  <si>
    <t>6-物料</t>
  </si>
  <si>
    <t>费用类别</t>
  </si>
  <si>
    <t>项目</t>
  </si>
  <si>
    <t>内容</t>
  </si>
  <si>
    <t>物料</t>
  </si>
  <si>
    <t>机场物料</t>
  </si>
  <si>
    <t>接机牌双面KT（60*40cm）+手举杆</t>
  </si>
  <si>
    <t xml:space="preserve"> 个 </t>
  </si>
  <si>
    <t>车头牌：A3塑封</t>
  </si>
  <si>
    <t>金主专车司机名卡-250g铜版纸</t>
  </si>
  <si>
    <t>免责协议打印</t>
  </si>
  <si>
    <t xml:space="preserve"> 份 </t>
  </si>
  <si>
    <t>页</t>
  </si>
  <si>
    <t>成人1400份+儿童20份；每份为2页</t>
  </si>
  <si>
    <t>免责协议垫板+签字笔</t>
  </si>
  <si>
    <t xml:space="preserve"> 套 </t>
  </si>
  <si>
    <t xml:space="preserve"> 于接机车辆上进行免责协议签署</t>
  </si>
  <si>
    <t>签到台物料</t>
  </si>
  <si>
    <t>指引画架：KT牌高90cm*宽60cm</t>
  </si>
  <si>
    <t xml:space="preserve"> 元 </t>
  </si>
  <si>
    <t>签到入住2；洲际房间分区6；送机发车时间表2；核酸检测2；医务室1；盒餐1；主播晚宴1；公会晚宴1；希尔顿餐厅1</t>
  </si>
  <si>
    <t>签到桌牌-A5</t>
  </si>
  <si>
    <t>签到台摆放</t>
  </si>
  <si>
    <t>体温枪</t>
  </si>
  <si>
    <t>签到台监测</t>
  </si>
  <si>
    <t>房卡套-250g铜版纸模切覆亚膜</t>
  </si>
  <si>
    <t>入住洲际使用，形象露出</t>
  </si>
  <si>
    <t>餐券-200g铜版纸打垄线</t>
  </si>
  <si>
    <t>1400人10餐；定制logo餐券</t>
  </si>
  <si>
    <t>儿童手环</t>
  </si>
  <si>
    <t>签署未成年人免责协议后发放一个</t>
  </si>
  <si>
    <t>零食贴纸</t>
  </si>
  <si>
    <t>logo贴纸，贴在零食袋和纸杯上</t>
  </si>
  <si>
    <t>医药箱（体温计，棉签，碘伏棉签，医用棉球，绷带，灭菌纱布片，无纺胶带，止血带，酒精棉片，碘伏棉片，创可贴，风油精，烧伤抑菌膏，灭菌手套，速溶冰袋，安全别针，三角绷带）</t>
  </si>
  <si>
    <t>洲际、希尔顿各备1个</t>
  </si>
  <si>
    <t>暖宝宝-300片</t>
  </si>
  <si>
    <t xml:space="preserve"> 盒 </t>
  </si>
  <si>
    <t>机场100片，洲际100片，希尔顿100片；九寨天气寒冷</t>
  </si>
  <si>
    <t>黑糖姜茶-120包</t>
  </si>
  <si>
    <t>九寨天气寒冷</t>
  </si>
  <si>
    <t>龙角散-30袋</t>
  </si>
  <si>
    <t xml:space="preserve"> 包 </t>
  </si>
  <si>
    <t>速效救心丸-4瓶</t>
  </si>
  <si>
    <t>应急肠胃药品</t>
  </si>
  <si>
    <t>云南白药喷雾</t>
  </si>
  <si>
    <t>999感冒灵</t>
  </si>
  <si>
    <t>盒</t>
  </si>
  <si>
    <t>当地新增</t>
  </si>
  <si>
    <t>烫伤药、眼药水、金霉素</t>
  </si>
  <si>
    <t>海王金樽-解酒胶囊</t>
  </si>
  <si>
    <t>拐杖</t>
  </si>
  <si>
    <t>受伤</t>
  </si>
  <si>
    <t>牙线、蜂蜜、清口糖、女生用品、头绳、肩带等</t>
  </si>
  <si>
    <t>房间备品</t>
  </si>
  <si>
    <t>定制床旗-洲际套房</t>
  </si>
  <si>
    <t>每床一条，形象露出</t>
  </si>
  <si>
    <t>床旗打样</t>
  </si>
  <si>
    <t xml:space="preserve"> 条 </t>
  </si>
  <si>
    <t>棉麻2条</t>
  </si>
  <si>
    <t>绸缎1条</t>
  </si>
  <si>
    <t>定制抱枕-洲际套房</t>
  </si>
  <si>
    <t>防疫物料</t>
  </si>
  <si>
    <t>口罩-800片</t>
  </si>
  <si>
    <t>机场、洲际、希尔顿公共区域</t>
  </si>
  <si>
    <t>消毒湿巾</t>
  </si>
  <si>
    <t>消毒凝胶-800片</t>
  </si>
  <si>
    <t xml:space="preserve"> 瓶 </t>
  </si>
  <si>
    <t>机场6瓶，洲际3瓶，希尔顿3瓶</t>
  </si>
  <si>
    <t>护目镜</t>
  </si>
  <si>
    <t>防护服</t>
  </si>
  <si>
    <t>金主、专车物料</t>
  </si>
  <si>
    <t>车载收纳盒</t>
  </si>
  <si>
    <t>依云水-200瓶330ml</t>
  </si>
  <si>
    <t xml:space="preserve"> 箱 </t>
  </si>
  <si>
    <t>得宝纸巾-108小包</t>
  </si>
  <si>
    <t>小瓶凝胶-60ml</t>
  </si>
  <si>
    <t>专车使用</t>
  </si>
  <si>
    <t>黑色雨伞</t>
  </si>
  <si>
    <t xml:space="preserve"> 把 </t>
  </si>
  <si>
    <t>充电宝</t>
  </si>
  <si>
    <t>9月11日新增需求</t>
  </si>
  <si>
    <t>充电线</t>
  </si>
  <si>
    <t>9月15日金主临时增加购买需求</t>
  </si>
  <si>
    <t>打火机</t>
  </si>
  <si>
    <t>高原反应物料</t>
  </si>
  <si>
    <t>新增红景天-100瓶</t>
  </si>
  <si>
    <t xml:space="preserve"> 现场增加数量</t>
  </si>
  <si>
    <t>红景天口服液</t>
  </si>
  <si>
    <t>氧气瓶-960ml /瓶可吸入150次</t>
  </si>
  <si>
    <t>机场700个，洲际500个，希尔顿200</t>
  </si>
  <si>
    <t>葡萄糖20ml-500瓶</t>
  </si>
  <si>
    <t>机场250，洲际150，希尔顿100</t>
  </si>
  <si>
    <t>车上物料</t>
  </si>
  <si>
    <t>大巴车身贴-4.2*6m</t>
  </si>
  <si>
    <t>含3人美工</t>
  </si>
  <si>
    <t>晕车贴-500贴</t>
  </si>
  <si>
    <t>机场200个，洲际50个，希尔顿50个</t>
  </si>
  <si>
    <t>新增晕车贴-300贴</t>
  </si>
  <si>
    <t>新增-九寨当地采买</t>
  </si>
  <si>
    <t>清洁袋-500个</t>
  </si>
  <si>
    <t>机场300个，大巴车300个，专车200个</t>
  </si>
  <si>
    <t>接机用水</t>
  </si>
  <si>
    <t>活动零食</t>
  </si>
  <si>
    <t>活动期间对所有嘉宾开放</t>
  </si>
  <si>
    <t>预估1300人6天，洲际酒店附近物资匮乏</t>
  </si>
  <si>
    <t>零食包-120份</t>
  </si>
  <si>
    <t>锦鲤糕点</t>
  </si>
  <si>
    <t>锦鲤月饼</t>
  </si>
  <si>
    <t>份</t>
  </si>
  <si>
    <t>锦鲤月饼试吃</t>
  </si>
  <si>
    <t>9.16日晚天浴中心用水</t>
  </si>
  <si>
    <t>怡宝瓶装水-350ml 600瓶</t>
  </si>
  <si>
    <t>600瓶</t>
  </si>
  <si>
    <t>餐饮物料-纸巾logo定做</t>
  </si>
  <si>
    <t>11.5*11.5cm</t>
  </si>
  <si>
    <t>三万张起订量，形象露出</t>
  </si>
  <si>
    <t>打样费</t>
  </si>
  <si>
    <t>三万张起订量</t>
  </si>
  <si>
    <t>纸巾运费</t>
  </si>
  <si>
    <t>5箱，邮寄九寨</t>
  </si>
  <si>
    <t>工作人员服装</t>
  </si>
  <si>
    <t>镭射logo7*7cm&amp;联合logo10*10cm</t>
  </si>
  <si>
    <t xml:space="preserve"> 件 </t>
  </si>
  <si>
    <t>黑色帽衫</t>
  </si>
  <si>
    <t>两个logo两个制版费用</t>
  </si>
  <si>
    <t>服装运费</t>
  </si>
  <si>
    <t>顺丰运输九寨</t>
  </si>
  <si>
    <t>活动物料运费</t>
  </si>
  <si>
    <t>九寨当地运费</t>
  </si>
  <si>
    <t>车</t>
  </si>
  <si>
    <t>九寨当地很多大件快递都是只能到镇上不能直接送到酒店，物理条件限制，只能拉车去镇上取，物料多需要货车往返，9月3日&amp;11日&amp;13日物料运输费（车+搬运工）</t>
  </si>
  <si>
    <t>活动后红酒邮寄</t>
  </si>
  <si>
    <t>北京1、福建2</t>
  </si>
  <si>
    <t>劝退创作者补偿邮寄</t>
  </si>
  <si>
    <t>公会活动剩余物料运输费用</t>
  </si>
  <si>
    <t>九寨沟-字节</t>
  </si>
  <si>
    <t>公会侧武庆鑫活动物料邮寄</t>
  </si>
  <si>
    <t>字节剩余物料运费</t>
  </si>
  <si>
    <t>剩余茶包15箱、卷卷行李箱+物料</t>
  </si>
  <si>
    <t>活动结束物料邮寄</t>
  </si>
  <si>
    <t>九寨沟-北京</t>
  </si>
  <si>
    <t>常规物料</t>
  </si>
  <si>
    <t>剪刀、双面胶、订书器</t>
  </si>
  <si>
    <t>出行支持费用合计</t>
  </si>
  <si>
    <t>7-其他项目</t>
  </si>
  <si>
    <t>明细</t>
  </si>
  <si>
    <t>H5</t>
  </si>
  <si>
    <t>H5研发及程序代码</t>
  </si>
  <si>
    <t>前端代码H5开发-后端接口调用-测试整体功能</t>
  </si>
  <si>
    <t>整体打包价；
根据邀约需求梳理开发逻辑-页面设计-前端代码H5开发-后端接口调用-测试整体功能-数据库及缓存优化-bug维护优化、数据统计-随时调整后台机票数量</t>
  </si>
  <si>
    <t>开发工程师2人</t>
  </si>
  <si>
    <t>数据库及缓存优化-bug维护优化、数据统计</t>
  </si>
  <si>
    <t>UI设计师2人</t>
  </si>
  <si>
    <t>8月5日-8月15日，两周设计UI压面及画面调整</t>
  </si>
  <si>
    <t>全程7*18h数据管理与维护2人</t>
  </si>
  <si>
    <t>8月5日-9月15日，为期一个多月数据管理及维护</t>
  </si>
  <si>
    <t>月</t>
  </si>
  <si>
    <t>短信平台</t>
  </si>
  <si>
    <t>前期闭环短信、航司出票通知短信、会议信息通知短信、游览信息通知短信、创作人之夜通知短信、金秒奖通知短信、接机短信、送机短信</t>
  </si>
  <si>
    <t>1200人，发送8次通知短信，0.3元/条，每次通知字幅占用3条短信</t>
  </si>
  <si>
    <t>九寨当地核酸检测</t>
  </si>
  <si>
    <t>核酸二次检测（全员核酸，按每10人混检进行检测，全员出整体大检测报告）</t>
  </si>
  <si>
    <t>含搭建工人、兼职等全体人员；</t>
  </si>
  <si>
    <t>单次核酸（涉及部分嘉宾返程城市需要48h核酸报告，单次核酸可出检测报告）</t>
  </si>
  <si>
    <t>预估，按实际结算</t>
  </si>
  <si>
    <t>意外保险</t>
  </si>
  <si>
    <t xml:space="preserve"> 全部参与的人员：包括创作者、外部嘉宾、字节工作人员</t>
  </si>
  <si>
    <t>明星保险</t>
  </si>
  <si>
    <t>邓超1人、韩寒1人、鲁豫6人、陈铭3人、主持人2人</t>
  </si>
  <si>
    <t>共5组</t>
  </si>
  <si>
    <t>VIP通道邓超及助理</t>
  </si>
  <si>
    <t>机场VIP通道-北京2人</t>
  </si>
  <si>
    <t>机场VIP通道-上海2人</t>
  </si>
  <si>
    <t>机场VIP通道-武汉2人</t>
  </si>
  <si>
    <t>机场VIP通道-成都2人往返（9月16日北京至成都1次，9月17日成都至九寨1次）</t>
  </si>
  <si>
    <t>2人2次</t>
  </si>
  <si>
    <t>九寨沟VIP通道</t>
  </si>
  <si>
    <t>九寨沟机场VIP通道：外部嘉宾、高层</t>
  </si>
  <si>
    <t>九黄机场接待台</t>
  </si>
  <si>
    <t>9.13日-15日使用机场咨询台费用</t>
  </si>
  <si>
    <t>酒店运营费用</t>
  </si>
  <si>
    <t>九寨天堂洲际酒店</t>
  </si>
  <si>
    <t>其他费用合计</t>
  </si>
  <si>
    <t>8-搭建</t>
  </si>
  <si>
    <t>搭建项目</t>
  </si>
  <si>
    <t>材质</t>
  </si>
  <si>
    <t>尺寸</t>
  </si>
  <si>
    <t>酒店签到背景板</t>
  </si>
  <si>
    <t>钢架+UV刀刮布</t>
  </si>
  <si>
    <t>洲际：6m*3m；厚度0.5米含出血</t>
  </si>
  <si>
    <t xml:space="preserve"> 平米 </t>
  </si>
  <si>
    <t>6个led射灯</t>
  </si>
  <si>
    <t xml:space="preserve"> 场地夜间较昏暗</t>
  </si>
  <si>
    <t>木质T板立牌</t>
  </si>
  <si>
    <t>希尔顿*3；机场*1</t>
  </si>
  <si>
    <t>高1.8m*宽0.8m，双面</t>
  </si>
  <si>
    <t xml:space="preserve"> 指引使用</t>
  </si>
  <si>
    <t>搭建人工</t>
  </si>
  <si>
    <t>1个酒店4人</t>
  </si>
  <si>
    <t>安装及拆卸各算1工时</t>
  </si>
  <si>
    <t>人工补贴</t>
  </si>
  <si>
    <t>住宿补贴200元；优惠100元</t>
  </si>
  <si>
    <t>餐饮50元</t>
  </si>
  <si>
    <t>搭建运费</t>
  </si>
  <si>
    <t>往返两次</t>
  </si>
  <si>
    <t>零食角货架</t>
  </si>
  <si>
    <t>货架</t>
  </si>
  <si>
    <t>货架运费</t>
  </si>
  <si>
    <t>零食角布置</t>
  </si>
  <si>
    <t>KT板画面</t>
  </si>
  <si>
    <t xml:space="preserve"> KV延展布置110cm*30cm</t>
  </si>
  <si>
    <t>搭建费用合计</t>
  </si>
  <si>
    <t>9-主题航班</t>
  </si>
  <si>
    <t>主题航班</t>
  </si>
  <si>
    <t>航司/架次</t>
  </si>
  <si>
    <t>航班号</t>
  </si>
  <si>
    <t>主题航班费用合计</t>
  </si>
  <si>
    <t>10-乙方人员</t>
  </si>
  <si>
    <t>类别</t>
  </si>
  <si>
    <t>工作内容（本次活动所负责的内容）</t>
  </si>
  <si>
    <t>前期踩点费用</t>
  </si>
  <si>
    <t>字节工作人员餐费</t>
  </si>
  <si>
    <t>8.17日洲际晚餐-11人</t>
  </si>
  <si>
    <t>晚餐试餐-字节同学</t>
  </si>
  <si>
    <t>8.18日洲际午餐-11人</t>
  </si>
  <si>
    <t>盒餐试餐</t>
  </si>
  <si>
    <t>踩点用车</t>
  </si>
  <si>
    <t>8.17日接机-39座</t>
  </si>
  <si>
    <t>机场-洲际酒店；九寨当地大巴</t>
  </si>
  <si>
    <t>8.18日外出用餐-39座</t>
  </si>
  <si>
    <t>8.19日全天用车-GL8</t>
  </si>
  <si>
    <t>包天；洲际酒店-希尔顿酒店-天源豪生酒店-社会餐厅共9人；
九寨当地车辆；全天200公里10小时</t>
  </si>
  <si>
    <t>8.19日送机-39座</t>
  </si>
  <si>
    <t>洲际酒店-机场；九寨当地大巴</t>
  </si>
  <si>
    <t>康辉工作人员机票</t>
  </si>
  <si>
    <t>8.17日成都-九寨往返机票</t>
  </si>
  <si>
    <t>8.19日成都-九寨往返机票</t>
  </si>
  <si>
    <t>康辉工作人员住宿</t>
  </si>
  <si>
    <t>8.17-19日标间</t>
  </si>
  <si>
    <t>8.17-19日大床</t>
  </si>
  <si>
    <t>康辉工作人员踩点餐费</t>
  </si>
  <si>
    <t>5人</t>
  </si>
  <si>
    <t>康辉工作人员核酸</t>
  </si>
  <si>
    <t>北京3人；成都2人</t>
  </si>
  <si>
    <t>9.1-3日二次踩点：政府会议</t>
  </si>
  <si>
    <t>9.1日成都-九寨机票</t>
  </si>
  <si>
    <t>9.3日九寨-成都机票</t>
  </si>
  <si>
    <t>9.1-3日住宿费</t>
  </si>
  <si>
    <t>GL8接机踩点后至酒店</t>
  </si>
  <si>
    <t>包天；接机后，沿路道旗灯杆勘察；核酸检测医院踩点，外出晚餐后回酒店；九寨当地车辆；全天200公里10小时</t>
  </si>
  <si>
    <t>全天使用240公里，超公里15元/公里</t>
  </si>
  <si>
    <t>送机-GL8</t>
  </si>
  <si>
    <t>趟次</t>
  </si>
  <si>
    <t>9.1日晚餐4人</t>
  </si>
  <si>
    <t>字节同学*2；康辉*2</t>
  </si>
  <si>
    <t>北京工作人员</t>
  </si>
  <si>
    <t>执行团队 9.11-9.19（全程服务）</t>
  </si>
  <si>
    <t>餐补、电话补、交通补，每天10小时工作时间</t>
  </si>
  <si>
    <t>执行团队 9.12-9.19（KP、VIP服务）</t>
  </si>
  <si>
    <t>成都工作人员</t>
  </si>
  <si>
    <t>成都工作人员 9.11-9.19（全程服务）</t>
  </si>
  <si>
    <t>餐补、电话补、交通补、住宿费每天10小时工作时间</t>
  </si>
  <si>
    <t>成都工作人员 9.12-9.16（主要接机人员）</t>
  </si>
  <si>
    <t>成都交通差旅费用</t>
  </si>
  <si>
    <t>9.11日进，9月19日出成都-九寨沟考斯特进出；代替机票费用</t>
  </si>
  <si>
    <t>节省7人机票费用，减少成本</t>
  </si>
  <si>
    <t>九寨当地工作人员</t>
  </si>
  <si>
    <t>9.11日洲际工作人员</t>
  </si>
  <si>
    <t>3人整理物料及搬运</t>
  </si>
  <si>
    <t>人次</t>
  </si>
  <si>
    <t>9.13-19日洲际酒店工作人员（签到台、整理物料、指引人员、核酸检测人员、送机人员等）</t>
  </si>
  <si>
    <t>含餐费、劳务费、住宿费， 每天10小时工作时间</t>
  </si>
  <si>
    <t>9.13-15日希尔顿酒店工作人员（签到台、整理物料、指引人员、核酸检测人员等）</t>
  </si>
  <si>
    <t>9.13-17机场接机人员（创作者&amp;VIP接送机、防疫检测站人员）</t>
  </si>
  <si>
    <t>成都当地工作人员</t>
  </si>
  <si>
    <t>邓超团队成都接机</t>
  </si>
  <si>
    <t>成都酒店协助入住办理，含往返交通费</t>
  </si>
  <si>
    <t>9.13-15日成都机场紧急联系人</t>
  </si>
  <si>
    <t>成都机场备用人员，应急处理航班取消等问题</t>
  </si>
  <si>
    <t>成都司机补贴</t>
  </si>
  <si>
    <t>核酸检测工作人员13日餐补：10位核酸检测人员+救护车2位+2个司机+1主任带队</t>
  </si>
  <si>
    <t>成都工作人员住宿：9.12-17日7人</t>
  </si>
  <si>
    <t>成都出车，司机房补：大巴车司机、考斯特司机9.13-18，15人</t>
  </si>
  <si>
    <t>成都出车，司机餐补：大巴车司机、考斯特司机9.13-18，15人，一餐35元</t>
  </si>
  <si>
    <t>乙方人员费用合计</t>
  </si>
  <si>
    <t>项目合计</t>
  </si>
  <si>
    <t>1-10项合计</t>
  </si>
  <si>
    <t>服务费比例5%</t>
  </si>
  <si>
    <t>必填</t>
  </si>
  <si>
    <t>项目服务费</t>
  </si>
  <si>
    <t>发票类型（增值税普票/免税普票/增值税专票）</t>
  </si>
  <si>
    <t xml:space="preserve"> 增值税专票 </t>
  </si>
  <si>
    <t>发票税率（纸质发票税率）</t>
  </si>
  <si>
    <t>税费</t>
  </si>
  <si>
    <t>总计</t>
  </si>
  <si>
    <t>备注： 
 1） 为避免疑义，本报价需求仅作为我公司询价之目的，并非公开招标或邀请招标，亦不构成招标邀请函，不适用于《中华人民共同国招标投标法》的相关规定。供应商之报价并不代表取得我公司订单，但将视为甄选供应商的依据。
 2） 为免争议，贵公司不得在未经我公司采购部授权之前，以任何形式提供服务或交付货物，对于未经授权所提供的服务或交付的货物亦不承担任何责任。
 3） 我公司有权对供应商报价进行议价，且有权进一步要求供应商提供财务报表、商业资信报告等纳入评比范畴。同时，贵我双方同意我公司将不承担供应商在准备报价过程中由于成本投入而产生的成本费用。
 4）对该报价产品及价格信息予以保密。</t>
  </si>
  <si>
    <t>2021西瓜PLAY主题航班媒体广告报价单</t>
  </si>
  <si>
    <t xml:space="preserve"> 2021西瓜PLAY主题航班 </t>
  </si>
  <si>
    <t xml:space="preserve"> 活动时间： </t>
  </si>
  <si>
    <t xml:space="preserve"> 9月13日-19日 </t>
  </si>
  <si>
    <t>具体内容</t>
  </si>
  <si>
    <t xml:space="preserve"> 单位 </t>
  </si>
  <si>
    <t>航司</t>
  </si>
  <si>
    <t>主题航班媒体广告</t>
  </si>
  <si>
    <t>川航2架航班</t>
  </si>
  <si>
    <t xml:space="preserve">1、9.14日 3U8609（15:50-16:50）
2、9.15日 3U8653（08:15-09:15） </t>
  </si>
  <si>
    <t>机上媒体广告：A319系列(124 座/架)
 1、行李舱贴纸-2 周/1 架
 2、飞机座椅头片-2 周/1 架
 3、小桌板贴纸-2 周/1 架
 4、登机牌（均为成都出港）-10万张
 5、机载视频-15 秒/月/100 架飞机
 6、四川航空《航线导览》-1 页/1 月
 7、活动当日四川航空官方微博配合推送发布1 条</t>
  </si>
  <si>
    <t>经纪代理服务*代理包机服务</t>
  </si>
  <si>
    <t>备注： 
 1）如遇疫情特殊原因导致活动取消，需要出示贵司提供相关活动取消的加盖公章情况说明后，我方将退还扣除所产生费用后的剩余款项，所产生费用包括我方与第三方签订的航班媒体发布广告合同所产生的费用（50%的退款比例）、服务费、税费等；
 2）如果遇疫情原因活动延期，四川航空文化传媒广告有限公司可以配合延期执行，执行时间最晚延长至2021年12月31日；
 3）具体可提供的川航航机媒体投放项目，以最终确定项目为准；
 4）康辉提供与第三方签约的协议、发票凭证等资料用于后续结算；</t>
  </si>
  <si>
    <t>序号</t>
  </si>
  <si>
    <t>具体航班</t>
  </si>
  <si>
    <t>最终
乘机人数</t>
  </si>
  <si>
    <t>机票款</t>
  </si>
  <si>
    <t>税费+
出票费</t>
  </si>
  <si>
    <t>退票费</t>
  </si>
  <si>
    <t>总票款</t>
  </si>
  <si>
    <t>座位总数</t>
  </si>
  <si>
    <t>经济舱
座位数</t>
  </si>
  <si>
    <t>商务舱
座位数</t>
  </si>
  <si>
    <t>经济舱均价</t>
  </si>
  <si>
    <t>商务舱均价</t>
  </si>
  <si>
    <t>同期该航班
经济舱价格</t>
  </si>
  <si>
    <t>同期该航班
商务舱舱价格</t>
  </si>
  <si>
    <t>经济舱
优惠折扣</t>
  </si>
  <si>
    <t>商务舱
优惠折扣</t>
  </si>
  <si>
    <t>乘机率</t>
  </si>
  <si>
    <t>与航司价格谈判</t>
  </si>
  <si>
    <t>市场价格92折</t>
  </si>
  <si>
    <t>一轮报价机票款不含税208000，二轮更新价格20万</t>
  </si>
  <si>
    <t>前期按80人预留团队票，免费取消4人</t>
  </si>
  <si>
    <t>前期按40人预留团队票，免费取消1人</t>
  </si>
  <si>
    <t>一轮报价机票款不含税194200，二轮更新价格18万</t>
  </si>
  <si>
    <t>一轮报价机票款不含税235300，二轮更新价格22万</t>
  </si>
  <si>
    <t>一轮报价机票款不含税107900，二轮更新价格10万</t>
  </si>
  <si>
    <t>仅收取80%成团率的费用</t>
  </si>
  <si>
    <t>前期按78人预留团队票，免费取消18人</t>
  </si>
  <si>
    <t>散客票出票明细</t>
  </si>
  <si>
    <t>姓名</t>
  </si>
  <si>
    <t>记录号</t>
  </si>
  <si>
    <t>航班时刻</t>
  </si>
  <si>
    <t>票价含税</t>
  </si>
  <si>
    <t>出票费</t>
  </si>
  <si>
    <t>是否改期</t>
  </si>
  <si>
    <t>是否退票</t>
  </si>
  <si>
    <t>邓超</t>
  </si>
  <si>
    <t>HPB20H</t>
  </si>
  <si>
    <t>MU2509 I SA18SEP WUHSHA HK1 1730 1905</t>
  </si>
  <si>
    <t>改期费2348</t>
  </si>
  <si>
    <t>HVWXWX</t>
  </si>
  <si>
    <t>HU7347 R TH16SEP PEKCTU HK2 2200 0055+1</t>
  </si>
  <si>
    <t>KSY6G4</t>
  </si>
  <si>
    <t xml:space="preserve"> 3U8619 C FR17SEP CTUJZH HK2 0610 0710 </t>
  </si>
  <si>
    <t>HFE0HQ</t>
  </si>
  <si>
    <t>MU5716 I TH16SEP PKXXIY HK2 2320 0135+1</t>
  </si>
  <si>
    <t>已退票</t>
  </si>
  <si>
    <t>KF8JW4</t>
  </si>
  <si>
    <t>3U3251 C FR17SEP XIYJZH HK3 0645 0835</t>
  </si>
  <si>
    <t>李鹏</t>
  </si>
  <si>
    <t>KF6HMP</t>
  </si>
  <si>
    <t>3U8653 H FR17SEP CTUJZH HK5 0815 0915</t>
  </si>
  <si>
    <t>KE7J4W</t>
  </si>
  <si>
    <t>MU2509 B SA18SEP WUHSHA HK2 1730 1905</t>
  </si>
  <si>
    <t>改期费568</t>
  </si>
  <si>
    <t xml:space="preserve"> HSCHZ9 </t>
  </si>
  <si>
    <t>MU5415 Q TH16SEP SHACTU HK1 1845 2205</t>
  </si>
  <si>
    <t>改期费700</t>
  </si>
  <si>
    <t>JV8HXP</t>
  </si>
  <si>
    <t>3U3251 G FR17SEP XIYJZH HK7 0645 0835</t>
  </si>
  <si>
    <t>KERS7R</t>
  </si>
  <si>
    <t>MU2168 Z TH16SEP SHAXIY HK4 1930 2155</t>
  </si>
  <si>
    <t>KVCJZT</t>
  </si>
  <si>
    <t>3U8619 G FR17SEP CTUJZH HK4 0610 0710</t>
  </si>
  <si>
    <t>JFNH1E</t>
  </si>
  <si>
    <t>HU7842 A TH16SEP PVGXIY HK5 1915 2150</t>
  </si>
  <si>
    <t>刘春龙</t>
  </si>
  <si>
    <t>KSY4KE</t>
  </si>
  <si>
    <t>冉素娥</t>
  </si>
  <si>
    <t>KSCTS0</t>
  </si>
  <si>
    <t xml:space="preserve">CZ5315 M WE15SEP CANJZH HK2 0855 1130 </t>
  </si>
  <si>
    <t>李佳辉</t>
  </si>
  <si>
    <t>KX5JGE</t>
  </si>
  <si>
    <t>CZ3118 V TU14SEP PKXWUH HK1 1120 1325</t>
  </si>
  <si>
    <t>JMLK64</t>
  </si>
  <si>
    <t>CA1236 P SU19SEP XIYPEK HK1 2030 2245</t>
  </si>
  <si>
    <t>JMLJWZ</t>
  </si>
  <si>
    <t>3U3252 Y SU19SEP JZHXIY HK1 1645 1815</t>
  </si>
  <si>
    <t>HYQSRN</t>
  </si>
  <si>
    <t>3U3008 Y TU14SEP WUHJZH HK1 1600 1810</t>
  </si>
  <si>
    <t>曹斌成</t>
  </si>
  <si>
    <t>KYHMNJ</t>
  </si>
  <si>
    <t>CZ5315 U MO13SEP CANJZH HK2 0855 1130</t>
  </si>
  <si>
    <t>吴美贤</t>
  </si>
  <si>
    <t>KYHM8Y</t>
  </si>
  <si>
    <t xml:space="preserve">CZ5315 Y TU14SEP CANJZH HK2 0855 1130 </t>
  </si>
  <si>
    <t>陈振辉</t>
  </si>
  <si>
    <t>陈立良</t>
  </si>
  <si>
    <t>JEED1Y</t>
  </si>
  <si>
    <t>CZ5315 B TU14SEP CANJZH HK1 0855 1130</t>
  </si>
  <si>
    <t>林逸榆</t>
  </si>
  <si>
    <t>HVC6BG</t>
  </si>
  <si>
    <t xml:space="preserve">CZ5315 M TU14SEP CANJZH HK1 0855 1130 </t>
  </si>
  <si>
    <t>黄小杰</t>
  </si>
  <si>
    <t>KVEN2V</t>
  </si>
  <si>
    <t>CZ5315 U TU14SEP CANJZH HK1 0855 1130</t>
  </si>
  <si>
    <t>吕世振</t>
  </si>
  <si>
    <t>KDF9C6</t>
  </si>
  <si>
    <t>3U3770 Y SU19SEP JZHTNA HK1 1005 1230</t>
  </si>
  <si>
    <t>KDF95H</t>
  </si>
  <si>
    <t>3U3769 Y MO13SEP TNAJZH HK1 1330 1605</t>
  </si>
  <si>
    <t>陈泽婷</t>
  </si>
  <si>
    <t>KMYX1M</t>
  </si>
  <si>
    <t>高明</t>
  </si>
  <si>
    <t>HXE6NQ</t>
  </si>
  <si>
    <t>3U3769 Y WE15SEP TNAJZH HK3 1330 1605</t>
  </si>
  <si>
    <t>KDF8CY</t>
  </si>
  <si>
    <t>王辉难</t>
  </si>
  <si>
    <t>黄玲玲</t>
  </si>
  <si>
    <t>KPWDH3</t>
  </si>
  <si>
    <t>CZ5316 Y SU19SEP JZHCAN HK1 1240 1510</t>
  </si>
  <si>
    <t>JQJMMR</t>
  </si>
  <si>
    <t>CZ5315 Y TH16SEP CANJZH HK1 0855 1130</t>
  </si>
  <si>
    <t>莫力洋</t>
  </si>
  <si>
    <t>JQJN37</t>
  </si>
  <si>
    <t>CZ5315 H TU14SEP CANJZH HK2 0855 1130</t>
  </si>
  <si>
    <t>郭建</t>
  </si>
  <si>
    <t>HXFKCK</t>
  </si>
  <si>
    <t>CA4040 R SA11SEP CGQCTU HK1 1000 1420</t>
  </si>
  <si>
    <t>JM0RDX</t>
  </si>
  <si>
    <t>CZ6442 I MO20SEP CTUCGQ HK1 1420 1815</t>
  </si>
  <si>
    <t>董海河</t>
  </si>
  <si>
    <t>KYRN9Y</t>
  </si>
  <si>
    <t>JD5239 Y MO20SEP XIYTAO HK1 1820 2050</t>
  </si>
  <si>
    <t>KGKSY0</t>
  </si>
  <si>
    <t xml:space="preserve">MU6386 R SU12SEP TAOCTU HK1 2005 2315 </t>
  </si>
  <si>
    <t>宋国强</t>
  </si>
  <si>
    <t>JM0RKX</t>
  </si>
  <si>
    <t xml:space="preserve">ZH9405 D TU14SEP SZXCTU HK1 1130 1415 </t>
  </si>
  <si>
    <t>HXWHT9</t>
  </si>
  <si>
    <t xml:space="preserve"> ZH9418 R SA18SEP CTUSZX HK1 2055 2335 </t>
  </si>
  <si>
    <t>唐轶</t>
  </si>
  <si>
    <t>HVWKL4</t>
  </si>
  <si>
    <t>CA4121 Y TH16SEP PEKJZH HK3 1430 1755</t>
  </si>
  <si>
    <t>KD6732</t>
  </si>
  <si>
    <t>MU2119 T SA18SEP XIYPKX HK2 2230 0040+1</t>
  </si>
  <si>
    <t>JRYJC4</t>
  </si>
  <si>
    <t>CA1236 L SA18SEP XIYPEK HK2 2030 2245</t>
  </si>
  <si>
    <t>陈雪溶</t>
  </si>
  <si>
    <t>HY4BDX</t>
  </si>
  <si>
    <t>CZ5315 H TU14SEP CANJZH HK1 0855 1130</t>
  </si>
  <si>
    <t>董琳</t>
  </si>
  <si>
    <t>刘琼</t>
  </si>
  <si>
    <t>刘军</t>
  </si>
  <si>
    <t>HP7WMM</t>
  </si>
  <si>
    <t>CA4122 Y TH16SEP JZHPEK HK1 1900 2135</t>
  </si>
  <si>
    <t>KPS82G</t>
  </si>
  <si>
    <t>CA4202 L TU14SEP PEKCTU HK1 1030 1350</t>
  </si>
  <si>
    <t>KG0W87</t>
  </si>
  <si>
    <t xml:space="preserve">CZ3118 V TU14SEP PKXWUH HK1 1120 1325 </t>
  </si>
  <si>
    <t>杨丹梦</t>
  </si>
  <si>
    <t>KFWR8L</t>
  </si>
  <si>
    <t>CA4122 J SA18SEP JZHPEK HK1 1900 2135</t>
  </si>
  <si>
    <t>邹焕</t>
  </si>
  <si>
    <t>HDR1Z1</t>
  </si>
  <si>
    <t>CA4121 J TU14SEP PEKJZH HK1 1430 1755</t>
  </si>
  <si>
    <t>马骏</t>
  </si>
  <si>
    <t>HRWTQH</t>
  </si>
  <si>
    <t>CA4121 Y TH16SEP PEKJZH HK5 1430 1755</t>
  </si>
  <si>
    <t xml:space="preserve">HRM5F5 </t>
  </si>
  <si>
    <t xml:space="preserve">MU2119 V SA18SEP XIYPKX HK4 2230 0040+1 </t>
  </si>
  <si>
    <t xml:space="preserve"> JDTHDV </t>
  </si>
  <si>
    <t>CA1236 L SA18SEP XIYPEK HK4 2030 2245</t>
  </si>
  <si>
    <t>陈善勇</t>
  </si>
  <si>
    <t>HF79PC</t>
  </si>
  <si>
    <t>CA4121 Y TH16SEP PEKJZH HK1 1430 1755</t>
  </si>
  <si>
    <t>JNL5PN</t>
  </si>
  <si>
    <t>CA1236 L SA18SEP XIYPEK HK1 2030 2245</t>
  </si>
  <si>
    <t>KMD129</t>
  </si>
  <si>
    <t>CZ3948 E SA18SEP XIYCSX HK1 2205 2355</t>
  </si>
  <si>
    <t xml:space="preserve"> JV06B7 </t>
  </si>
  <si>
    <t xml:space="preserve"> EU2300 I SA18SEP XIYCSX HK1 2110 2315 </t>
  </si>
  <si>
    <t>许小浒</t>
  </si>
  <si>
    <t>陈鲁豫</t>
  </si>
  <si>
    <t>JRYJK4</t>
  </si>
  <si>
    <t>CA4121 C TH16SEP PEKJZH HK1 1430 1755</t>
  </si>
  <si>
    <t>KDH5XL</t>
  </si>
  <si>
    <t>李颜如</t>
  </si>
  <si>
    <t>JRXJ46</t>
  </si>
  <si>
    <t xml:space="preserve">HU7347 Q TH16SEP PEKCTU HK1 2200 0055+1 </t>
  </si>
  <si>
    <t xml:space="preserve"> KZ7510</t>
  </si>
  <si>
    <t xml:space="preserve"> MU2119 T SA18SEP XIYPKX HK4 2230 0040+1 </t>
  </si>
  <si>
    <t>KXB9FS</t>
  </si>
  <si>
    <t>MU5716 Z TH16SEP PKXXIY HK1 2320 0135+1</t>
  </si>
  <si>
    <t>KVCJZV</t>
  </si>
  <si>
    <t>HVWMDF</t>
  </si>
  <si>
    <t>CA1236 L SA18SEP XIYPEK HK6 2030 2245</t>
  </si>
  <si>
    <t>熊桂阳</t>
  </si>
  <si>
    <t xml:space="preserve"> HVWY6F</t>
  </si>
  <si>
    <t>HU7347 Q TH16SEP PEKCTU HK2 2200 0055+1</t>
  </si>
  <si>
    <t xml:space="preserve"> KSY4M6 </t>
  </si>
  <si>
    <t xml:space="preserve">3U8619 G FR17SEP CTUJZH HK2 0610 0710 </t>
  </si>
  <si>
    <t>KRCSS8</t>
  </si>
  <si>
    <t>MU5716 Z TH16SEP PKXXIY HK3 2320 0135+1</t>
  </si>
  <si>
    <t>郭思思</t>
  </si>
  <si>
    <t>HMEB9D</t>
  </si>
  <si>
    <t>CA4122 J SA18SEP JZHPEK HK2 1900 2135</t>
  </si>
  <si>
    <t>田洪禹</t>
  </si>
  <si>
    <t xml:space="preserve">HSCJ8F </t>
  </si>
  <si>
    <t>改期费724</t>
  </si>
  <si>
    <t>KSY5ML</t>
  </si>
  <si>
    <t>3U8619 J FR17SEP CTUJZH HK1 0610 0710</t>
  </si>
  <si>
    <t>HFC9D5</t>
  </si>
  <si>
    <t>MU2168 D TH16SEP SHAXIY HK1 1930 2155</t>
  </si>
  <si>
    <t>JD8BRP</t>
  </si>
  <si>
    <t>HU7842 R TH16SEP PVGXIY HK1 1915 2150</t>
  </si>
  <si>
    <t>赵宇超</t>
  </si>
  <si>
    <t>JPHNQ9</t>
  </si>
  <si>
    <t>CA8211 H SA18SEP WUHPEK HK1 1830 2040</t>
  </si>
  <si>
    <t>JMMXR7</t>
  </si>
  <si>
    <t>HFJJQJ</t>
  </si>
  <si>
    <t>3U8619 G FR17SEP CTUJZH HK1 0610 0710</t>
  </si>
  <si>
    <t>JR9FJK</t>
  </si>
  <si>
    <t>MU2509 B SA18SEP WUHSHA HK1 1730 1905</t>
  </si>
  <si>
    <t>HYHP38</t>
  </si>
  <si>
    <t>HU7842 A TH16SEP PVGXIY HK1 1915 2150</t>
  </si>
  <si>
    <t>李翔</t>
  </si>
  <si>
    <t>HT161Y</t>
  </si>
  <si>
    <t>张永超</t>
  </si>
  <si>
    <t>HP66XQ</t>
  </si>
  <si>
    <t>CZ5315 M TU14SEP CANJZH HK1 0855 1130</t>
  </si>
  <si>
    <t>KR28YP</t>
  </si>
  <si>
    <t xml:space="preserve">CA8211 Q SA18SEP WUHPEK HK1 1830 2040 </t>
  </si>
  <si>
    <t>KSCS7Q</t>
  </si>
  <si>
    <t>HQEE0F</t>
  </si>
  <si>
    <t xml:space="preserve">GJ8817 W TU14SEP HGHWUH HK1 0645 0825 </t>
  </si>
  <si>
    <t>焦红波</t>
  </si>
  <si>
    <t>陈龙</t>
  </si>
  <si>
    <t>张启航</t>
  </si>
  <si>
    <t>王天阳</t>
  </si>
  <si>
    <t>陈铭</t>
  </si>
  <si>
    <t>HX2RNH</t>
  </si>
  <si>
    <t>CA8283 Z TH16SEP WUHCTU HK1 1300 1505 
 CA4481 D TH16SEP CTUJZH HK1 1730 1830</t>
  </si>
  <si>
    <t>KW814X</t>
  </si>
  <si>
    <t>3U3008 C TH16SEP WUHJZH HK1 1600 1810</t>
  </si>
  <si>
    <t>黄明浩</t>
  </si>
  <si>
    <t>KF2HPZ</t>
  </si>
  <si>
    <t>KW81B6</t>
  </si>
  <si>
    <t>3U3008 L TH16SEP WUHJZH HK1 1600 1810</t>
  </si>
  <si>
    <t>曹家蓥</t>
  </si>
  <si>
    <t>刘彦</t>
  </si>
  <si>
    <t>JVFRXT</t>
  </si>
  <si>
    <t>CA4042 Y TH16SEP JZHCTU HK1 1700 1815</t>
  </si>
  <si>
    <t>贺亚琼</t>
  </si>
  <si>
    <t>HY8TR5</t>
  </si>
  <si>
    <t>KE5Y0L</t>
  </si>
  <si>
    <t>CA4042 U FR17SEP JZHCTU HK2 1700 1815</t>
  </si>
  <si>
    <t>JW5L6W</t>
  </si>
  <si>
    <t>李笑天</t>
  </si>
  <si>
    <t>HFE922</t>
  </si>
  <si>
    <t>CZ5315 Y TU14SEP CANJZH RR1 0855 1130</t>
  </si>
  <si>
    <t>HFWN6B</t>
  </si>
  <si>
    <t>CZ5316 Y SU19SEP JZHCAN RR1 1240 1510</t>
  </si>
  <si>
    <t>郝丽坤</t>
  </si>
  <si>
    <t>许云峰</t>
  </si>
  <si>
    <t>HQDMYT</t>
  </si>
  <si>
    <t>3U3177 L WE15SEP21HGHJZH HK1 1905 2210</t>
  </si>
  <si>
    <t>姚秀华</t>
  </si>
  <si>
    <t>KYG5LF</t>
  </si>
  <si>
    <t>3U8610 C SA18SEP JZHCTU HK1 1855 1955</t>
  </si>
  <si>
    <t>谭棠胜</t>
  </si>
  <si>
    <t>HZNYZT</t>
  </si>
  <si>
    <t>CZ5316 Y SA18SEP JZHCAN HK1 1240 1510</t>
  </si>
  <si>
    <t>徐乐涵</t>
  </si>
  <si>
    <t>KRCS5L</t>
  </si>
  <si>
    <t xml:space="preserve">3U3251 H FR17SEP XIYJZH HK1 0645 0835 </t>
  </si>
  <si>
    <t>吴传胤</t>
  </si>
  <si>
    <t>吴双</t>
  </si>
  <si>
    <t>JY9B8Q</t>
  </si>
  <si>
    <t>张靖晗</t>
  </si>
  <si>
    <t>黄海云</t>
  </si>
  <si>
    <t>HYCTMH</t>
  </si>
  <si>
    <t>CZ5316 Y SU19SEP JZHCAN HK2 1240 1510</t>
  </si>
  <si>
    <t>龙航</t>
  </si>
  <si>
    <t>覃德华</t>
  </si>
  <si>
    <t>JM5S5T</t>
  </si>
  <si>
    <t>CZ5316 J SU19SEP JZHCAN HK1 1240 1510</t>
  </si>
  <si>
    <t>郭培</t>
  </si>
  <si>
    <t>JRNR45</t>
  </si>
  <si>
    <t>CZ8847 I MO13SEP PKXCTU HK1 0900 1150</t>
  </si>
  <si>
    <t>JM0SGC</t>
  </si>
  <si>
    <t>MU6643 I MO13SEP PKXCTU HK1 0900 1155</t>
  </si>
  <si>
    <t>赵会蓉</t>
  </si>
  <si>
    <t>KTMT7W</t>
  </si>
  <si>
    <t>CA4042 Z TH16SEP JZHCTU HK1 1700 1815</t>
  </si>
  <si>
    <t>韩雪</t>
  </si>
  <si>
    <t>KEKT6P</t>
  </si>
  <si>
    <t>CA4042 U FR17SEP JZHCTU HK1 1700 1815</t>
  </si>
  <si>
    <t>钟伟杰</t>
  </si>
  <si>
    <t>HDVHQ2</t>
  </si>
  <si>
    <t>CA4592 P TH16SEP PVGCTU HK1 0950 1320
 CA4041 Y TH16SEP CTUJZH HK1 1455 1600</t>
  </si>
  <si>
    <t>JMLJ78</t>
  </si>
  <si>
    <t>FM9550 L SA18SEP CTUSHA HK1 2050 2345</t>
  </si>
  <si>
    <t>HP7WYE</t>
  </si>
  <si>
    <t>CA4592 Y TU14SEP CTUXIC HK1 1450 1620</t>
  </si>
  <si>
    <t>李文婷</t>
  </si>
  <si>
    <t>万洁</t>
  </si>
  <si>
    <t>KPZMDH</t>
  </si>
  <si>
    <t>3U8653 Y FR17SEP CTUJZH HK3 0815 0915</t>
  </si>
  <si>
    <t>张宏迪</t>
  </si>
  <si>
    <t>陈子天</t>
  </si>
  <si>
    <t>李爱玲</t>
  </si>
  <si>
    <t xml:space="preserve"> JML8NR</t>
  </si>
  <si>
    <t>王兴重</t>
  </si>
  <si>
    <t xml:space="preserve">HXMJ6K </t>
  </si>
  <si>
    <t xml:space="preserve">CA4122 Y SA18SEP JZHPEK HK1 1900 2135 </t>
  </si>
  <si>
    <t>郭瑞瑞</t>
  </si>
  <si>
    <t>HD0B7E</t>
  </si>
  <si>
    <t>CA4121 C SA11SEP PEKJZH HK1 1430 1755</t>
  </si>
  <si>
    <t>HS3M2Q</t>
  </si>
  <si>
    <t>CA4112 D MO13SEP PEKCTU HK2 0830 1155</t>
  </si>
  <si>
    <t>任研廷</t>
  </si>
  <si>
    <t>JFF6KV</t>
  </si>
  <si>
    <t>CA4121 J SA11SEP PEKJZH HK2 1430 1755</t>
  </si>
  <si>
    <t>KQCRBC</t>
  </si>
  <si>
    <t>CA4112 C MO13SEP PEKCTU HK1 0830 1155</t>
  </si>
  <si>
    <t>陈璟</t>
  </si>
  <si>
    <t>HVSFE8</t>
  </si>
  <si>
    <t>CA4041 Y FR17SEP CTUJZH HK1 1455 1600</t>
  </si>
  <si>
    <t>张天麒</t>
  </si>
  <si>
    <t>JRFT6T</t>
  </si>
  <si>
    <t>CA4041 Y TH16SEP CTUJZH HK1 1455 1600</t>
  </si>
  <si>
    <t>周博文</t>
  </si>
  <si>
    <t xml:space="preserve">HF3HZL </t>
  </si>
  <si>
    <t>3U3727 E SU19SEP JZHWUX HK1 0920 1205</t>
  </si>
  <si>
    <t>JGHXZW</t>
  </si>
  <si>
    <t>3U3008 Y TU14SEP WUHJZH HK2 1600 1810</t>
  </si>
  <si>
    <t>吴烨</t>
  </si>
  <si>
    <t>JSC0HM</t>
  </si>
  <si>
    <t xml:space="preserve">3U3727 E FR17SEP JZHWUX HK1 0920 1205 </t>
  </si>
  <si>
    <t>陈方园</t>
  </si>
  <si>
    <t>HXDEC1</t>
  </si>
  <si>
    <t xml:space="preserve">CA4121 Y TH16SEP PEKJZH HK5 1430 1755 </t>
  </si>
  <si>
    <t>丁丁</t>
  </si>
  <si>
    <t>娜珍</t>
  </si>
  <si>
    <t>杨洋</t>
  </si>
  <si>
    <t>周雨思</t>
  </si>
  <si>
    <t>杨智宇</t>
  </si>
  <si>
    <t>KYHMLS</t>
  </si>
  <si>
    <t>任利锋</t>
  </si>
  <si>
    <t>杜朋</t>
  </si>
  <si>
    <t>KYC60Q</t>
  </si>
  <si>
    <t>CA4516 S TH16SEP SHACTU HK1 1200 1505
 CA4481 Y TH16SEP CTUJZH HK1 1730 1830</t>
  </si>
  <si>
    <t>KQPF1Z</t>
  </si>
  <si>
    <t>CA1746 S SA18SEP CTUHGH HK1 2145 0025+1</t>
  </si>
  <si>
    <t>张效诚</t>
  </si>
  <si>
    <t>JD71VX</t>
  </si>
  <si>
    <t>CA4516 Z TH16SEP SHACTU HK1 1200 1505
 CA4481 C TH16SEP CTUJZH HK1 1730 1830</t>
  </si>
  <si>
    <t>KQPEXP</t>
  </si>
  <si>
    <t>CA1746 R SA18SEP CTUHGH HK1 2145 0025+1</t>
  </si>
  <si>
    <t>靳馨怡</t>
  </si>
  <si>
    <t>JY98NR</t>
  </si>
  <si>
    <t>CA4202 Q WE15SEP PEKCTU HK2 1030 1350</t>
  </si>
  <si>
    <t>JY98K7</t>
  </si>
  <si>
    <t>CA8211 Q SA18SEP WUHPEK HK2 1830 2040</t>
  </si>
  <si>
    <t>刘婷婷</t>
  </si>
  <si>
    <t>陈艺超</t>
  </si>
  <si>
    <t>JWYWTJ</t>
  </si>
  <si>
    <t>CA4591 L FR17SEP CTUPVG HK1 1930 2220</t>
  </si>
  <si>
    <t>KGYEPC</t>
  </si>
  <si>
    <t>CA4042 Y FR17SEP JZHCTU HK1 1700 1815</t>
  </si>
  <si>
    <t>JVW9F0</t>
  </si>
  <si>
    <t>HR49RV</t>
  </si>
  <si>
    <t>3U8962 Y WE15SEP PVGCTU HK1 1145 1505</t>
  </si>
  <si>
    <t>HM5MJ5</t>
  </si>
  <si>
    <t>MU5409 S TU14SEP SHACTU HK1 1225 1530</t>
  </si>
  <si>
    <t xml:space="preserve">HQJ0XG </t>
  </si>
  <si>
    <t>3U8609 Y TH16SEP CTUJZH HK1 1045 1145</t>
  </si>
  <si>
    <t>JNRKB2</t>
  </si>
  <si>
    <t>3U8654 Y FR17SEP JZHCTU HK1 1655 1800</t>
  </si>
  <si>
    <t>朱甲瑞</t>
  </si>
  <si>
    <t>HXRY94</t>
  </si>
  <si>
    <t>3U3177 Y WE15SEP HGHJZH HK1 1905 2210</t>
  </si>
  <si>
    <t>KTB55M</t>
  </si>
  <si>
    <t>3U3178 Y SU19SEP JZHHGH HK1 2255 0135+1</t>
  </si>
  <si>
    <t>陈梓</t>
  </si>
  <si>
    <t>KSCT57</t>
  </si>
  <si>
    <t>KSCTBQ</t>
  </si>
  <si>
    <t xml:space="preserve">CZ5316 Y SU19SEP JZHCAN HK1 1240 1510 </t>
  </si>
  <si>
    <t>张寒</t>
  </si>
  <si>
    <t>JQ6H7R</t>
  </si>
  <si>
    <t>王小雪</t>
  </si>
  <si>
    <t>KQCRHW</t>
  </si>
  <si>
    <t>CA4112 V MO13SEP PEKCTU HK2 0830 1155</t>
  </si>
  <si>
    <t>JZ621T</t>
  </si>
  <si>
    <t xml:space="preserve"> 3U8653 Y MO13SEP CTUJZH HK1 1500</t>
  </si>
  <si>
    <t>KQ555G</t>
  </si>
  <si>
    <t>EU2236 R  TH16SEP21CANCTU HK1  1050 1310</t>
  </si>
  <si>
    <t>HQY1GB</t>
  </si>
  <si>
    <t>CA4041 Y  TH16SEP21CTUJZH HK1  1455 1600</t>
  </si>
  <si>
    <t>王宁</t>
  </si>
  <si>
    <t>HV28PD</t>
  </si>
  <si>
    <t>CA4042 Y   FR17SEP  JZHCTU HK1  1700 1815</t>
  </si>
  <si>
    <t>JMQDJR</t>
  </si>
  <si>
    <t>GJ8743 D   SA18SEP  CTUDLC HK1  0600 1055</t>
  </si>
  <si>
    <t>李文博</t>
  </si>
  <si>
    <t>HPFF3Z</t>
  </si>
  <si>
    <t>CA4121 Y SA11SEP PEKJZH HK1 1430 17</t>
  </si>
  <si>
    <t>康辉工作人员差旅</t>
  </si>
  <si>
    <t xml:space="preserve"> JG9153</t>
  </si>
  <si>
    <t xml:space="preserve">CA1408 K SU19SEP CTUPEK HK1 2100 2350 </t>
  </si>
  <si>
    <t>张瑾秋</t>
  </si>
  <si>
    <t>KEXZ6C</t>
  </si>
  <si>
    <t xml:space="preserve">CA1415 L SU12SEP PEKCTU HK2 0930 1235 
 CA4041 Y SU12SEP CTUJZH HK2 1455 1600 </t>
  </si>
  <si>
    <t>钱晶晶</t>
  </si>
  <si>
    <t>JM1H11</t>
  </si>
  <si>
    <t>许劲乔</t>
  </si>
  <si>
    <t>张清清</t>
  </si>
  <si>
    <t>JYWDS3</t>
  </si>
  <si>
    <t>CA4121 B SA11SEP PEKJZH HK3 1430 1755</t>
  </si>
  <si>
    <t>马洁</t>
  </si>
  <si>
    <t>KG8EHJ</t>
  </si>
  <si>
    <t xml:space="preserve">3U8893 N MO20SEP CTUPEK HK2 1630 1930 </t>
  </si>
  <si>
    <t>王凤雨</t>
  </si>
  <si>
    <t>HP7JJ0</t>
  </si>
  <si>
    <t xml:space="preserve">CA4121 B SA11SEP PEKJZH HK1 1430 1755 </t>
  </si>
  <si>
    <t>王靖楠</t>
  </si>
  <si>
    <t>KXN1Y2</t>
  </si>
  <si>
    <t xml:space="preserve">CA4114 S TU17AUG PEKCTU HK3 1230 1514 
 CA4481 Y TU17AUG CTUJZH HK3 1730 1830 </t>
  </si>
  <si>
    <t>第一次踩点机票：
8.17日北京-成都；成都至九寨</t>
  </si>
  <si>
    <t>JQRY16</t>
  </si>
  <si>
    <t>CA4482 Y TH19AUG JZHCTU HK3 1920 2030</t>
  </si>
  <si>
    <t>第一次踩点机票
8.19日九寨-成都（只有一班晚班机，成都过夜）</t>
  </si>
  <si>
    <t>HYEP35</t>
  </si>
  <si>
    <t>CA1406 K FR20AUG CTUPEK HK3 1200 1450</t>
  </si>
  <si>
    <t>第一次踩点机票
8.20日成都-北京</t>
  </si>
  <si>
    <t>HGP4C5</t>
  </si>
  <si>
    <t>CA1415 S WE01SEP PEKCTU HK1 0930 1235</t>
  </si>
  <si>
    <t>改期费390</t>
  </si>
  <si>
    <t>第二次踩点机票：9月1日北京-成都</t>
  </si>
  <si>
    <t>HD090J</t>
  </si>
  <si>
    <t>CA4041 Y WE01SEP CTUJZH HK1 1455 1600</t>
  </si>
  <si>
    <t>第二次踩点机票：9月1日成都-九寨</t>
  </si>
  <si>
    <t xml:space="preserve">JFGBY3 </t>
  </si>
  <si>
    <t>3U8654 Y FR03SEP JZHCTU HK1 1655 1800</t>
  </si>
  <si>
    <t>第二次踩点机票：9月3日九寨-成都</t>
  </si>
  <si>
    <t>JGPXRR</t>
  </si>
  <si>
    <t>CA4111 K FR03SEP CTUPEK HK1 2000 2310</t>
  </si>
  <si>
    <t>第二次踩点机票：9月3日成都-北京</t>
  </si>
  <si>
    <t>小计</t>
  </si>
  <si>
    <t>零食清单</t>
  </si>
  <si>
    <t>分类</t>
  </si>
  <si>
    <t>商品名称</t>
  </si>
  <si>
    <t>价格</t>
  </si>
  <si>
    <t>单位小包装</t>
  </si>
  <si>
    <t>下单数量</t>
  </si>
  <si>
    <t>小包装总量</t>
  </si>
  <si>
    <t>总价（含优惠）</t>
  </si>
  <si>
    <t>主食类</t>
  </si>
  <si>
    <t>汤达人泡面 83g*12杯</t>
  </si>
  <si>
    <t>北田糙米卷10g*16蛋黄</t>
  </si>
  <si>
    <t>海福盛 早餐粥 6杯装</t>
  </si>
  <si>
    <t>猴菇米稀 6杯装</t>
  </si>
  <si>
    <t>雀巢美极土豆泥 4杯装</t>
  </si>
  <si>
    <t>双汇卤蛋 20枚</t>
  </si>
  <si>
    <t>双汇马可波罗火腿肠9支装</t>
  </si>
  <si>
    <t>良品铺子肉松海苔面包9个装</t>
  </si>
  <si>
    <t>良品铺子岩焗乳酪吐司10个装</t>
  </si>
  <si>
    <t>良品铺子芋泥流心蛋黄酥6个装</t>
  </si>
  <si>
    <t>泓一提拉米苏蛋糕摩卡咖啡味12个装</t>
  </si>
  <si>
    <t>好丽友Q蒂红丝绒蛋糕/摩卡蛋糕12枚</t>
  </si>
  <si>
    <t>乌江涪陵20袋</t>
  </si>
  <si>
    <t>食族人酸辣粉 130/桶</t>
  </si>
  <si>
    <t>自嗨锅（火锅）</t>
  </si>
  <si>
    <t>自嗨锅（自热米饭）</t>
  </si>
  <si>
    <t>零食类</t>
  </si>
  <si>
    <t>卡乐比经典薯片 60g*2</t>
  </si>
  <si>
    <t>老板仔海苔卷原味 12盒 1箱</t>
  </si>
  <si>
    <t>多力多滋超浓芝士味薄脆玉米片68g*9</t>
  </si>
  <si>
    <t>啪啪通虾片膨化休闲零食小吃85g*3</t>
  </si>
  <si>
    <t>星七夹心蛋糕卷136g</t>
  </si>
  <si>
    <t>杉本屋三色羊羹豆沙琼脂糕360g</t>
  </si>
  <si>
    <t>印尼进口纳宝帝芝士条580</t>
  </si>
  <si>
    <t>乐事薯片大礼包9种口味</t>
  </si>
  <si>
    <t>好丽友零食大礼包1308g</t>
  </si>
  <si>
    <t>越南进口lipo面包干30个</t>
  </si>
  <si>
    <t>良品铺子 椰丝球10个</t>
  </si>
  <si>
    <t>好巴食豆干1080g40袋</t>
  </si>
  <si>
    <t>格力高百醇9盒装</t>
  </si>
  <si>
    <t>Franzzi法丽兹巧克力味10袋</t>
  </si>
  <si>
    <t>华味享 15种口味蜜饯果干15袋</t>
  </si>
  <si>
    <t>周黑鸭卤鸭掌108g6袋</t>
  </si>
  <si>
    <t>周黑鸭卤鸭翅145g6袋</t>
  </si>
  <si>
    <t>周黑鸭鸭脖 小包装140g</t>
  </si>
  <si>
    <t>上好佳零食大礼包 18种口味</t>
  </si>
  <si>
    <t>三只松鼠每日坚果750g30袋</t>
  </si>
  <si>
    <t>奥利奥 零食大礼包17袋</t>
  </si>
  <si>
    <t>坚果蜜饯类</t>
  </si>
  <si>
    <t>汤姆农场蜂蜜黄油杏仁坚果30g*10</t>
  </si>
  <si>
    <t>7D芒果干80g*6</t>
  </si>
  <si>
    <t>AIxi清口糖 170g</t>
  </si>
  <si>
    <t>牛浪汉 60*10</t>
  </si>
  <si>
    <t>周黑鸭豆干</t>
  </si>
  <si>
    <t>健达巧克力</t>
  </si>
  <si>
    <t>士力架巧克力 1000g</t>
  </si>
  <si>
    <t>来伊份水果脆</t>
  </si>
  <si>
    <t>百草味 去骨凤爪藤椒味</t>
  </si>
  <si>
    <t>饮品类</t>
  </si>
  <si>
    <t>元气森林4种口味</t>
  </si>
  <si>
    <t>旺仔牛奶24个</t>
  </si>
  <si>
    <t>雀巢咖啡 15瓶</t>
  </si>
  <si>
    <t>屈臣氏香草苏打水24听</t>
  </si>
  <si>
    <t>可乐 300ML*12瓶</t>
  </si>
  <si>
    <t>脉动饮料 400ML*15瓶</t>
  </si>
  <si>
    <t>香飘飘奶茶20杯四种口味</t>
  </si>
  <si>
    <t>采购物料清单</t>
  </si>
  <si>
    <t>购买数量</t>
  </si>
  <si>
    <t>总价</t>
  </si>
  <si>
    <t>口罩</t>
  </si>
  <si>
    <t>片</t>
  </si>
  <si>
    <t>独立包装，
机场300个，洲际300个，希尔顿200个</t>
  </si>
  <si>
    <t>消毒凝胶</t>
  </si>
  <si>
    <t>机场6瓶，洲际3个，希尔顿3个</t>
  </si>
  <si>
    <t>机场300片，洲际300片，希尔顿300</t>
  </si>
  <si>
    <t>依云水</t>
  </si>
  <si>
    <t>330ml，金主车，4瓶/天/车*5天*10车</t>
  </si>
  <si>
    <t>消毒凝胶60ml</t>
  </si>
  <si>
    <t>希尔顿酒店+金主专车</t>
  </si>
  <si>
    <t>洲际1个，希尔顿1个</t>
  </si>
  <si>
    <t>小包纸巾</t>
  </si>
  <si>
    <t>包</t>
  </si>
  <si>
    <t>德宝，金主车，2包/天/车*5天*10车</t>
  </si>
  <si>
    <t>金主车上物料盒</t>
  </si>
  <si>
    <t xml:space="preserve">金主车15个，VIP gl8 </t>
  </si>
  <si>
    <t>专车黑色雨伞</t>
  </si>
  <si>
    <t>把</t>
  </si>
  <si>
    <t>VIP备伞</t>
  </si>
  <si>
    <t>红景天</t>
  </si>
  <si>
    <t>10ml/瓶，机场100瓶</t>
  </si>
  <si>
    <t>氧气瓶</t>
  </si>
  <si>
    <t>960ml /瓶，
机场400个，洲际300个，希尔顿150个</t>
  </si>
  <si>
    <t>葡萄糖</t>
  </si>
  <si>
    <t>支</t>
  </si>
  <si>
    <t>20ml，机场250，洲际150，希尔顿100</t>
  </si>
  <si>
    <t>清洁呕吐袋</t>
  </si>
  <si>
    <t>机场200个，大巴车200个，
金主车3个/天/车*5天*10车</t>
  </si>
  <si>
    <t>晕车贴</t>
  </si>
  <si>
    <t>贴</t>
  </si>
  <si>
    <t>机场200个，
洲际50个，希尔顿50个</t>
  </si>
  <si>
    <t>医药箱</t>
  </si>
  <si>
    <t>洲际1，希尔顿1</t>
  </si>
  <si>
    <t>暖宝宝</t>
  </si>
  <si>
    <t>机场100片，洲际100片，希尔顿100片</t>
  </si>
  <si>
    <t>垫纸板+黑色签字笔</t>
  </si>
  <si>
    <t>笔固定在板上</t>
  </si>
  <si>
    <t>龙角散</t>
  </si>
  <si>
    <t>袋</t>
  </si>
  <si>
    <t>洲际30袋</t>
  </si>
  <si>
    <t>怡宝矿泉水</t>
  </si>
  <si>
    <t>瓶装水-350ml 600瓶</t>
  </si>
  <si>
    <t>套</t>
  </si>
  <si>
    <t>每个酒店一套</t>
  </si>
  <si>
    <t>每个酒店一个</t>
  </si>
  <si>
    <t>黑糖姜茶</t>
  </si>
  <si>
    <t>独立包装，每盒12条</t>
  </si>
  <si>
    <t>每个酒店2个</t>
  </si>
  <si>
    <t>速效救心丸</t>
  </si>
  <si>
    <t>每个酒店1个</t>
  </si>
  <si>
    <t>每个酒店1盒</t>
  </si>
  <si>
    <t>牙线</t>
  </si>
  <si>
    <t>每个酒店2盒</t>
  </si>
  <si>
    <t>蜂蜜</t>
  </si>
  <si>
    <t>独立包装，每盒15条</t>
  </si>
  <si>
    <t>AIXI清口糖</t>
  </si>
  <si>
    <t>120粒</t>
  </si>
  <si>
    <t>卫生巾-苏菲、ABC、护舒宝</t>
  </si>
  <si>
    <t>68片</t>
  </si>
  <si>
    <t>锦鲤</t>
  </si>
  <si>
    <t>小鱼仔月饼试吃</t>
  </si>
  <si>
    <t>块</t>
  </si>
  <si>
    <t>小鱼仔月饼</t>
  </si>
  <si>
    <t>零食礼包</t>
  </si>
  <si>
    <t>君烨侧零食玩法</t>
  </si>
  <si>
    <t>常备药如下：根据餐饮部同事沟通结果，准备常备药品，但无专业医护人员指导下，工作人员无法操作用药</t>
  </si>
  <si>
    <t>黄连素-盐酸小檗碱片</t>
  </si>
  <si>
    <t>肠炎宁片</t>
  </si>
  <si>
    <t>整肠生</t>
  </si>
  <si>
    <t>培菲康</t>
  </si>
  <si>
    <t>乳酸菌素片</t>
  </si>
  <si>
    <t>复方嗜酸乳杆菌片</t>
  </si>
  <si>
    <t>蒙脱石散</t>
  </si>
  <si>
    <t>人员类别</t>
  </si>
  <si>
    <t>行程</t>
  </si>
  <si>
    <t>师傅</t>
  </si>
  <si>
    <t>超时/ hr</t>
  </si>
  <si>
    <t>300元/超时</t>
  </si>
  <si>
    <t>超公里/ km</t>
  </si>
  <si>
    <t>15元/超公里</t>
  </si>
  <si>
    <t>合计金额</t>
  </si>
  <si>
    <t>金主专车</t>
  </si>
  <si>
    <t>GL8机场接机2次+全天包车；310公里</t>
  </si>
  <si>
    <t>龙师 13618140343  川A2R321</t>
  </si>
  <si>
    <t>创作人包车</t>
  </si>
  <si>
    <t>大巴全天使用时间为11：00—22：30</t>
  </si>
  <si>
    <t>韩师 18783761678 川A184DY</t>
  </si>
  <si>
    <t>洲际酒店备车</t>
  </si>
  <si>
    <t>GL8全天使用时间为12：00—23:00</t>
  </si>
  <si>
    <t>王师13558587004，川UDE569</t>
  </si>
  <si>
    <t>金主专车2</t>
  </si>
  <si>
    <t>GL8全天使用时间为9：00—21：00</t>
  </si>
  <si>
    <t>张师 17761496555  川UBY979</t>
  </si>
  <si>
    <t>金主专车3</t>
  </si>
  <si>
    <t>GL8全天使用时间为9：00—20：30</t>
  </si>
  <si>
    <t>宛师 15108318885 川A1M72S</t>
  </si>
  <si>
    <t>金主专车4</t>
  </si>
  <si>
    <t>GL8全天使用时间为7：00—22：00</t>
  </si>
  <si>
    <t>张师 13990434894 川UGD776</t>
  </si>
  <si>
    <t>金主专车6</t>
  </si>
  <si>
    <t>GL8全天使用时间为9：00—01：30</t>
  </si>
  <si>
    <t>高师 13990421637 川UBG808</t>
  </si>
  <si>
    <t>金主专车8</t>
  </si>
  <si>
    <t>GL8全天使用时间为7：00—21：30</t>
  </si>
  <si>
    <t>希尔顿备车</t>
  </si>
  <si>
    <t>GL8全天使用时间为11：00—24:00</t>
  </si>
  <si>
    <t>王师 13990443358 川B779LX</t>
  </si>
  <si>
    <t>GL8全天使用时间为6：30—20：00；240公里</t>
  </si>
  <si>
    <t>牛师13568783429 川UR3900</t>
  </si>
  <si>
    <t>金主专车1</t>
  </si>
  <si>
    <t>关师13540995675 川A6U74U</t>
  </si>
  <si>
    <t>GL8全天使用时间为10：00—21：00</t>
  </si>
  <si>
    <t>GL8全天使用时间为8：30—22：00</t>
  </si>
  <si>
    <t>金主专车5</t>
  </si>
  <si>
    <t>GL8全天使用时间为8：00—21：30</t>
  </si>
  <si>
    <t>朱师 19981613767 川UCQ932</t>
  </si>
  <si>
    <t>金主专车7</t>
  </si>
  <si>
    <t>GL8全天使用时间为10：00—21：30</t>
  </si>
  <si>
    <t>余师 17366976667 川AS6N03</t>
  </si>
  <si>
    <t>GL8全天使用时间为7：00—18：00</t>
  </si>
  <si>
    <t>金主专车9</t>
  </si>
  <si>
    <t>GL8全天使用时间为9：00—22：00</t>
  </si>
  <si>
    <t>杨师 13547735217  川AP71Z1</t>
  </si>
  <si>
    <t>GL8全天使用时间为8：30—20：00</t>
  </si>
  <si>
    <t>姚师 17338921355 川B0WP79</t>
  </si>
  <si>
    <t>GL8全天使用时间为10：00—22：00</t>
  </si>
  <si>
    <t>GL8全天使用时间为9：30—22：30</t>
  </si>
  <si>
    <t>GL8全天使用时间为10：30—21：30</t>
  </si>
  <si>
    <t>GL8全天使用时间为11：00—21：30</t>
  </si>
  <si>
    <t>GL8全天使用时间为10：30—22：30</t>
  </si>
  <si>
    <t>GL8全天使用时间为9：00—22：30</t>
  </si>
  <si>
    <t>刘师 18190265755  川UDC905</t>
  </si>
  <si>
    <t>GL8全天使用时间为5：30—23：00；340公里</t>
  </si>
  <si>
    <t>洲际备车1</t>
  </si>
  <si>
    <t>GL8全天使用时间为9：30—22：00</t>
  </si>
  <si>
    <t>洲际备车2</t>
  </si>
  <si>
    <t>邓师 13548395437 川UP8928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</si>
</sst>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0" x14ac:knownFonts="1">
    <font>
      <sz val="10"/>
      <color theme="1"/>
      <name val="等线"/>
      <family val="2"/>
      <scheme val="minor"/>
    </font>
    <font>
      <sz val="11.5"/>
      <color rgb="FF000000"/>
      <name val="Calibri"/>
      <family val="2"/>
    </font>
    <font>
      <sz val="11.5"/>
      <color rgb="FF000000"/>
      <name val="Calibri"/>
      <family val="2"/>
    </font>
    <font>
      <sz val="10"/>
      <color rgb="FF000000"/>
      <name val="Calibri"/>
      <family val="2"/>
    </font>
    <font>
      <sz val="11.5"/>
      <color rgb="FF000000"/>
      <name val="Calibri"/>
      <family val="2"/>
    </font>
    <font>
      <sz val="11"/>
      <color rgb="FF000000"/>
      <name val="Calibri"/>
      <family val="2"/>
    </font>
    <font>
      <sz val="11.5"/>
      <color rgb="FF000000"/>
      <name val="Calibri"/>
      <family val="2"/>
    </font>
    <font>
      <sz val="11.5"/>
      <color rgb="FF000000"/>
      <name val="Calibri"/>
      <family val="2"/>
    </font>
    <font>
      <sz val="11.5"/>
      <color rgb="FF000000"/>
      <name val="Calibri"/>
      <family val="2"/>
    </font>
    <font>
      <sz val="11"/>
      <color rgb="FF000000"/>
      <name val="Calibri"/>
      <family val="2"/>
    </font>
    <font>
      <sz val="10"/>
      <color rgb="FF000000"/>
      <name val="Calibri"/>
      <family val="2"/>
    </font>
    <font>
      <sz val="11"/>
      <color rgb="FF000000"/>
      <name val="Calibri"/>
      <family val="2"/>
    </font>
    <font>
      <sz val="11.5"/>
      <color rgb="FF000000"/>
      <name val="Calibri"/>
      <family val="2"/>
    </font>
    <font>
      <sz val="10"/>
      <color rgb="FF1F2329"/>
      <name val="Calibri"/>
      <family val="2"/>
    </font>
    <font>
      <sz val="11"/>
      <color rgb="FF000000"/>
      <name val="Calibri"/>
      <family val="2"/>
    </font>
    <font>
      <sz val="11"/>
      <color rgb="FF000000"/>
      <name val="Calibri"/>
      <family val="2"/>
    </font>
    <font>
      <sz val="10"/>
      <color rgb="FFFF0000"/>
      <name val="Calibri"/>
      <family val="2"/>
    </font>
    <font>
      <sz val="11.5"/>
      <color rgb="FF000000"/>
      <name val="Calibri"/>
      <family val="2"/>
    </font>
    <font>
      <sz val="11.5"/>
      <color rgb="FF000000"/>
      <name val="Calibri"/>
      <family val="2"/>
    </font>
    <font>
      <sz val="11.5"/>
      <color rgb="FF000000"/>
      <name val="Calibri"/>
      <family val="2"/>
    </font>
    <font>
      <sz val="10"/>
      <color rgb="FFFF0000"/>
      <name val="Calibri"/>
      <family val="2"/>
    </font>
    <font>
      <sz val="11"/>
      <color rgb="FF000000"/>
      <name val="Calibri"/>
      <family val="2"/>
    </font>
    <font>
      <sz val="11.5"/>
      <color rgb="FF000000"/>
      <name val="Calibri"/>
      <family val="2"/>
    </font>
    <font>
      <sz val="11.5"/>
      <color rgb="FF000000"/>
      <name val="Calibri"/>
      <family val="2"/>
    </font>
    <font>
      <sz val="11"/>
      <color rgb="FF000000"/>
      <name val="Calibri"/>
      <family val="2"/>
    </font>
    <font>
      <sz val="11"/>
      <color rgb="FF000000"/>
      <name val="Calibri"/>
      <family val="2"/>
    </font>
    <font>
      <sz val="11.5"/>
      <color rgb="FF000000"/>
      <name val="Calibri"/>
      <family val="2"/>
    </font>
    <font>
      <sz val="11.5"/>
      <color rgb="FF000000"/>
      <name val="Calibri"/>
      <family val="2"/>
    </font>
    <font>
      <sz val="11.5"/>
      <color rgb="FF000000"/>
      <name val="Calibri"/>
      <family val="2"/>
    </font>
    <font>
      <sz val="10"/>
      <color rgb="FFFF0000"/>
      <name val="Calibri"/>
      <family val="2"/>
    </font>
    <font>
      <sz val="11"/>
      <color rgb="FF000000"/>
      <name val="Calibri"/>
      <family val="2"/>
    </font>
    <font>
      <sz val="10"/>
      <color rgb="FF000000"/>
      <name val="Calibri"/>
      <family val="2"/>
    </font>
    <font>
      <sz val="11.5"/>
      <color rgb="FF000000"/>
      <name val="Calibri"/>
      <family val="2"/>
    </font>
    <font>
      <sz val="11.5"/>
      <color rgb="FF000000"/>
      <name val="Calibri"/>
      <family val="2"/>
    </font>
    <font>
      <sz val="11.5"/>
      <color rgb="FF000000"/>
      <name val="Calibri"/>
      <family val="2"/>
    </font>
    <font>
      <sz val="10"/>
      <color rgb="FF000000"/>
      <name val="Calibri"/>
      <family val="2"/>
    </font>
    <font>
      <sz val="11"/>
      <color rgb="FF000000"/>
      <name val="Calibri"/>
      <family val="2"/>
    </font>
    <font>
      <sz val="11"/>
      <color rgb="FF000000"/>
      <name val="Calibri"/>
      <family val="2"/>
    </font>
    <font>
      <sz val="10"/>
      <color rgb="FF000000"/>
      <name val="Calibri"/>
      <family val="2"/>
    </font>
    <font>
      <sz val="11.5"/>
      <color rgb="FF000000"/>
      <name val="Calibri"/>
      <family val="2"/>
    </font>
    <font>
      <sz val="10"/>
      <color rgb="FF000000"/>
      <name val="Calibri"/>
      <family val="2"/>
    </font>
    <font>
      <sz val="11"/>
      <color rgb="FF000000"/>
      <name val="Calibri"/>
      <family val="2"/>
    </font>
    <font>
      <b/>
      <sz val="11.5"/>
      <color rgb="FFC00000"/>
      <name val="Calibri"/>
      <family val="2"/>
    </font>
    <font>
      <b/>
      <sz val="11.5"/>
      <color rgb="FFC00000"/>
      <name val="Calibri"/>
      <family val="2"/>
    </font>
    <font>
      <b/>
      <sz val="11.5"/>
      <color rgb="FFC00000"/>
      <name val="Calibri"/>
      <family val="2"/>
    </font>
    <font>
      <b/>
      <sz val="10"/>
      <color rgb="FFCC3300"/>
      <name val="Calibri"/>
      <family val="2"/>
    </font>
    <font>
      <b/>
      <sz val="11.5"/>
      <color rgb="FFC00000"/>
      <name val="Calibri"/>
      <family val="2"/>
    </font>
    <font>
      <b/>
      <sz val="11.5"/>
      <color rgb="FFC00000"/>
      <name val="Calibri"/>
      <family val="2"/>
    </font>
    <font>
      <sz val="10"/>
      <color rgb="FFFF0000"/>
      <name val="Calibri"/>
      <family val="2"/>
    </font>
    <font>
      <sz val="11.5"/>
      <color rgb="FF000000"/>
      <name val="Calibri"/>
      <family val="2"/>
    </font>
    <font>
      <sz val="10"/>
      <color rgb="FFFF0000"/>
      <name val="Calibri"/>
      <family val="2"/>
    </font>
    <font>
      <sz val="10.45"/>
      <color rgb="FF000000"/>
      <name val="Calibri"/>
      <family val="2"/>
    </font>
    <font>
      <sz val="10"/>
      <color rgb="FF000000"/>
      <name val="Calibri"/>
      <family val="2"/>
    </font>
    <font>
      <sz val="11"/>
      <color rgb="FF000000"/>
      <name val="Calibri"/>
      <family val="2"/>
    </font>
    <font>
      <sz val="10.45"/>
      <color rgb="FF000000"/>
      <name val="Calibri"/>
      <family val="2"/>
    </font>
    <font>
      <sz val="11"/>
      <color rgb="FF000000"/>
      <name val="Calibri"/>
      <family val="2"/>
    </font>
    <font>
      <sz val="11.5"/>
      <color rgb="FF000000"/>
      <name val="Calibri"/>
      <family val="2"/>
    </font>
    <font>
      <sz val="11"/>
      <color rgb="FF000000"/>
      <name val="Calibri"/>
      <family val="2"/>
    </font>
    <font>
      <sz val="11.5"/>
      <color rgb="FF000000"/>
      <name val="Calibri"/>
      <family val="2"/>
    </font>
    <font>
      <sz val="10"/>
      <color rgb="FF1F2329"/>
      <name val="Calibri"/>
      <family val="2"/>
    </font>
    <font>
      <sz val="10"/>
      <color rgb="FF000000"/>
      <name val="Calibri"/>
      <family val="2"/>
    </font>
    <font>
      <sz val="11"/>
      <color rgb="FF000000"/>
      <name val="Calibri"/>
      <family val="2"/>
    </font>
    <font>
      <sz val="11.5"/>
      <color rgb="FF000000"/>
      <name val="Calibri"/>
      <family val="2"/>
    </font>
    <font>
      <sz val="11.5"/>
      <color rgb="FF000000"/>
      <name val="Calibri"/>
      <family val="2"/>
    </font>
    <font>
      <sz val="11.5"/>
      <color rgb="FF000000"/>
      <name val="Calibri"/>
      <family val="2"/>
    </font>
    <font>
      <sz val="11.5"/>
      <color rgb="FF000000"/>
      <name val="Calibri"/>
      <family val="2"/>
    </font>
    <font>
      <sz val="11.5"/>
      <color rgb="FF000000"/>
      <name val="Calibri"/>
      <family val="2"/>
    </font>
    <font>
      <sz val="10"/>
      <color rgb="FF000000"/>
      <name val="Calibri"/>
      <family val="2"/>
    </font>
    <font>
      <sz val="11.5"/>
      <color rgb="FF000000"/>
      <name val="Calibri"/>
      <family val="2"/>
    </font>
    <font>
      <sz val="11"/>
      <color rgb="FF000000"/>
      <name val="Calibri"/>
      <family val="2"/>
    </font>
    <font>
      <sz val="10"/>
      <color rgb="FF000000"/>
      <name val="Calibri"/>
      <family val="2"/>
    </font>
    <font>
      <b/>
      <sz val="14.5"/>
      <color rgb="FF000000"/>
      <name val="Calibri"/>
      <family val="2"/>
    </font>
    <font>
      <b/>
      <sz val="14.5"/>
      <color rgb="FF000000"/>
      <name val="Calibri"/>
      <family val="2"/>
    </font>
    <font>
      <b/>
      <sz val="14.5"/>
      <color rgb="FF000000"/>
      <name val="Calibri"/>
      <family val="2"/>
    </font>
    <font>
      <b/>
      <sz val="10"/>
      <color rgb="FF000000"/>
      <name val="Calibri"/>
      <family val="2"/>
    </font>
    <font>
      <b/>
      <sz val="14.5"/>
      <color rgb="FF000000"/>
      <name val="Calibri"/>
      <family val="2"/>
    </font>
    <font>
      <b/>
      <sz val="14.5"/>
      <color rgb="FF000000"/>
      <name val="Calibri"/>
      <family val="2"/>
    </font>
    <font>
      <sz val="11.5"/>
      <color rgb="FF000000"/>
      <name val="Calibri"/>
      <family val="2"/>
    </font>
    <font>
      <sz val="11.5"/>
      <color rgb="FF000000"/>
      <name val="Calibri"/>
      <family val="2"/>
    </font>
    <font>
      <sz val="11.5"/>
      <color rgb="FF000000"/>
      <name val="Calibri"/>
      <family val="2"/>
    </font>
    <font>
      <sz val="11.5"/>
      <color rgb="FF000000"/>
      <name val="Calibri"/>
      <family val="2"/>
    </font>
    <font>
      <sz val="10"/>
      <color rgb="FF000000"/>
      <name val="Calibri"/>
      <family val="2"/>
    </font>
    <font>
      <sz val="11"/>
      <color rgb="FF000000"/>
      <name val="Calibri"/>
      <family val="2"/>
    </font>
    <font>
      <sz val="10"/>
      <color rgb="FF000000"/>
      <name val="Calibri"/>
      <family val="2"/>
    </font>
    <font>
      <sz val="10"/>
      <color rgb="FF000000"/>
      <name val="Calibri"/>
      <family val="2"/>
    </font>
    <font>
      <sz val="11.5"/>
      <color rgb="FF000000"/>
      <name val="Calibri"/>
      <family val="2"/>
    </font>
    <font>
      <b/>
      <sz val="10"/>
      <color rgb="FF1F2329"/>
      <name val="Calibri"/>
      <family val="2"/>
    </font>
    <font>
      <sz val="11"/>
      <color rgb="FF1F2329"/>
      <name val="Calibri"/>
      <family val="2"/>
    </font>
    <font>
      <sz val="11"/>
      <color rgb="FF1F2329"/>
      <name val="Calibri"/>
      <family val="2"/>
    </font>
    <font>
      <sz val="10"/>
      <color rgb="FF1F2329"/>
      <name val="Calibri"/>
      <family val="2"/>
    </font>
    <font>
      <sz val="11"/>
      <color rgb="FF000000"/>
      <name val="Calibri"/>
      <family val="2"/>
    </font>
    <font>
      <sz val="11.5"/>
      <color rgb="FF000000"/>
      <name val="Calibri"/>
      <family val="2"/>
    </font>
    <font>
      <sz val="10"/>
      <color rgb="FF000000"/>
      <name val="Calibri"/>
      <family val="2"/>
    </font>
    <font>
      <sz val="11"/>
      <color rgb="FF1F2329"/>
      <name val="Calibri"/>
      <family val="2"/>
    </font>
    <font>
      <sz val="11"/>
      <color rgb="FF1F2329"/>
      <name val="Calibri"/>
      <family val="2"/>
    </font>
    <font>
      <sz val="10"/>
      <color rgb="FFCC3300"/>
      <name val="Calibri"/>
      <family val="2"/>
    </font>
    <font>
      <b/>
      <sz val="12.5"/>
      <color rgb="FF000000"/>
      <name val="Calibri"/>
      <family val="2"/>
    </font>
    <font>
      <b/>
      <sz val="12.5"/>
      <color rgb="FFC00000"/>
      <name val="Calibri"/>
      <family val="2"/>
    </font>
    <font>
      <b/>
      <sz val="12.5"/>
      <color rgb="FF000000"/>
      <name val="Calibri"/>
      <family val="2"/>
    </font>
    <font>
      <b/>
      <sz val="10"/>
      <color rgb="FF000000"/>
      <name val="Calibri"/>
      <family val="2"/>
    </font>
    <font>
      <b/>
      <sz val="12.5"/>
      <color rgb="FF000000"/>
      <name val="Calibri"/>
      <family val="2"/>
    </font>
    <font>
      <sz val="11"/>
      <color rgb="FF000000"/>
      <name val="Calibri"/>
      <family val="2"/>
    </font>
    <font>
      <sz val="11.5"/>
      <color rgb="FF000000"/>
      <name val="Calibri"/>
      <family val="2"/>
    </font>
    <font>
      <sz val="11"/>
      <color rgb="FF000000"/>
      <name val="Calibri"/>
      <family val="2"/>
    </font>
    <font>
      <sz val="11"/>
      <color rgb="FF000000"/>
      <name val="Calibri"/>
      <family val="2"/>
    </font>
    <font>
      <sz val="10"/>
      <color rgb="FF000000"/>
      <name val="Calibri"/>
      <family val="2"/>
    </font>
    <font>
      <sz val="11"/>
      <color rgb="FF000000"/>
      <name val="Calibri"/>
      <family val="2"/>
    </font>
    <font>
      <b/>
      <sz val="11"/>
      <color rgb="FFC00000"/>
      <name val="Calibri"/>
      <family val="2"/>
    </font>
    <font>
      <sz val="11.5"/>
      <color rgb="FF000000"/>
      <name val="Calibri"/>
      <family val="2"/>
    </font>
    <font>
      <sz val="11.5"/>
      <color rgb="FF000000"/>
      <name val="Calibri"/>
      <family val="2"/>
    </font>
    <font>
      <sz val="11.5"/>
      <color rgb="FF000000"/>
      <name val="Calibri"/>
      <family val="2"/>
    </font>
    <font>
      <b/>
      <sz val="11"/>
      <color rgb="FFC00000"/>
      <name val="Calibri"/>
      <family val="2"/>
    </font>
    <font>
      <b/>
      <sz val="11.5"/>
      <color rgb="FF000000"/>
      <name val="Calibri"/>
      <family val="2"/>
    </font>
    <font>
      <b/>
      <sz val="11.5"/>
      <color rgb="FF000000"/>
      <name val="Calibri"/>
      <family val="2"/>
    </font>
    <font>
      <b/>
      <sz val="11.5"/>
      <color rgb="FF000000"/>
      <name val="Calibri"/>
      <family val="2"/>
    </font>
    <font>
      <b/>
      <sz val="11.5"/>
      <color rgb="FF000000"/>
      <name val="Calibri"/>
      <family val="2"/>
    </font>
    <font>
      <b/>
      <sz val="11"/>
      <color rgb="FF000000"/>
      <name val="Calibri"/>
      <family val="2"/>
    </font>
    <font>
      <b/>
      <sz val="10"/>
      <color rgb="FF000000"/>
      <name val="Calibri"/>
      <family val="2"/>
    </font>
    <font>
      <sz val="10"/>
      <color rgb="FF000000"/>
      <name val="Calibri"/>
      <family val="2"/>
    </font>
    <font>
      <sz val="10"/>
      <color rgb="FF000000"/>
      <name val="Calibri"/>
      <family val="2"/>
    </font>
    <font>
      <b/>
      <sz val="11.5"/>
      <color rgb="FF000000"/>
      <name val="Calibri"/>
      <family val="2"/>
    </font>
    <font>
      <b/>
      <sz val="11.5"/>
      <color rgb="FF000000"/>
      <name val="Calibri"/>
      <family val="2"/>
    </font>
    <font>
      <b/>
      <sz val="10"/>
      <color rgb="FFFF0000"/>
      <name val="Calibri"/>
      <family val="2"/>
    </font>
    <font>
      <b/>
      <sz val="11.5"/>
      <color rgb="FF000000"/>
      <name val="Calibri"/>
      <family val="2"/>
    </font>
    <font>
      <b/>
      <sz val="11.5"/>
      <color rgb="FF000000"/>
      <name val="Calibri"/>
      <family val="2"/>
    </font>
    <font>
      <b/>
      <sz val="11.5"/>
      <color rgb="FF000000"/>
      <name val="Calibri"/>
      <family val="2"/>
    </font>
    <font>
      <sz val="11"/>
      <color rgb="FF000000"/>
      <name val="Calibri"/>
      <family val="2"/>
    </font>
    <font>
      <b/>
      <sz val="18.5"/>
      <color rgb="FF000000"/>
      <name val="Calibri"/>
      <family val="2"/>
    </font>
    <font>
      <b/>
      <sz val="18.5"/>
      <color rgb="FF000000"/>
      <name val="Calibri"/>
      <family val="2"/>
    </font>
    <font>
      <b/>
      <sz val="18"/>
      <color rgb="FF000000"/>
      <name val="Calibri"/>
      <family val="2"/>
    </font>
    <font>
      <b/>
      <sz val="18.5"/>
      <color rgb="FF000000"/>
      <name val="Calibri"/>
      <family val="2"/>
    </font>
    <font>
      <b/>
      <sz val="10"/>
      <color rgb="FF000000"/>
      <name val="Calibri"/>
      <family val="2"/>
    </font>
    <font>
      <b/>
      <sz val="18.5"/>
      <color rgb="FF000000"/>
      <name val="Calibri"/>
      <family val="2"/>
    </font>
    <font>
      <b/>
      <sz val="12.5"/>
      <color rgb="FF000000"/>
      <name val="Calibri"/>
      <family val="2"/>
    </font>
    <font>
      <b/>
      <sz val="12.5"/>
      <color rgb="FF000000"/>
      <name val="Calibri"/>
      <family val="2"/>
    </font>
    <font>
      <b/>
      <sz val="12.5"/>
      <color rgb="FF000000"/>
      <name val="Calibri"/>
      <family val="2"/>
    </font>
    <font>
      <b/>
      <sz val="12.5"/>
      <color rgb="FF000000"/>
      <name val="Calibri"/>
      <family val="2"/>
    </font>
    <font>
      <b/>
      <sz val="12.5"/>
      <color rgb="FF000000"/>
      <name val="Calibri"/>
      <family val="2"/>
    </font>
    <font>
      <b/>
      <sz val="10"/>
      <color rgb="FF000000"/>
      <name val="Calibri"/>
      <family val="2"/>
    </font>
    <font>
      <sz val="12.5"/>
      <color rgb="FF000000"/>
      <name val="Calibri"/>
      <family val="2"/>
    </font>
    <font>
      <sz val="12.5"/>
      <color rgb="FF000000"/>
      <name val="Calibri"/>
      <family val="2"/>
    </font>
    <font>
      <b/>
      <sz val="11.5"/>
      <color rgb="FF000000"/>
      <name val="Calibri"/>
      <family val="2"/>
    </font>
    <font>
      <b/>
      <sz val="11.5"/>
      <color rgb="FF000000"/>
      <name val="Calibri"/>
      <family val="2"/>
    </font>
    <font>
      <b/>
      <sz val="11"/>
      <color rgb="FF000000"/>
      <name val="Calibri"/>
      <family val="2"/>
    </font>
    <font>
      <b/>
      <sz val="11.5"/>
      <color rgb="FF000000"/>
      <name val="Calibri"/>
      <family val="2"/>
    </font>
    <font>
      <b/>
      <sz val="11.5"/>
      <color rgb="FF000000"/>
      <name val="Calibri"/>
      <family val="2"/>
    </font>
    <font>
      <b/>
      <sz val="10"/>
      <color rgb="FF000000"/>
      <name val="Calibri"/>
      <family val="2"/>
    </font>
    <font>
      <sz val="9.5"/>
      <color rgb="FF000000"/>
      <name val="Calibri"/>
      <family val="2"/>
    </font>
    <font>
      <sz val="9.5"/>
      <color rgb="FF000000"/>
      <name val="Calibri"/>
      <family val="2"/>
    </font>
    <font>
      <sz val="9.5"/>
      <color rgb="FF000000"/>
      <name val="Calibri"/>
      <family val="2"/>
    </font>
    <font>
      <sz val="9.5"/>
      <color rgb="FF000000"/>
      <name val="Calibri"/>
      <family val="2"/>
    </font>
    <font>
      <sz val="10"/>
      <color rgb="FF000000"/>
      <name val="Calibri"/>
      <family val="2"/>
    </font>
    <font>
      <sz val="10"/>
      <color rgb="FF000000"/>
      <name val="Calibri"/>
      <family val="2"/>
    </font>
    <font>
      <sz val="11.5"/>
      <color rgb="FF000000"/>
      <name val="Calibri"/>
      <family val="2"/>
    </font>
    <font>
      <sz val="10.45"/>
      <color rgb="FF000000"/>
      <name val="Calibri"/>
      <family val="2"/>
    </font>
    <font>
      <b/>
      <sz val="11.5"/>
      <color rgb="FF000000"/>
      <name val="Calibri"/>
      <family val="2"/>
    </font>
    <font>
      <b/>
      <sz val="11.5"/>
      <color rgb="FF000000"/>
      <name val="Calibri"/>
      <family val="2"/>
    </font>
    <font>
      <sz val="10"/>
      <color rgb="FF000000"/>
      <name val="Calibri"/>
      <family val="2"/>
    </font>
    <font>
      <b/>
      <sz val="11.5"/>
      <color rgb="FF000000"/>
      <name val="Calibri"/>
      <family val="2"/>
    </font>
    <font>
      <b/>
      <sz val="11.5"/>
      <color rgb="FF000000"/>
      <name val="Calibri"/>
      <family val="2"/>
    </font>
    <font>
      <b/>
      <sz val="11.5"/>
      <color rgb="FF000000"/>
      <name val="Calibri"/>
      <family val="2"/>
    </font>
    <font>
      <sz val="10"/>
      <color rgb="FFFF0000"/>
      <name val="Calibri"/>
      <family val="2"/>
    </font>
    <font>
      <sz val="10"/>
      <color rgb="FF000000"/>
      <name val="Calibri"/>
      <family val="2"/>
    </font>
    <font>
      <sz val="10"/>
      <color rgb="FFFF0000"/>
      <name val="Calibri"/>
      <family val="2"/>
    </font>
    <font>
      <sz val="11.5"/>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5"/>
      <color rgb="FF000000"/>
      <name val="Calibri"/>
      <family val="2"/>
    </font>
    <font>
      <b/>
      <sz val="12"/>
      <color rgb="FF000000"/>
      <name val="Calibri"/>
      <family val="2"/>
    </font>
    <font>
      <b/>
      <sz val="12.5"/>
      <color rgb="FF000000"/>
      <name val="Calibri"/>
      <family val="2"/>
    </font>
    <font>
      <sz val="12.5"/>
      <color rgb="FF000000"/>
      <name val="Calibri"/>
      <family val="2"/>
    </font>
    <font>
      <sz val="12"/>
      <color rgb="FF000000"/>
      <name val="Calibri"/>
      <family val="2"/>
    </font>
    <font>
      <sz val="11.5"/>
      <color rgb="FF000000"/>
      <name val="Calibri"/>
      <family val="2"/>
    </font>
    <font>
      <sz val="11"/>
      <color rgb="FF000000"/>
      <name val="Calibri"/>
      <family val="2"/>
    </font>
    <font>
      <b/>
      <sz val="11.5"/>
      <color rgb="FF000000"/>
      <name val="Calibri"/>
      <family val="2"/>
    </font>
    <font>
      <sz val="11.5"/>
      <color rgb="FF000000"/>
      <name val="Calibri"/>
      <family val="2"/>
    </font>
    <font>
      <sz val="11.5"/>
      <color rgb="FF000000"/>
      <name val="Calibri"/>
      <family val="2"/>
    </font>
    <font>
      <sz val="11.5"/>
      <color rgb="FFFF0000"/>
      <name val="Calibri"/>
      <family val="2"/>
    </font>
    <font>
      <b/>
      <sz val="12.5"/>
      <color rgb="FF000000"/>
      <name val="Calibri"/>
      <family val="2"/>
    </font>
    <font>
      <sz val="12.5"/>
      <color rgb="FF000000"/>
      <name val="Calibri"/>
      <family val="2"/>
    </font>
    <font>
      <sz val="12.5"/>
      <color rgb="FF000000"/>
      <name val="Calibri"/>
      <family val="2"/>
    </font>
    <font>
      <b/>
      <sz val="11.5"/>
      <color rgb="FF000000"/>
      <name val="Calibri"/>
      <family val="2"/>
    </font>
    <font>
      <b/>
      <sz val="11.5"/>
      <color rgb="FF000000"/>
      <name val="Calibri"/>
      <family val="2"/>
    </font>
    <font>
      <b/>
      <sz val="11.5"/>
      <color rgb="FF000000"/>
      <name val="Calibri"/>
      <family val="2"/>
    </font>
    <font>
      <b/>
      <sz val="11.5"/>
      <color rgb="FF000000"/>
      <name val="Calibri"/>
      <family val="2"/>
    </font>
    <font>
      <b/>
      <sz val="11.5"/>
      <color rgb="FF000000"/>
      <name val="Calibri"/>
      <family val="2"/>
    </font>
    <font>
      <sz val="11.5"/>
      <color rgb="FF000000"/>
      <name val="Calibri"/>
      <family val="2"/>
    </font>
    <font>
      <sz val="11"/>
      <color rgb="FF000000"/>
      <name val="Calibri"/>
      <family val="2"/>
    </font>
    <font>
      <sz val="11"/>
      <color rgb="FF1F2329"/>
      <name val="Calibri"/>
      <family val="2"/>
    </font>
    <font>
      <b/>
      <sz val="11.5"/>
      <color rgb="FFFF0000"/>
      <name val="Calibri"/>
      <family val="2"/>
    </font>
    <font>
      <b/>
      <sz val="11.5"/>
      <color rgb="FF000000"/>
      <name val="Calibri"/>
      <family val="2"/>
    </font>
    <font>
      <b/>
      <sz val="11.5"/>
      <color rgb="FF000000"/>
      <name val="Calibri"/>
      <family val="2"/>
    </font>
    <font>
      <b/>
      <sz val="12.5"/>
      <color rgb="FF000000"/>
      <name val="Calibri"/>
      <family val="2"/>
    </font>
    <font>
      <b/>
      <sz val="12.5"/>
      <color rgb="FF000000"/>
      <name val="Calibri"/>
      <family val="2"/>
    </font>
    <font>
      <b/>
      <sz val="12.5"/>
      <color rgb="FFC00000"/>
      <name val="Calibri"/>
      <family val="2"/>
    </font>
    <font>
      <sz val="12.5"/>
      <color rgb="FF000000"/>
      <name val="Calibri"/>
      <family val="2"/>
    </font>
    <font>
      <b/>
      <sz val="11"/>
      <color rgb="FFC00000"/>
      <name val="Calibri"/>
      <family val="2"/>
    </font>
    <font>
      <sz val="11.5"/>
      <color rgb="FFCC3300"/>
      <name val="Calibri"/>
      <family val="2"/>
    </font>
    <font>
      <b/>
      <sz val="11"/>
      <color rgb="FF000000"/>
      <name val="Calibri"/>
      <family val="2"/>
    </font>
    <font>
      <sz val="11"/>
      <color rgb="FF000000"/>
      <name val="Calibri"/>
      <family val="2"/>
    </font>
    <font>
      <sz val="11"/>
      <color rgb="FF000000"/>
      <name val="Calibri"/>
      <family val="2"/>
    </font>
    <font>
      <sz val="11"/>
      <color rgb="FF000000"/>
      <name val="Calibri"/>
      <family val="2"/>
    </font>
    <font>
      <b/>
      <sz val="10"/>
      <color rgb="FF000000"/>
      <name val="Calibri"/>
      <family val="2"/>
    </font>
    <font>
      <sz val="11"/>
      <color rgb="FF000000"/>
      <name val="Calibri"/>
      <family val="2"/>
    </font>
    <font>
      <sz val="11"/>
      <color rgb="FF000000"/>
      <name val="Calibri"/>
      <family val="2"/>
    </font>
    <font>
      <sz val="11"/>
      <color rgb="FF1F2329"/>
      <name val="Calibri"/>
      <family val="2"/>
    </font>
    <font>
      <sz val="11"/>
      <color rgb="FF000000"/>
      <name val="Calibri"/>
      <family val="2"/>
    </font>
    <font>
      <sz val="11"/>
      <color rgb="FF000000"/>
      <name val="Calibri"/>
      <family val="2"/>
    </font>
    <font>
      <sz val="11"/>
      <color rgb="FF000000"/>
      <name val="Calibri"/>
      <family val="2"/>
    </font>
    <font>
      <b/>
      <sz val="11"/>
      <color rgb="FF000000"/>
      <name val="Calibri"/>
      <family val="2"/>
    </font>
    <font>
      <sz val="11"/>
      <color rgb="FF000000"/>
      <name val="Calibri"/>
      <family val="2"/>
    </font>
    <font>
      <sz val="11.5"/>
      <color rgb="FF000000"/>
      <name val="Calibri"/>
      <family val="2"/>
    </font>
    <font>
      <sz val="11"/>
      <color rgb="FF000000"/>
      <name val="Calibri"/>
      <family val="2"/>
    </font>
    <font>
      <sz val="11"/>
      <color rgb="FF1F2329"/>
      <name val="Calibri"/>
      <family val="2"/>
    </font>
    <font>
      <sz val="11"/>
      <color rgb="FF000000"/>
      <name val="Calibri"/>
      <family val="2"/>
    </font>
    <font>
      <sz val="11"/>
      <color rgb="FF000000"/>
      <name val="Calibri"/>
      <family val="2"/>
    </font>
    <font>
      <b/>
      <sz val="11"/>
      <color rgb="FF000000"/>
      <name val="Calibri"/>
      <family val="2"/>
    </font>
    <font>
      <sz val="11"/>
      <color rgb="FF000000"/>
      <name val="Calibri"/>
      <family val="2"/>
    </font>
    <font>
      <sz val="11"/>
      <color rgb="FF000000"/>
      <name val="Calibri"/>
      <family val="2"/>
    </font>
    <font>
      <sz val="11.5"/>
      <color rgb="FF000000"/>
      <name val="Calibri"/>
      <family val="2"/>
    </font>
    <font>
      <b/>
      <sz val="11"/>
      <color rgb="FF000000"/>
      <name val="Calibri"/>
      <family val="2"/>
    </font>
    <font>
      <b/>
      <sz val="11"/>
      <color rgb="FF000000"/>
      <name val="Calibri"/>
      <family val="2"/>
    </font>
    <font>
      <b/>
      <sz val="11"/>
      <color rgb="FF000000"/>
      <name val="Calibri"/>
      <family val="2"/>
    </font>
    <font>
      <b/>
      <sz val="11"/>
      <color rgb="FF000000"/>
      <name val="Calibri"/>
      <family val="2"/>
    </font>
    <font>
      <b/>
      <sz val="11"/>
      <color rgb="FF000000"/>
      <name val="Calibri"/>
      <family val="2"/>
    </font>
    <font>
      <b/>
      <sz val="11"/>
      <color rgb="FF000000"/>
      <name val="Calibri"/>
      <family val="2"/>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1F2329"/>
      <name val="Calibri"/>
      <family val="2"/>
    </font>
    <font>
      <sz val="11"/>
      <color rgb="FF1F2329"/>
      <name val="Calibri"/>
      <family val="2"/>
    </font>
    <font>
      <sz val="11"/>
      <color rgb="FF1F2329"/>
      <name val="Calibri"/>
      <family val="2"/>
    </font>
    <font>
      <sz val="11"/>
      <color rgb="FF1F2329"/>
      <name val="Calibri"/>
      <family val="2"/>
    </font>
    <font>
      <sz val="11"/>
      <color rgb="FFFF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1F2329"/>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1F2329"/>
      <name val="Calibri"/>
      <family val="2"/>
    </font>
    <font>
      <sz val="11"/>
      <color rgb="FF1F2329"/>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2"/>
      <color rgb="FF1F2329"/>
      <name val="Calibri"/>
      <family val="2"/>
    </font>
    <font>
      <b/>
      <sz val="11"/>
      <color rgb="FFF54A45"/>
      <name val="Calibri"/>
      <family val="2"/>
    </font>
    <font>
      <sz val="11"/>
      <color rgb="FF1F2329"/>
      <name val="Calibri"/>
      <family val="2"/>
    </font>
    <font>
      <sz val="11"/>
      <color rgb="FF000000"/>
      <name val="Calibri"/>
      <family val="2"/>
    </font>
    <font>
      <sz val="11"/>
      <color rgb="FF1F2329"/>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1"/>
      <color rgb="FF1F2329"/>
      <name val="Calibri"/>
      <family val="2"/>
    </font>
    <font>
      <b/>
      <sz val="11"/>
      <color rgb="FF1F2329"/>
      <name val="Calibri"/>
      <family val="2"/>
    </font>
    <font>
      <b/>
      <sz val="11"/>
      <color rgb="FF1F2329"/>
      <name val="Calibri"/>
      <family val="2"/>
    </font>
    <font>
      <b/>
      <sz val="11"/>
      <color rgb="FF1F2329"/>
      <name val="Calibri"/>
      <family val="2"/>
    </font>
    <font>
      <sz val="11.5"/>
      <color rgb="FF000000"/>
      <name val="Calibri"/>
      <family val="2"/>
    </font>
    <font>
      <sz val="11.5"/>
      <color rgb="FF000000"/>
      <name val="Calibri"/>
      <family val="2"/>
    </font>
    <font>
      <sz val="11.5"/>
      <color rgb="FF000000"/>
      <name val="Calibri"/>
      <family val="2"/>
    </font>
    <font>
      <sz val="11.5"/>
      <color rgb="FF000000"/>
      <name val="Calibri"/>
      <family val="2"/>
    </font>
    <font>
      <sz val="11.5"/>
      <color rgb="FF000000"/>
      <name val="Calibri"/>
      <family val="2"/>
    </font>
    <font>
      <sz val="11"/>
      <color rgb="FF000000"/>
      <name val="Calibri"/>
      <family val="2"/>
    </font>
    <font>
      <sz val="11"/>
      <color rgb="FFF54A45"/>
      <name val="Calibri"/>
      <family val="2"/>
    </font>
    <font>
      <b/>
      <sz val="11.5"/>
      <color rgb="FF000000"/>
      <name val="Calibri"/>
      <family val="2"/>
    </font>
    <font>
      <sz val="11.5"/>
      <color rgb="FF000000"/>
      <name val="Calibri"/>
      <family val="2"/>
    </font>
    <font>
      <sz val="11.5"/>
      <color rgb="FF000000"/>
      <name val="Calibri"/>
      <family val="2"/>
    </font>
    <font>
      <sz val="11"/>
      <color rgb="FF000000"/>
      <name val="Calibri"/>
      <family val="2"/>
    </font>
    <font>
      <sz val="10.45"/>
      <color rgb="FF000000"/>
      <name val="Calibri"/>
      <family val="2"/>
    </font>
    <font>
      <sz val="10.45"/>
      <color rgb="FF000000"/>
      <name val="Calibri"/>
      <family val="2"/>
    </font>
    <font>
      <sz val="11.5"/>
      <color rgb="FF000000"/>
      <name val="Calibri"/>
      <family val="2"/>
    </font>
    <font>
      <sz val="11"/>
      <color rgb="FF000000"/>
      <name val="Calibri"/>
      <family val="2"/>
    </font>
    <font>
      <b/>
      <sz val="12.5"/>
      <color rgb="FF000000"/>
      <name val="Calibri"/>
      <family val="2"/>
    </font>
    <font>
      <b/>
      <sz val="12.5"/>
      <color rgb="FF000000"/>
      <name val="Calibri"/>
      <family val="2"/>
    </font>
    <font>
      <sz val="11"/>
      <color rgb="FF000000"/>
      <name val="Calibri"/>
      <family val="2"/>
    </font>
    <font>
      <sz val="11"/>
      <color rgb="FF000000"/>
      <name val="Calibri"/>
      <family val="2"/>
    </font>
    <font>
      <b/>
      <sz val="12"/>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1F2329"/>
      <name val="Calibri"/>
      <family val="2"/>
    </font>
    <font>
      <sz val="11"/>
      <color rgb="FF000000"/>
      <name val="Calibri"/>
      <family val="2"/>
    </font>
    <font>
      <sz val="11"/>
      <color rgb="FF000000"/>
      <name val="Calibri"/>
      <family val="2"/>
    </font>
    <font>
      <b/>
      <sz val="12"/>
      <color rgb="FF1F2329"/>
      <name val="Calibri"/>
      <family val="2"/>
    </font>
    <font>
      <b/>
      <sz val="12"/>
      <color rgb="FFF54A45"/>
      <name val="Calibri"/>
      <family val="2"/>
    </font>
    <font>
      <sz val="11"/>
      <color rgb="FF000000"/>
      <name val="Calibri"/>
      <family val="2"/>
    </font>
    <font>
      <u/>
      <sz val="10"/>
      <color theme="10"/>
      <name val="Calibri"/>
      <family val="2"/>
    </font>
    <font>
      <sz val="9"/>
      <name val="等线"/>
      <family val="3"/>
      <charset val="134"/>
      <scheme val="minor"/>
    </font>
  </fonts>
  <fills count="130">
    <fill>
      <patternFill patternType="none"/>
    </fill>
    <fill>
      <patternFill patternType="gray125"/>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FCE4D6"/>
      </patternFill>
    </fill>
    <fill>
      <patternFill patternType="solid">
        <fgColor rgb="FFFCE4D6"/>
      </patternFill>
    </fill>
    <fill>
      <patternFill patternType="solid">
        <fgColor rgb="FFFCE4D6"/>
      </patternFill>
    </fill>
    <fill>
      <patternFill patternType="solid">
        <fgColor rgb="FFFCE4D6"/>
      </patternFill>
    </fill>
    <fill>
      <patternFill patternType="solid">
        <fgColor rgb="FFFCE4D6"/>
      </patternFill>
    </fill>
    <fill>
      <patternFill patternType="solid">
        <fgColor rgb="FFFCE4D6"/>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DDEBF7"/>
      </patternFill>
    </fill>
    <fill>
      <patternFill patternType="solid">
        <fgColor rgb="FFFCE4D6"/>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DDEBF7"/>
      </patternFill>
    </fill>
    <fill>
      <patternFill patternType="solid">
        <fgColor rgb="FFFCE4D6"/>
      </patternFill>
    </fill>
    <fill>
      <patternFill patternType="solid">
        <fgColor rgb="FFDDEBF7"/>
      </patternFill>
    </fill>
    <fill>
      <patternFill patternType="solid">
        <fgColor rgb="FFDDEBF7"/>
      </patternFill>
    </fill>
    <fill>
      <patternFill patternType="solid">
        <fgColor rgb="FFDDEBF7"/>
      </patternFill>
    </fill>
    <fill>
      <patternFill patternType="solid">
        <fgColor rgb="FFFCE4D6"/>
      </patternFill>
    </fill>
    <fill>
      <patternFill patternType="solid">
        <fgColor rgb="FFFFFF00"/>
      </patternFill>
    </fill>
    <fill>
      <patternFill patternType="solid">
        <fgColor rgb="FFFFFF00"/>
      </patternFill>
    </fill>
    <fill>
      <patternFill patternType="solid">
        <fgColor rgb="FFFFFF00"/>
      </patternFill>
    </fill>
    <fill>
      <patternFill patternType="solid">
        <fgColor rgb="FFFFFF00"/>
      </patternFill>
    </fill>
    <fill>
      <patternFill patternType="solid">
        <fgColor rgb="FFFFFF00"/>
      </patternFill>
    </fill>
    <fill>
      <patternFill patternType="solid">
        <fgColor rgb="FFFFFF00"/>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F8CBAD"/>
      </patternFill>
    </fill>
    <fill>
      <patternFill patternType="solid">
        <fgColor rgb="FFFFFF00"/>
      </patternFill>
    </fill>
    <fill>
      <patternFill patternType="solid">
        <fgColor rgb="FFFFFF00"/>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8CBAD"/>
      </patternFill>
    </fill>
    <fill>
      <patternFill patternType="solid">
        <fgColor rgb="FFFCE4D6"/>
      </patternFill>
    </fill>
    <fill>
      <patternFill patternType="solid">
        <fgColor rgb="FFFCE4D6"/>
      </patternFill>
    </fill>
    <fill>
      <patternFill patternType="solid">
        <fgColor rgb="FFFAF1D1"/>
      </patternFill>
    </fill>
    <fill>
      <patternFill patternType="solid">
        <fgColor rgb="FFFAF1D1"/>
      </patternFill>
    </fill>
    <fill>
      <patternFill patternType="solid">
        <fgColor rgb="FFFAF1D1"/>
      </patternFill>
    </fill>
    <fill>
      <patternFill patternType="solid">
        <fgColor rgb="FFFAF1D1"/>
      </patternFill>
    </fill>
    <fill>
      <patternFill patternType="solid">
        <fgColor rgb="FFFAF1D1"/>
      </patternFill>
    </fill>
    <fill>
      <patternFill patternType="solid">
        <fgColor rgb="FFFAF1D1"/>
      </patternFill>
    </fill>
    <fill>
      <patternFill patternType="solid">
        <fgColor rgb="FFFAF1D1"/>
      </patternFill>
    </fill>
    <fill>
      <patternFill patternType="solid">
        <fgColor rgb="FFD9F5D6"/>
      </patternFill>
    </fill>
    <fill>
      <patternFill patternType="solid">
        <fgColor rgb="FFFBBFBC"/>
      </patternFill>
    </fill>
    <fill>
      <patternFill patternType="solid">
        <fgColor rgb="FFECE2FE"/>
      </patternFill>
    </fill>
    <fill>
      <patternFill patternType="solid">
        <fgColor rgb="FFD9F5D6"/>
      </patternFill>
    </fill>
    <fill>
      <patternFill patternType="solid">
        <fgColor rgb="FFECE2FE"/>
      </patternFill>
    </fill>
    <fill>
      <patternFill patternType="solid">
        <fgColor rgb="FFFAF1D1"/>
      </patternFill>
    </fill>
    <fill>
      <patternFill patternType="solid">
        <fgColor rgb="FFD9F5D6"/>
      </patternFill>
    </fill>
    <fill>
      <patternFill patternType="solid">
        <fgColor rgb="FFFFFD00"/>
      </patternFill>
    </fill>
    <fill>
      <patternFill patternType="solid">
        <fgColor rgb="FFFFFD00"/>
      </patternFill>
    </fill>
    <fill>
      <patternFill patternType="solid">
        <fgColor rgb="FFFFFD00"/>
      </patternFill>
    </fill>
    <fill>
      <patternFill patternType="solid">
        <fgColor rgb="FFFFFD00"/>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FFFD00"/>
      </patternFill>
    </fill>
    <fill>
      <patternFill patternType="solid">
        <fgColor rgb="FFFFFD00"/>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FFFD00"/>
      </patternFill>
    </fill>
    <fill>
      <patternFill patternType="solid">
        <fgColor rgb="FFFFFD00"/>
      </patternFill>
    </fill>
    <fill>
      <patternFill patternType="solid">
        <fgColor rgb="FFFFFD00"/>
      </patternFill>
    </fill>
    <fill>
      <patternFill patternType="solid">
        <fgColor rgb="FFFFFD00"/>
      </patternFill>
    </fill>
    <fill>
      <patternFill patternType="solid">
        <fgColor rgb="FFFFFD00"/>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
      <patternFill patternType="solid">
        <fgColor rgb="FFD9F5D6"/>
      </patternFill>
    </fill>
  </fills>
  <borders count="308">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1F2329"/>
      </left>
      <right/>
      <top style="thin">
        <color rgb="FF1F2329"/>
      </top>
      <bottom style="thin">
        <color rgb="FF1F2329"/>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1F2329"/>
      </left>
      <right/>
      <top style="thin">
        <color rgb="FF1F2329"/>
      </top>
      <bottom style="thin">
        <color rgb="FF1F2329"/>
      </bottom>
      <diagonal/>
    </border>
    <border>
      <left style="thin">
        <color rgb="FF000000"/>
      </left>
      <right style="thin">
        <color rgb="FF000000"/>
      </right>
      <top/>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1F2329"/>
      </right>
      <top style="thin">
        <color rgb="FF1F2329"/>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style="thin">
        <color rgb="FF1F2329"/>
      </left>
      <right style="thin">
        <color rgb="FF1F2329"/>
      </right>
      <top/>
      <bottom style="thin">
        <color rgb="FF1F232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bottom style="thin">
        <color rgb="FF1F2329"/>
      </bottom>
      <diagonal/>
    </border>
    <border>
      <left style="thin">
        <color rgb="FF1F2329"/>
      </left>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1F2329"/>
      </left>
      <right/>
      <top style="thin">
        <color rgb="FF1F2329"/>
      </top>
      <bottom style="thin">
        <color rgb="FF1F2329"/>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1F2329"/>
      </left>
      <right/>
      <top/>
      <bottom style="thin">
        <color rgb="FF1F2329"/>
      </bottom>
      <diagonal/>
    </border>
    <border>
      <left style="thin">
        <color rgb="FF1F2329"/>
      </left>
      <right/>
      <top/>
      <bottom style="thin">
        <color rgb="FF1F2329"/>
      </bottom>
      <diagonal/>
    </border>
    <border>
      <left/>
      <right style="thin">
        <color rgb="FF000000"/>
      </right>
      <top/>
      <bottom/>
      <diagonal/>
    </border>
    <border>
      <left/>
      <right style="thin">
        <color rgb="FF000000"/>
      </right>
      <top/>
      <bottom/>
      <diagonal/>
    </border>
    <border>
      <left/>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bottom style="thin">
        <color rgb="FF1F2329"/>
      </bottom>
      <diagonal/>
    </border>
  </borders>
  <cellStyleXfs count="1">
    <xf numFmtId="0" fontId="0" fillId="0" borderId="0" applyNumberFormat="0" applyFont="0" applyFill="0" applyBorder="0" applyAlignment="0" applyProtection="0"/>
  </cellStyleXfs>
  <cellXfs count="328">
    <xf numFmtId="0" fontId="0" fillId="0" borderId="0" xfId="0" applyAlignment="1">
      <alignment vertical="center"/>
    </xf>
    <xf numFmtId="4" fontId="1"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5" fillId="0" borderId="5" xfId="0" applyFont="1" applyBorder="1" applyAlignment="1">
      <alignment horizontal="left" vertical="center" wrapText="1"/>
    </xf>
    <xf numFmtId="0" fontId="6" fillId="0" borderId="6"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lignment vertical="center"/>
    </xf>
    <xf numFmtId="4" fontId="11" fillId="0" borderId="11"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3" fillId="0" borderId="13" xfId="0" applyFont="1" applyBorder="1" applyAlignment="1">
      <alignment vertical="center" wrapText="1"/>
    </xf>
    <xf numFmtId="0" fontId="14" fillId="0" borderId="14" xfId="0" applyFont="1" applyBorder="1" applyAlignment="1">
      <alignment horizontal="left" vertical="center" wrapText="1"/>
    </xf>
    <xf numFmtId="1" fontId="15" fillId="0" borderId="15" xfId="0" applyNumberFormat="1" applyFont="1" applyBorder="1" applyAlignment="1">
      <alignment horizontal="center" vertical="center" wrapText="1"/>
    </xf>
    <xf numFmtId="0" fontId="16" fillId="0" borderId="16" xfId="0" applyFont="1" applyBorder="1" applyAlignment="1">
      <alignment horizontal="left" vertical="center" wrapText="1"/>
    </xf>
    <xf numFmtId="4" fontId="18" fillId="0" borderId="18" xfId="0" applyNumberFormat="1" applyFont="1" applyBorder="1" applyAlignment="1">
      <alignment vertical="center" wrapText="1"/>
    </xf>
    <xf numFmtId="1" fontId="19" fillId="0" borderId="19" xfId="0" applyNumberFormat="1" applyFont="1" applyBorder="1" applyAlignment="1">
      <alignment horizontal="center" vertical="center"/>
    </xf>
    <xf numFmtId="0" fontId="20" fillId="0" borderId="20" xfId="0" applyFont="1" applyBorder="1" applyAlignment="1">
      <alignment vertical="center" wrapText="1"/>
    </xf>
    <xf numFmtId="0" fontId="24" fillId="2"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4" fontId="26" fillId="4" borderId="26" xfId="0" applyNumberFormat="1" applyFont="1" applyFill="1" applyBorder="1" applyAlignment="1">
      <alignment horizontal="center" vertical="center" wrapText="1"/>
    </xf>
    <xf numFmtId="0" fontId="27" fillId="5" borderId="27" xfId="0" applyFont="1" applyFill="1" applyBorder="1" applyAlignment="1">
      <alignment horizontal="center" vertical="center" wrapText="1"/>
    </xf>
    <xf numFmtId="1" fontId="28" fillId="6" borderId="28" xfId="0" applyNumberFormat="1" applyFont="1" applyFill="1" applyBorder="1" applyAlignment="1">
      <alignment horizontal="center" vertical="center" wrapText="1"/>
    </xf>
    <xf numFmtId="0" fontId="29" fillId="0" borderId="29" xfId="0" applyFont="1" applyBorder="1" applyAlignment="1">
      <alignment vertical="center" wrapText="1"/>
    </xf>
    <xf numFmtId="0" fontId="30" fillId="7" borderId="30" xfId="0" applyFont="1" applyFill="1" applyBorder="1" applyAlignment="1">
      <alignment horizontal="left" vertical="center" wrapText="1"/>
    </xf>
    <xf numFmtId="0" fontId="31" fillId="0" borderId="31" xfId="0" applyFont="1" applyBorder="1" applyAlignment="1">
      <alignment horizontal="left" vertical="center" wrapText="1"/>
    </xf>
    <xf numFmtId="0" fontId="32" fillId="0" borderId="32" xfId="0" applyFont="1" applyBorder="1" applyAlignment="1">
      <alignment horizontal="center" vertical="center" wrapText="1"/>
    </xf>
    <xf numFmtId="1" fontId="33" fillId="0" borderId="33" xfId="0" applyNumberFormat="1" applyFont="1" applyBorder="1" applyAlignment="1">
      <alignment horizontal="center" vertical="center"/>
    </xf>
    <xf numFmtId="0" fontId="35" fillId="0" borderId="35" xfId="0" applyFont="1" applyBorder="1" applyAlignment="1">
      <alignment horizontal="left" vertical="center" wrapText="1"/>
    </xf>
    <xf numFmtId="0" fontId="36" fillId="0" borderId="36" xfId="0" applyFont="1" applyBorder="1" applyAlignment="1">
      <alignment horizontal="center" vertical="center" wrapText="1"/>
    </xf>
    <xf numFmtId="4" fontId="37" fillId="0" borderId="37" xfId="0" applyNumberFormat="1" applyFont="1" applyBorder="1" applyAlignment="1">
      <alignment vertical="center" wrapText="1"/>
    </xf>
    <xf numFmtId="0" fontId="39" fillId="8" borderId="39" xfId="0" applyFont="1" applyFill="1" applyBorder="1" applyAlignment="1">
      <alignment horizontal="left" vertical="center" wrapText="1"/>
    </xf>
    <xf numFmtId="0" fontId="40" fillId="0" borderId="40" xfId="0" applyFont="1" applyBorder="1" applyAlignment="1">
      <alignment horizontal="left" vertical="center"/>
    </xf>
    <xf numFmtId="4" fontId="41" fillId="0" borderId="41" xfId="0" applyNumberFormat="1" applyFont="1" applyBorder="1" applyAlignment="1">
      <alignment vertical="center" wrapText="1"/>
    </xf>
    <xf numFmtId="1" fontId="44" fillId="11" borderId="44" xfId="0" applyNumberFormat="1" applyFont="1" applyFill="1" applyBorder="1" applyAlignment="1">
      <alignment horizontal="center" vertical="center" wrapText="1"/>
    </xf>
    <xf numFmtId="0" fontId="45" fillId="12" borderId="45" xfId="0" applyFont="1" applyFill="1" applyBorder="1" applyAlignment="1">
      <alignment vertical="center" wrapText="1"/>
    </xf>
    <xf numFmtId="0" fontId="48" fillId="0" borderId="48" xfId="0" applyFont="1" applyBorder="1" applyAlignment="1">
      <alignment horizontal="left" vertical="center" wrapText="1"/>
    </xf>
    <xf numFmtId="0" fontId="49" fillId="0" borderId="49" xfId="0" applyFont="1" applyBorder="1" applyAlignment="1">
      <alignment horizontal="center" vertical="center" wrapText="1"/>
    </xf>
    <xf numFmtId="0" fontId="50" fillId="0" borderId="50" xfId="0" applyFont="1" applyBorder="1" applyAlignment="1">
      <alignment vertical="center" wrapText="1"/>
    </xf>
    <xf numFmtId="0" fontId="52" fillId="0" borderId="52" xfId="0" applyFont="1" applyBorder="1" applyAlignment="1">
      <alignment vertical="center" wrapText="1"/>
    </xf>
    <xf numFmtId="0" fontId="53" fillId="0" borderId="53" xfId="0" applyFont="1" applyBorder="1" applyAlignment="1">
      <alignment horizontal="left" vertical="center" wrapText="1"/>
    </xf>
    <xf numFmtId="0" fontId="54" fillId="0" borderId="54" xfId="0" applyFont="1" applyBorder="1" applyAlignment="1">
      <alignment horizontal="center" vertical="center" wrapText="1"/>
    </xf>
    <xf numFmtId="0" fontId="55" fillId="0" borderId="55" xfId="0" applyFont="1" applyBorder="1" applyAlignment="1">
      <alignment horizontal="left" vertical="center" wrapText="1"/>
    </xf>
    <xf numFmtId="4" fontId="58" fillId="0" borderId="58" xfId="0" applyNumberFormat="1" applyFont="1" applyBorder="1" applyAlignment="1">
      <alignment vertical="center" wrapText="1"/>
    </xf>
    <xf numFmtId="0" fontId="59" fillId="0" borderId="59" xfId="0" applyFont="1" applyBorder="1" applyAlignment="1">
      <alignment horizontal="left" vertical="center" wrapText="1"/>
    </xf>
    <xf numFmtId="0" fontId="60" fillId="0" borderId="60" xfId="0" applyFont="1" applyBorder="1" applyAlignment="1">
      <alignment horizontal="left" vertical="center" wrapText="1"/>
    </xf>
    <xf numFmtId="0" fontId="61" fillId="0" borderId="61" xfId="0" applyFont="1" applyBorder="1" applyAlignment="1">
      <alignment horizontal="center" vertical="center" wrapText="1"/>
    </xf>
    <xf numFmtId="4" fontId="62" fillId="15" borderId="62" xfId="0" applyNumberFormat="1" applyFont="1" applyFill="1" applyBorder="1" applyAlignment="1">
      <alignment horizontal="center" vertical="center" wrapText="1"/>
    </xf>
    <xf numFmtId="0" fontId="63" fillId="16" borderId="63" xfId="0" applyFont="1" applyFill="1" applyBorder="1" applyAlignment="1">
      <alignment horizontal="center" vertical="center" wrapText="1"/>
    </xf>
    <xf numFmtId="1" fontId="64" fillId="17" borderId="64" xfId="0" applyNumberFormat="1" applyFont="1" applyFill="1" applyBorder="1" applyAlignment="1">
      <alignment horizontal="center" vertical="center" wrapText="1"/>
    </xf>
    <xf numFmtId="0" fontId="67" fillId="0" borderId="67" xfId="0" applyFont="1" applyBorder="1" applyAlignment="1">
      <alignment horizontal="left" vertical="center" wrapText="1"/>
    </xf>
    <xf numFmtId="58" fontId="69" fillId="0" borderId="69" xfId="0" applyNumberFormat="1" applyFont="1" applyBorder="1" applyAlignment="1">
      <alignment horizontal="center" vertical="center" wrapText="1"/>
    </xf>
    <xf numFmtId="0" fontId="70" fillId="0" borderId="70" xfId="0" applyFont="1" applyBorder="1" applyAlignment="1">
      <alignment horizontal="center" vertical="center"/>
    </xf>
    <xf numFmtId="0" fontId="72" fillId="21" borderId="72" xfId="0" applyFont="1" applyFill="1" applyBorder="1" applyAlignment="1">
      <alignment horizontal="center" vertical="center" wrapText="1"/>
    </xf>
    <xf numFmtId="1" fontId="73" fillId="22" borderId="73" xfId="0" applyNumberFormat="1" applyFont="1" applyFill="1" applyBorder="1" applyAlignment="1">
      <alignment horizontal="center" vertical="center" wrapText="1"/>
    </xf>
    <xf numFmtId="0" fontId="74" fillId="23" borderId="74" xfId="0" applyFont="1" applyFill="1" applyBorder="1" applyAlignment="1">
      <alignment horizontal="center" vertical="center" wrapText="1"/>
    </xf>
    <xf numFmtId="0" fontId="75" fillId="24" borderId="75" xfId="0" applyFont="1" applyFill="1" applyBorder="1" applyAlignment="1">
      <alignment horizontal="center" vertical="center" wrapText="1"/>
    </xf>
    <xf numFmtId="4" fontId="76" fillId="25" borderId="76" xfId="0" applyNumberFormat="1" applyFont="1" applyFill="1" applyBorder="1" applyAlignment="1">
      <alignment horizontal="center" vertical="center" wrapText="1"/>
    </xf>
    <xf numFmtId="0" fontId="77" fillId="0" borderId="77" xfId="0" applyFont="1" applyBorder="1" applyAlignment="1">
      <alignment horizontal="center" vertical="center" wrapText="1"/>
    </xf>
    <xf numFmtId="0" fontId="81" fillId="0" borderId="81" xfId="0" applyFont="1" applyBorder="1" applyAlignment="1">
      <alignment horizontal="center" vertical="center" wrapText="1"/>
    </xf>
    <xf numFmtId="0" fontId="82" fillId="0" borderId="82" xfId="0" applyFont="1" applyBorder="1" applyAlignment="1">
      <alignment horizontal="center" vertical="center" wrapText="1"/>
    </xf>
    <xf numFmtId="0" fontId="83" fillId="0" borderId="83" xfId="0" applyFont="1" applyBorder="1" applyAlignment="1">
      <alignment horizontal="center" vertical="center"/>
    </xf>
    <xf numFmtId="0" fontId="84" fillId="0" borderId="84" xfId="0" applyFont="1" applyBorder="1" applyAlignment="1">
      <alignment vertical="center" wrapText="1"/>
    </xf>
    <xf numFmtId="0" fontId="86" fillId="0" borderId="86" xfId="0" applyFont="1" applyBorder="1" applyAlignment="1">
      <alignment vertical="center"/>
    </xf>
    <xf numFmtId="58" fontId="87" fillId="0" borderId="87" xfId="0" applyNumberFormat="1" applyFont="1" applyBorder="1" applyAlignment="1">
      <alignment horizontal="left" vertical="center" wrapText="1"/>
    </xf>
    <xf numFmtId="0" fontId="88" fillId="0" borderId="88" xfId="0" applyFont="1" applyBorder="1" applyAlignment="1">
      <alignment horizontal="center" vertical="center" wrapText="1"/>
    </xf>
    <xf numFmtId="0" fontId="89" fillId="0" borderId="89" xfId="0" applyFont="1" applyBorder="1" applyAlignment="1">
      <alignment horizontal="center" vertical="center" wrapText="1"/>
    </xf>
    <xf numFmtId="0" fontId="90" fillId="0" borderId="90" xfId="0" applyFont="1" applyBorder="1" applyAlignment="1">
      <alignment horizontal="left" vertical="center" wrapText="1"/>
    </xf>
    <xf numFmtId="0" fontId="91" fillId="0" borderId="91" xfId="0" applyFont="1" applyBorder="1" applyAlignment="1">
      <alignment horizontal="left" vertical="center" wrapText="1"/>
    </xf>
    <xf numFmtId="0" fontId="92" fillId="0" borderId="92" xfId="0" applyFont="1" applyBorder="1" applyAlignment="1">
      <alignment vertical="center"/>
    </xf>
    <xf numFmtId="0" fontId="93" fillId="0" borderId="93" xfId="0" applyFont="1" applyBorder="1" applyAlignment="1">
      <alignment horizontal="left" vertical="center" wrapText="1"/>
    </xf>
    <xf numFmtId="4" fontId="94" fillId="0" borderId="94" xfId="0" applyNumberFormat="1" applyFont="1" applyBorder="1" applyAlignment="1">
      <alignment horizontal="center" vertical="center" wrapText="1"/>
    </xf>
    <xf numFmtId="0" fontId="95" fillId="29" borderId="95" xfId="0" applyFont="1" applyFill="1" applyBorder="1" applyAlignment="1">
      <alignment vertical="center" wrapText="1"/>
    </xf>
    <xf numFmtId="2" fontId="97" fillId="31" borderId="97" xfId="0" applyNumberFormat="1" applyFont="1" applyFill="1" applyBorder="1" applyAlignment="1">
      <alignment horizontal="center" vertical="center" wrapText="1"/>
    </xf>
    <xf numFmtId="0" fontId="99" fillId="33" borderId="99" xfId="0" applyFont="1" applyFill="1" applyBorder="1" applyAlignment="1">
      <alignment horizontal="center" vertical="center" wrapText="1"/>
    </xf>
    <xf numFmtId="4" fontId="103" fillId="0" borderId="103" xfId="0" applyNumberFormat="1" applyFont="1" applyBorder="1" applyAlignment="1">
      <alignment horizontal="center" vertical="center" wrapText="1"/>
    </xf>
    <xf numFmtId="0" fontId="105" fillId="35" borderId="105" xfId="0" applyFont="1" applyFill="1" applyBorder="1" applyAlignment="1">
      <alignment horizontal="center" vertical="center" wrapText="1"/>
    </xf>
    <xf numFmtId="0" fontId="106" fillId="0" borderId="106" xfId="0" applyFont="1" applyBorder="1" applyAlignment="1">
      <alignment horizontal="left" vertical="center" wrapText="1"/>
    </xf>
    <xf numFmtId="0" fontId="108" fillId="37" borderId="108" xfId="0" applyFont="1" applyFill="1" applyBorder="1" applyAlignment="1">
      <alignment horizontal="center" vertical="center" wrapText="1"/>
    </xf>
    <xf numFmtId="1" fontId="111" fillId="40" borderId="111" xfId="0" applyNumberFormat="1" applyFont="1" applyFill="1" applyBorder="1" applyAlignment="1">
      <alignment horizontal="center" vertical="center" wrapText="1"/>
    </xf>
    <xf numFmtId="49" fontId="116" fillId="45" borderId="116" xfId="0" applyNumberFormat="1" applyFont="1" applyFill="1" applyBorder="1" applyAlignment="1">
      <alignment horizontal="center" vertical="center" wrapText="1"/>
    </xf>
    <xf numFmtId="0" fontId="117" fillId="46" borderId="117" xfId="0" applyFont="1" applyFill="1" applyBorder="1" applyAlignment="1">
      <alignment horizontal="center" vertical="center" wrapText="1"/>
    </xf>
    <xf numFmtId="0" fontId="118" fillId="0" borderId="118" xfId="0" applyFont="1" applyBorder="1" applyAlignment="1">
      <alignment vertical="center" wrapText="1"/>
    </xf>
    <xf numFmtId="0" fontId="119" fillId="0" borderId="119" xfId="0" applyFont="1" applyBorder="1" applyAlignment="1">
      <alignment vertical="center"/>
    </xf>
    <xf numFmtId="0" fontId="122" fillId="49" borderId="122" xfId="0" applyFont="1" applyFill="1" applyBorder="1" applyAlignment="1">
      <alignment horizontal="center" vertical="center" wrapText="1"/>
    </xf>
    <xf numFmtId="1" fontId="125" fillId="52" borderId="125" xfId="0" applyNumberFormat="1" applyFont="1" applyFill="1" applyBorder="1" applyAlignment="1">
      <alignment horizontal="center" vertical="center" wrapText="1"/>
    </xf>
    <xf numFmtId="0" fontId="126" fillId="0" borderId="126" xfId="0" applyFont="1" applyBorder="1" applyAlignment="1">
      <alignment vertical="center" wrapText="1"/>
    </xf>
    <xf numFmtId="2" fontId="143" fillId="55" borderId="143" xfId="0" applyNumberFormat="1" applyFont="1" applyFill="1" applyBorder="1" applyAlignment="1">
      <alignment horizontal="center" vertical="center" wrapText="1"/>
    </xf>
    <xf numFmtId="0" fontId="146" fillId="58" borderId="146" xfId="0" applyFont="1" applyFill="1" applyBorder="1" applyAlignment="1">
      <alignment horizontal="center" vertical="center" wrapText="1"/>
    </xf>
    <xf numFmtId="0" fontId="151" fillId="0" borderId="151" xfId="0" applyFont="1" applyBorder="1" applyAlignment="1">
      <alignment vertical="center" wrapText="1"/>
    </xf>
    <xf numFmtId="0" fontId="152" fillId="0" borderId="152" xfId="0" applyFont="1" applyBorder="1" applyAlignment="1">
      <alignment horizontal="left" vertical="center"/>
    </xf>
    <xf numFmtId="0" fontId="153" fillId="0" borderId="153" xfId="0" applyFont="1" applyBorder="1" applyAlignment="1">
      <alignment horizontal="center" vertical="center" wrapText="1"/>
    </xf>
    <xf numFmtId="0" fontId="154" fillId="0" borderId="154" xfId="0" applyFont="1" applyBorder="1" applyAlignment="1">
      <alignment horizontal="center" vertical="center" wrapText="1"/>
    </xf>
    <xf numFmtId="0" fontId="157" fillId="61" borderId="157" xfId="0" applyFont="1" applyFill="1" applyBorder="1" applyAlignment="1">
      <alignment horizontal="center" vertical="center" wrapText="1"/>
    </xf>
    <xf numFmtId="1" fontId="159" fillId="63" borderId="159" xfId="0" applyNumberFormat="1" applyFont="1" applyFill="1" applyBorder="1" applyAlignment="1">
      <alignment horizontal="center" vertical="center" wrapText="1"/>
    </xf>
    <xf numFmtId="0" fontId="161" fillId="0" borderId="161" xfId="0" applyFont="1" applyBorder="1" applyAlignment="1">
      <alignment vertical="center" wrapText="1"/>
    </xf>
    <xf numFmtId="4" fontId="162" fillId="0" borderId="162" xfId="0" applyNumberFormat="1" applyFont="1" applyBorder="1" applyAlignment="1">
      <alignment vertical="center"/>
    </xf>
    <xf numFmtId="0" fontId="163" fillId="0" borderId="163" xfId="0" applyFont="1" applyBorder="1" applyAlignment="1">
      <alignment horizontal="left" vertical="center" wrapText="1"/>
    </xf>
    <xf numFmtId="0" fontId="164" fillId="65" borderId="164" xfId="0" applyFont="1" applyFill="1" applyBorder="1" applyAlignment="1">
      <alignment horizontal="center" vertical="center" wrapText="1"/>
    </xf>
    <xf numFmtId="4" fontId="165" fillId="66" borderId="165" xfId="0" applyNumberFormat="1" applyFont="1" applyFill="1" applyBorder="1" applyAlignment="1">
      <alignment horizontal="center" vertical="center" wrapText="1"/>
    </xf>
    <xf numFmtId="1" fontId="166" fillId="67" borderId="166" xfId="0" applyNumberFormat="1" applyFont="1" applyFill="1" applyBorder="1" applyAlignment="1">
      <alignment horizontal="center" vertical="center" wrapText="1"/>
    </xf>
    <xf numFmtId="0" fontId="167" fillId="68" borderId="167" xfId="0" applyFont="1" applyFill="1" applyBorder="1" applyAlignment="1">
      <alignment horizontal="left" vertical="center" wrapText="1"/>
    </xf>
    <xf numFmtId="0" fontId="168" fillId="69" borderId="168" xfId="0" applyFont="1" applyFill="1" applyBorder="1" applyAlignment="1">
      <alignment horizontal="center" vertical="center" wrapText="1"/>
    </xf>
    <xf numFmtId="0" fontId="169" fillId="70" borderId="169" xfId="0" applyFont="1" applyFill="1" applyBorder="1" applyAlignment="1">
      <alignment horizontal="center" vertical="center" wrapText="1"/>
    </xf>
    <xf numFmtId="0" fontId="171" fillId="0" borderId="171" xfId="0" applyFont="1" applyBorder="1" applyAlignment="1">
      <alignment horizontal="center" vertical="center" wrapText="1"/>
    </xf>
    <xf numFmtId="0" fontId="172" fillId="0" borderId="172" xfId="0" applyFont="1" applyBorder="1" applyAlignment="1">
      <alignment horizontal="center" vertical="center" wrapText="1"/>
    </xf>
    <xf numFmtId="0" fontId="173" fillId="0" borderId="173" xfId="0" applyFont="1" applyBorder="1" applyAlignment="1">
      <alignment horizontal="left" vertical="center" wrapText="1"/>
    </xf>
    <xf numFmtId="0" fontId="174" fillId="0" borderId="174" xfId="0" applyFont="1" applyBorder="1" applyAlignment="1">
      <alignment horizontal="center" vertical="center" wrapText="1"/>
    </xf>
    <xf numFmtId="0" fontId="176" fillId="0" borderId="176" xfId="0" applyFont="1" applyBorder="1" applyAlignment="1">
      <alignment horizontal="left" vertical="center" wrapText="1"/>
    </xf>
    <xf numFmtId="1" fontId="177" fillId="71" borderId="177" xfId="0" applyNumberFormat="1" applyFont="1" applyFill="1" applyBorder="1" applyAlignment="1">
      <alignment horizontal="center" vertical="center" wrapText="1"/>
    </xf>
    <xf numFmtId="4" fontId="179" fillId="0" borderId="179" xfId="0" applyNumberFormat="1" applyFont="1" applyBorder="1" applyAlignment="1">
      <alignment vertical="center" wrapText="1"/>
    </xf>
    <xf numFmtId="0" fontId="180" fillId="0" borderId="180" xfId="0" applyFont="1" applyBorder="1" applyAlignment="1">
      <alignment vertical="center" wrapText="1"/>
    </xf>
    <xf numFmtId="0" fontId="181" fillId="0" borderId="181" xfId="0" applyFont="1" applyBorder="1" applyAlignment="1">
      <alignment horizontal="left" vertical="center" wrapText="1"/>
    </xf>
    <xf numFmtId="0" fontId="182" fillId="0" borderId="182" xfId="0" applyFont="1" applyBorder="1" applyAlignment="1">
      <alignment horizontal="right" vertical="center" wrapText="1"/>
    </xf>
    <xf numFmtId="0" fontId="183" fillId="0" borderId="183" xfId="0" applyFont="1" applyBorder="1" applyAlignment="1">
      <alignment horizontal="center" vertical="center" wrapText="1"/>
    </xf>
    <xf numFmtId="9" fontId="184" fillId="72" borderId="184" xfId="0" applyNumberFormat="1" applyFont="1" applyFill="1" applyBorder="1" applyAlignment="1">
      <alignment horizontal="right" vertical="center" wrapText="1"/>
    </xf>
    <xf numFmtId="0" fontId="185" fillId="73" borderId="185" xfId="0" applyFont="1" applyFill="1" applyBorder="1" applyAlignment="1">
      <alignment horizontal="center" vertical="center" wrapText="1"/>
    </xf>
    <xf numFmtId="0" fontId="186" fillId="74" borderId="186" xfId="0" applyFont="1" applyFill="1" applyBorder="1" applyAlignment="1">
      <alignment horizontal="center" vertical="center" wrapText="1"/>
    </xf>
    <xf numFmtId="9" fontId="187" fillId="75" borderId="187" xfId="0" applyNumberFormat="1" applyFont="1" applyFill="1" applyBorder="1" applyAlignment="1">
      <alignment horizontal="right" vertical="center" wrapText="1"/>
    </xf>
    <xf numFmtId="0" fontId="188" fillId="76" borderId="188" xfId="0" applyFont="1" applyFill="1" applyBorder="1" applyAlignment="1">
      <alignment horizontal="center" vertical="center" wrapText="1"/>
    </xf>
    <xf numFmtId="3" fontId="189" fillId="0" borderId="189" xfId="0" applyNumberFormat="1" applyFont="1" applyBorder="1" applyAlignment="1">
      <alignment horizontal="center" vertical="center" wrapText="1"/>
    </xf>
    <xf numFmtId="0" fontId="190" fillId="0" borderId="190" xfId="0" applyFont="1" applyBorder="1" applyAlignment="1">
      <alignment vertical="center" wrapText="1"/>
    </xf>
    <xf numFmtId="0" fontId="191" fillId="0" borderId="191" xfId="0" applyFont="1" applyBorder="1" applyAlignment="1">
      <alignment horizontal="center" vertical="center" wrapText="1"/>
    </xf>
    <xf numFmtId="0" fontId="192" fillId="77" borderId="192" xfId="0" applyFont="1" applyFill="1" applyBorder="1" applyAlignment="1">
      <alignment horizontal="center" vertical="center" wrapText="1"/>
    </xf>
    <xf numFmtId="0" fontId="193" fillId="78" borderId="193" xfId="0" applyFont="1" applyFill="1" applyBorder="1" applyAlignment="1">
      <alignment horizontal="center" vertical="center" wrapText="1"/>
    </xf>
    <xf numFmtId="0" fontId="194" fillId="79" borderId="194" xfId="0" applyFont="1" applyFill="1" applyBorder="1" applyAlignment="1">
      <alignment horizontal="center" vertical="center" wrapText="1"/>
    </xf>
    <xf numFmtId="0" fontId="196" fillId="81" borderId="196" xfId="0" applyFont="1" applyFill="1" applyBorder="1" applyAlignment="1">
      <alignment horizontal="center" vertical="center" wrapText="1"/>
    </xf>
    <xf numFmtId="0" fontId="197" fillId="82" borderId="197" xfId="0" applyFont="1" applyFill="1" applyBorder="1" applyAlignment="1">
      <alignment horizontal="center" vertical="center" wrapText="1"/>
    </xf>
    <xf numFmtId="0" fontId="199" fillId="83" borderId="199" xfId="0" applyFont="1" applyFill="1" applyBorder="1" applyAlignment="1">
      <alignment vertical="center" wrapText="1"/>
    </xf>
    <xf numFmtId="0" fontId="200" fillId="84" borderId="200" xfId="0" applyFont="1" applyFill="1" applyBorder="1" applyAlignment="1">
      <alignment vertical="center" wrapText="1"/>
    </xf>
    <xf numFmtId="0" fontId="201" fillId="0" borderId="201" xfId="0" applyFont="1" applyBorder="1" applyAlignment="1">
      <alignment horizontal="center" vertical="center"/>
    </xf>
    <xf numFmtId="0" fontId="202" fillId="0" borderId="202" xfId="0" applyFont="1" applyBorder="1" applyAlignment="1">
      <alignment horizontal="center" vertical="center"/>
    </xf>
    <xf numFmtId="9" fontId="203" fillId="0" borderId="203" xfId="0" applyNumberFormat="1" applyFont="1" applyBorder="1" applyAlignment="1">
      <alignment horizontal="center" vertical="center"/>
    </xf>
    <xf numFmtId="2" fontId="204" fillId="0" borderId="204" xfId="0" applyNumberFormat="1" applyFont="1" applyBorder="1" applyAlignment="1">
      <alignment horizontal="center" vertical="center"/>
    </xf>
    <xf numFmtId="0" fontId="205" fillId="0" borderId="205" xfId="0" applyFont="1" applyBorder="1" applyAlignment="1">
      <alignment vertical="center"/>
    </xf>
    <xf numFmtId="2" fontId="206" fillId="0" borderId="206" xfId="0" applyNumberFormat="1" applyFont="1" applyBorder="1" applyAlignment="1">
      <alignment horizontal="center" vertical="center"/>
    </xf>
    <xf numFmtId="0" fontId="207" fillId="0" borderId="207" xfId="0" applyFont="1" applyBorder="1" applyAlignment="1">
      <alignment horizontal="center" vertical="center"/>
    </xf>
    <xf numFmtId="0" fontId="208" fillId="85" borderId="208" xfId="0" applyFont="1" applyFill="1" applyBorder="1" applyAlignment="1">
      <alignment horizontal="center" vertical="center"/>
    </xf>
    <xf numFmtId="0" fontId="209" fillId="86" borderId="209" xfId="0" applyFont="1" applyFill="1" applyBorder="1" applyAlignment="1">
      <alignment horizontal="center" vertical="center"/>
    </xf>
    <xf numFmtId="0" fontId="210" fillId="87" borderId="210" xfId="0" applyFont="1" applyFill="1" applyBorder="1" applyAlignment="1">
      <alignment horizontal="center" vertical="center"/>
    </xf>
    <xf numFmtId="0" fontId="211" fillId="88" borderId="211" xfId="0" applyFont="1" applyFill="1" applyBorder="1" applyAlignment="1">
      <alignment horizontal="left" vertical="center" wrapText="1"/>
    </xf>
    <xf numFmtId="0" fontId="212" fillId="89" borderId="212" xfId="0" applyFont="1" applyFill="1" applyBorder="1" applyAlignment="1">
      <alignment horizontal="center" vertical="center"/>
    </xf>
    <xf numFmtId="9" fontId="213" fillId="0" borderId="213" xfId="0" applyNumberFormat="1" applyFont="1" applyBorder="1" applyAlignment="1">
      <alignment horizontal="center" vertical="center"/>
    </xf>
    <xf numFmtId="0" fontId="215" fillId="90" borderId="215" xfId="0" applyFont="1" applyFill="1" applyBorder="1" applyAlignment="1">
      <alignment horizontal="center" vertical="center"/>
    </xf>
    <xf numFmtId="0" fontId="216" fillId="91" borderId="216" xfId="0" applyFont="1" applyFill="1" applyBorder="1" applyAlignment="1">
      <alignment horizontal="center" vertical="center"/>
    </xf>
    <xf numFmtId="0" fontId="217" fillId="0" borderId="217" xfId="0" applyFont="1" applyBorder="1" applyAlignment="1">
      <alignment horizontal="center" vertical="center"/>
    </xf>
    <xf numFmtId="1" fontId="218" fillId="0" borderId="218" xfId="0" applyNumberFormat="1" applyFont="1" applyBorder="1" applyAlignment="1">
      <alignment horizontal="center" vertical="center"/>
    </xf>
    <xf numFmtId="0" fontId="219" fillId="0" borderId="219" xfId="0" applyFont="1" applyBorder="1" applyAlignment="1">
      <alignment horizontal="center" vertical="center"/>
    </xf>
    <xf numFmtId="0" fontId="220" fillId="0" borderId="220" xfId="0" applyFont="1" applyBorder="1" applyAlignment="1">
      <alignment horizontal="center" vertical="center"/>
    </xf>
    <xf numFmtId="0" fontId="221" fillId="0" borderId="221" xfId="0" applyFont="1" applyBorder="1" applyAlignment="1">
      <alignment horizontal="center" vertical="center"/>
    </xf>
    <xf numFmtId="58" fontId="222" fillId="0" borderId="222" xfId="0" applyNumberFormat="1" applyFont="1" applyBorder="1" applyAlignment="1">
      <alignment horizontal="center" vertical="center" wrapText="1"/>
    </xf>
    <xf numFmtId="0" fontId="223" fillId="92" borderId="223" xfId="0" applyFont="1" applyFill="1" applyBorder="1" applyAlignment="1">
      <alignment horizontal="center" vertical="center"/>
    </xf>
    <xf numFmtId="0" fontId="224" fillId="93" borderId="224" xfId="0" applyFont="1" applyFill="1" applyBorder="1" applyAlignment="1">
      <alignment horizontal="center" vertical="center"/>
    </xf>
    <xf numFmtId="0" fontId="225" fillId="94" borderId="225" xfId="0" applyFont="1" applyFill="1" applyBorder="1" applyAlignment="1">
      <alignment horizontal="center" vertical="center"/>
    </xf>
    <xf numFmtId="2" fontId="227" fillId="96" borderId="227" xfId="0" applyNumberFormat="1" applyFont="1" applyFill="1" applyBorder="1" applyAlignment="1">
      <alignment horizontal="center" vertical="center"/>
    </xf>
    <xf numFmtId="9" fontId="228" fillId="97" borderId="228" xfId="0" applyNumberFormat="1" applyFont="1" applyFill="1" applyBorder="1" applyAlignment="1">
      <alignment horizontal="center" vertical="center"/>
    </xf>
    <xf numFmtId="0" fontId="229" fillId="98" borderId="229" xfId="0" applyFont="1" applyFill="1" applyBorder="1" applyAlignment="1">
      <alignment horizontal="center" vertical="center"/>
    </xf>
    <xf numFmtId="0" fontId="230" fillId="99" borderId="230" xfId="0" applyFont="1" applyFill="1" applyBorder="1" applyAlignment="1">
      <alignment horizontal="center" vertical="center"/>
    </xf>
    <xf numFmtId="0" fontId="231" fillId="0" borderId="231" xfId="0" applyFont="1" applyBorder="1" applyAlignment="1">
      <alignment vertical="center"/>
    </xf>
    <xf numFmtId="0" fontId="232" fillId="100" borderId="232" xfId="0" applyFont="1" applyFill="1" applyBorder="1" applyAlignment="1">
      <alignment horizontal="center" vertical="center"/>
    </xf>
    <xf numFmtId="0" fontId="233" fillId="0" borderId="233" xfId="0" applyFont="1" applyBorder="1" applyAlignment="1">
      <alignment vertical="center"/>
    </xf>
    <xf numFmtId="0" fontId="234" fillId="101" borderId="234" xfId="0" applyFont="1" applyFill="1" applyBorder="1" applyAlignment="1">
      <alignment horizontal="center" vertical="center"/>
    </xf>
    <xf numFmtId="0" fontId="235" fillId="102" borderId="235" xfId="0" applyFont="1" applyFill="1" applyBorder="1" applyAlignment="1">
      <alignment horizontal="center" vertical="center"/>
    </xf>
    <xf numFmtId="0" fontId="236" fillId="0" borderId="236" xfId="0" applyFont="1" applyBorder="1" applyAlignment="1">
      <alignment horizontal="center" vertical="center"/>
    </xf>
    <xf numFmtId="0" fontId="237" fillId="0" borderId="237" xfId="0" applyFont="1" applyBorder="1" applyAlignment="1">
      <alignment horizontal="center" vertical="center"/>
    </xf>
    <xf numFmtId="0" fontId="238" fillId="0" borderId="238" xfId="0" applyFont="1" applyBorder="1" applyAlignment="1">
      <alignment horizontal="center" vertical="center"/>
    </xf>
    <xf numFmtId="0" fontId="239" fillId="0" borderId="239" xfId="0" applyFont="1" applyBorder="1" applyAlignment="1">
      <alignment horizontal="center" vertical="center"/>
    </xf>
    <xf numFmtId="0" fontId="240" fillId="0" borderId="240" xfId="0" applyFont="1" applyBorder="1" applyAlignment="1">
      <alignment horizontal="center" vertical="center"/>
    </xf>
    <xf numFmtId="0" fontId="241" fillId="0" borderId="241" xfId="0" applyFont="1" applyBorder="1" applyAlignment="1">
      <alignment horizontal="center" vertical="center"/>
    </xf>
    <xf numFmtId="0" fontId="242" fillId="103" borderId="242" xfId="0" applyFont="1" applyFill="1" applyBorder="1" applyAlignment="1">
      <alignment horizontal="center" vertical="center"/>
    </xf>
    <xf numFmtId="0" fontId="243" fillId="104" borderId="243" xfId="0" applyFont="1" applyFill="1" applyBorder="1" applyAlignment="1">
      <alignment horizontal="center" vertical="center"/>
    </xf>
    <xf numFmtId="0" fontId="244" fillId="105" borderId="244" xfId="0" applyFont="1" applyFill="1" applyBorder="1" applyAlignment="1">
      <alignment horizontal="center" vertical="center"/>
    </xf>
    <xf numFmtId="0" fontId="245" fillId="106" borderId="245" xfId="0" applyFont="1" applyFill="1" applyBorder="1" applyAlignment="1">
      <alignment horizontal="center" vertical="center" wrapText="1"/>
    </xf>
    <xf numFmtId="0" fontId="246" fillId="107" borderId="246" xfId="0" applyFont="1" applyFill="1" applyBorder="1" applyAlignment="1">
      <alignment vertical="center"/>
    </xf>
    <xf numFmtId="0" fontId="247" fillId="108" borderId="247" xfId="0" applyFont="1" applyFill="1" applyBorder="1" applyAlignment="1">
      <alignment horizontal="center" vertical="center"/>
    </xf>
    <xf numFmtId="0" fontId="248" fillId="109" borderId="248" xfId="0" applyFont="1" applyFill="1" applyBorder="1" applyAlignment="1">
      <alignment horizontal="center" vertical="center"/>
    </xf>
    <xf numFmtId="0" fontId="249" fillId="110" borderId="249" xfId="0" applyFont="1" applyFill="1" applyBorder="1" applyAlignment="1">
      <alignment horizontal="center" vertical="center" wrapText="1"/>
    </xf>
    <xf numFmtId="0" fontId="250" fillId="111" borderId="250" xfId="0" applyFont="1" applyFill="1" applyBorder="1" applyAlignment="1">
      <alignment horizontal="center" vertical="center" wrapText="1"/>
    </xf>
    <xf numFmtId="0" fontId="251" fillId="112" borderId="251" xfId="0" applyFont="1" applyFill="1" applyBorder="1" applyAlignment="1">
      <alignment horizontal="center" vertical="center"/>
    </xf>
    <xf numFmtId="0" fontId="252" fillId="113" borderId="252" xfId="0" applyFont="1" applyFill="1" applyBorder="1" applyAlignment="1">
      <alignment horizontal="center" vertical="center"/>
    </xf>
    <xf numFmtId="0" fontId="253" fillId="0" borderId="253" xfId="0" applyFont="1" applyBorder="1" applyAlignment="1">
      <alignment horizontal="center" vertical="center" wrapText="1"/>
    </xf>
    <xf numFmtId="0" fontId="254" fillId="114" borderId="254" xfId="0" applyFont="1" applyFill="1" applyBorder="1" applyAlignment="1">
      <alignment horizontal="center" vertical="center"/>
    </xf>
    <xf numFmtId="0" fontId="255" fillId="115" borderId="255" xfId="0" applyFont="1" applyFill="1" applyBorder="1" applyAlignment="1">
      <alignment horizontal="center" vertical="center"/>
    </xf>
    <xf numFmtId="0" fontId="256" fillId="0" borderId="256" xfId="0" applyFont="1" applyBorder="1" applyAlignment="1">
      <alignment horizontal="center" vertical="center"/>
    </xf>
    <xf numFmtId="0" fontId="257" fillId="0" borderId="257" xfId="0" applyFont="1" applyBorder="1" applyAlignment="1">
      <alignment horizontal="center" vertical="center"/>
    </xf>
    <xf numFmtId="0" fontId="258" fillId="0" borderId="258" xfId="0" applyFont="1" applyBorder="1" applyAlignment="1">
      <alignment horizontal="center" vertical="center"/>
    </xf>
    <xf numFmtId="0" fontId="259" fillId="0" borderId="259" xfId="0" applyFont="1" applyBorder="1" applyAlignment="1">
      <alignment vertical="center"/>
    </xf>
    <xf numFmtId="0" fontId="260" fillId="0" borderId="260" xfId="0" applyFont="1" applyBorder="1" applyAlignment="1">
      <alignment horizontal="center" vertical="center"/>
    </xf>
    <xf numFmtId="0" fontId="261" fillId="116" borderId="261" xfId="0" applyFont="1" applyFill="1" applyBorder="1" applyAlignment="1">
      <alignment horizontal="center" vertical="center"/>
    </xf>
    <xf numFmtId="0" fontId="262" fillId="117" borderId="262" xfId="0" applyFont="1" applyFill="1" applyBorder="1" applyAlignment="1">
      <alignment horizontal="center" vertical="center"/>
    </xf>
    <xf numFmtId="0" fontId="264" fillId="0" borderId="264" xfId="0" applyFont="1" applyBorder="1" applyAlignment="1">
      <alignment horizontal="center" vertical="center"/>
    </xf>
    <xf numFmtId="0" fontId="265" fillId="118" borderId="265" xfId="0" applyFont="1" applyFill="1" applyBorder="1" applyAlignment="1">
      <alignment horizontal="center" vertical="center"/>
    </xf>
    <xf numFmtId="0" fontId="266" fillId="0" borderId="266" xfId="0" applyFont="1" applyBorder="1" applyAlignment="1">
      <alignment vertical="center"/>
    </xf>
    <xf numFmtId="0" fontId="267" fillId="119" borderId="267" xfId="0" applyFont="1" applyFill="1" applyBorder="1" applyAlignment="1">
      <alignment horizontal="center" vertical="center"/>
    </xf>
    <xf numFmtId="0" fontId="268" fillId="120" borderId="268" xfId="0" applyFont="1" applyFill="1" applyBorder="1" applyAlignment="1">
      <alignment horizontal="center" vertical="center"/>
    </xf>
    <xf numFmtId="0" fontId="269" fillId="0" borderId="269" xfId="0" applyFont="1" applyBorder="1" applyAlignment="1">
      <alignment horizontal="center" vertical="center"/>
    </xf>
    <xf numFmtId="0" fontId="270" fillId="0" borderId="270" xfId="0" applyFont="1" applyBorder="1" applyAlignment="1">
      <alignment horizontal="center" vertical="center" wrapText="1"/>
    </xf>
    <xf numFmtId="0" fontId="271" fillId="0" borderId="271" xfId="0" applyFont="1" applyBorder="1" applyAlignment="1">
      <alignment horizontal="center" vertical="center" wrapText="1"/>
    </xf>
    <xf numFmtId="0" fontId="272" fillId="0" borderId="272" xfId="0" applyFont="1" applyBorder="1" applyAlignment="1">
      <alignment horizontal="center" vertical="center"/>
    </xf>
    <xf numFmtId="0" fontId="273" fillId="0" borderId="273" xfId="0" applyFont="1" applyBorder="1" applyAlignment="1">
      <alignment horizontal="center" vertical="center" wrapText="1"/>
    </xf>
    <xf numFmtId="0" fontId="274" fillId="121" borderId="274" xfId="0" applyFont="1" applyFill="1" applyBorder="1" applyAlignment="1">
      <alignment horizontal="center" vertical="center"/>
    </xf>
    <xf numFmtId="0" fontId="275" fillId="122" borderId="275" xfId="0" applyFont="1" applyFill="1" applyBorder="1" applyAlignment="1">
      <alignment horizontal="center" vertical="center"/>
    </xf>
    <xf numFmtId="0" fontId="276" fillId="123" borderId="276" xfId="0" applyFont="1" applyFill="1" applyBorder="1" applyAlignment="1">
      <alignment horizontal="center" vertical="center"/>
    </xf>
    <xf numFmtId="0" fontId="277" fillId="124" borderId="277" xfId="0" applyFont="1" applyFill="1" applyBorder="1" applyAlignment="1">
      <alignment horizontal="center" vertical="center"/>
    </xf>
    <xf numFmtId="0" fontId="278" fillId="0" borderId="278" xfId="0" applyFont="1" applyBorder="1" applyAlignment="1">
      <alignment vertical="center"/>
    </xf>
    <xf numFmtId="0" fontId="279" fillId="0" borderId="279" xfId="0" applyFont="1" applyBorder="1" applyAlignment="1">
      <alignment horizontal="center" vertical="center"/>
    </xf>
    <xf numFmtId="176" fontId="280" fillId="0" borderId="280" xfId="0" applyNumberFormat="1" applyFont="1" applyBorder="1" applyAlignment="1">
      <alignment horizontal="center" vertical="center"/>
    </xf>
    <xf numFmtId="0" fontId="281" fillId="0" borderId="281" xfId="0" applyFont="1" applyBorder="1" applyAlignment="1">
      <alignment horizontal="center" vertical="center"/>
    </xf>
    <xf numFmtId="176" fontId="282" fillId="0" borderId="282" xfId="0" applyNumberFormat="1" applyFont="1" applyBorder="1" applyAlignment="1">
      <alignment horizontal="center" vertical="center"/>
    </xf>
    <xf numFmtId="176" fontId="283" fillId="0" borderId="283" xfId="0" applyNumberFormat="1" applyFont="1" applyBorder="1" applyAlignment="1">
      <alignment horizontal="center" vertical="center"/>
    </xf>
    <xf numFmtId="0" fontId="284" fillId="0" borderId="284" xfId="0" applyFont="1" applyBorder="1" applyAlignment="1">
      <alignment horizontal="center" vertical="center"/>
    </xf>
    <xf numFmtId="176" fontId="285" fillId="0" borderId="285" xfId="0" applyNumberFormat="1" applyFont="1" applyBorder="1" applyAlignment="1">
      <alignment horizontal="center" vertical="center"/>
    </xf>
    <xf numFmtId="0" fontId="286" fillId="0" borderId="286" xfId="0" applyFont="1" applyBorder="1" applyAlignment="1">
      <alignment horizontal="center" vertical="center"/>
    </xf>
    <xf numFmtId="0" fontId="287" fillId="125" borderId="287" xfId="0" applyFont="1" applyFill="1" applyBorder="1" applyAlignment="1">
      <alignment horizontal="center" vertical="center"/>
    </xf>
    <xf numFmtId="176" fontId="288" fillId="126" borderId="288" xfId="0" applyNumberFormat="1" applyFont="1" applyFill="1" applyBorder="1" applyAlignment="1">
      <alignment horizontal="center" vertical="center"/>
    </xf>
    <xf numFmtId="0" fontId="289" fillId="0" borderId="289" xfId="0" applyFont="1" applyBorder="1" applyAlignment="1">
      <alignment vertical="center"/>
    </xf>
    <xf numFmtId="176" fontId="290" fillId="0" borderId="290" xfId="0" applyNumberFormat="1" applyFont="1" applyBorder="1" applyAlignment="1">
      <alignment vertical="center"/>
    </xf>
    <xf numFmtId="0" fontId="291" fillId="0" borderId="291" xfId="0" applyFont="1" applyBorder="1" applyAlignment="1">
      <alignment horizontal="center" vertical="center"/>
    </xf>
    <xf numFmtId="0" fontId="292" fillId="0" borderId="292" xfId="0" applyFont="1" applyBorder="1" applyAlignment="1">
      <alignment horizontal="center" vertical="center"/>
    </xf>
    <xf numFmtId="0" fontId="295" fillId="0" borderId="295" xfId="0" applyFont="1" applyBorder="1" applyAlignment="1">
      <alignment horizontal="center" vertical="center" wrapText="1"/>
    </xf>
    <xf numFmtId="0" fontId="296" fillId="0" borderId="296" xfId="0" applyFont="1" applyBorder="1" applyAlignment="1">
      <alignment horizontal="center" vertical="center" wrapText="1"/>
    </xf>
    <xf numFmtId="0" fontId="299" fillId="127" borderId="299" xfId="0" applyFont="1" applyFill="1" applyBorder="1" applyAlignment="1">
      <alignment horizontal="center" vertical="center"/>
    </xf>
    <xf numFmtId="0" fontId="300" fillId="128" borderId="300" xfId="0" applyFont="1" applyFill="1" applyBorder="1" applyAlignment="1">
      <alignment horizontal="center" vertical="center" wrapText="1"/>
    </xf>
    <xf numFmtId="58" fontId="301" fillId="0" borderId="301" xfId="0" applyNumberFormat="1" applyFont="1" applyBorder="1" applyAlignment="1">
      <alignment horizontal="center" vertical="center"/>
    </xf>
    <xf numFmtId="0" fontId="302" fillId="129" borderId="302" xfId="0" applyFont="1" applyFill="1" applyBorder="1" applyAlignment="1">
      <alignment horizontal="center" vertical="center" wrapText="1"/>
    </xf>
    <xf numFmtId="58" fontId="303" fillId="0" borderId="303" xfId="0" applyNumberFormat="1" applyFont="1" applyBorder="1" applyAlignment="1">
      <alignment horizontal="center" vertical="center"/>
    </xf>
    <xf numFmtId="0" fontId="304" fillId="0" borderId="304" xfId="0" applyFont="1" applyBorder="1" applyAlignment="1">
      <alignment horizontal="center" vertical="center"/>
    </xf>
    <xf numFmtId="0" fontId="306" fillId="0" borderId="306" xfId="0" applyFont="1" applyBorder="1" applyAlignment="1">
      <alignment horizontal="center" vertical="center"/>
    </xf>
    <xf numFmtId="0" fontId="307" fillId="0" borderId="307" xfId="0" applyFont="1" applyBorder="1" applyAlignment="1">
      <alignment horizontal="center" vertical="center"/>
    </xf>
    <xf numFmtId="0" fontId="61" fillId="0" borderId="61" xfId="0" applyFont="1" applyBorder="1" applyAlignment="1">
      <alignment horizontal="center" vertical="center" wrapText="1"/>
    </xf>
    <xf numFmtId="0" fontId="5" fillId="0" borderId="5" xfId="0" applyFont="1" applyBorder="1" applyAlignment="1">
      <alignment horizontal="left" vertical="center" wrapText="1"/>
    </xf>
    <xf numFmtId="0" fontId="90" fillId="0" borderId="90" xfId="0" applyFont="1" applyBorder="1" applyAlignment="1">
      <alignment horizontal="left" vertical="center" wrapText="1"/>
    </xf>
    <xf numFmtId="0" fontId="175" fillId="0" borderId="175" xfId="0" applyFont="1" applyBorder="1" applyAlignment="1">
      <alignment horizontal="center" vertical="center" wrapText="1"/>
    </xf>
    <xf numFmtId="0" fontId="42" fillId="9" borderId="42" xfId="0" applyFont="1" applyFill="1" applyBorder="1" applyAlignment="1">
      <alignment horizontal="right" vertical="center" wrapText="1"/>
    </xf>
    <xf numFmtId="0" fontId="46" fillId="13" borderId="46" xfId="0" applyFont="1" applyFill="1" applyBorder="1" applyAlignment="1">
      <alignment horizontal="left" vertical="center" wrapText="1"/>
    </xf>
    <xf numFmtId="0" fontId="47" fillId="14" borderId="47" xfId="0" applyFont="1" applyFill="1" applyBorder="1" applyAlignment="1">
      <alignment horizontal="center" vertical="center" wrapText="1"/>
    </xf>
    <xf numFmtId="4" fontId="43" fillId="10" borderId="43" xfId="0" applyNumberFormat="1" applyFont="1" applyFill="1" applyBorder="1" applyAlignment="1">
      <alignment horizontal="right" vertical="center" wrapText="1"/>
    </xf>
    <xf numFmtId="0" fontId="120" fillId="47" borderId="120" xfId="0" applyFont="1" applyFill="1" applyBorder="1" applyAlignment="1">
      <alignment horizontal="right" vertical="center" wrapText="1"/>
    </xf>
    <xf numFmtId="0" fontId="124" fillId="51" borderId="124" xfId="0" applyFont="1" applyFill="1" applyBorder="1" applyAlignment="1">
      <alignment horizontal="left" vertical="center" wrapText="1"/>
    </xf>
    <xf numFmtId="0" fontId="123" fillId="50" borderId="123" xfId="0" applyFont="1" applyFill="1" applyBorder="1" applyAlignment="1">
      <alignment horizontal="center" vertical="center" wrapText="1"/>
    </xf>
    <xf numFmtId="4" fontId="121" fillId="48" borderId="121" xfId="0" applyNumberFormat="1" applyFont="1" applyFill="1" applyBorder="1" applyAlignment="1">
      <alignment horizontal="right" vertical="center" wrapText="1"/>
    </xf>
    <xf numFmtId="0" fontId="113" fillId="42" borderId="113" xfId="0" applyFont="1" applyFill="1" applyBorder="1" applyAlignment="1">
      <alignment horizontal="right" vertical="center" wrapText="1"/>
    </xf>
    <xf numFmtId="0" fontId="112" fillId="41" borderId="112" xfId="0" applyFont="1" applyFill="1" applyBorder="1" applyAlignment="1">
      <alignment horizontal="left" vertical="center" wrapText="1"/>
    </xf>
    <xf numFmtId="0" fontId="115" fillId="44" borderId="115" xfId="0" applyFont="1" applyFill="1" applyBorder="1" applyAlignment="1">
      <alignment horizontal="center" vertical="center" wrapText="1"/>
    </xf>
    <xf numFmtId="4" fontId="114" fillId="43" borderId="114" xfId="0" applyNumberFormat="1" applyFont="1" applyFill="1" applyBorder="1" applyAlignment="1">
      <alignment horizontal="right" vertical="center" wrapText="1"/>
    </xf>
    <xf numFmtId="0" fontId="155" fillId="59" borderId="155" xfId="0" applyFont="1" applyFill="1" applyBorder="1" applyAlignment="1">
      <alignment horizontal="right" vertical="center" wrapText="1"/>
    </xf>
    <xf numFmtId="0" fontId="160" fillId="64" borderId="160" xfId="0" applyFont="1" applyFill="1" applyBorder="1" applyAlignment="1">
      <alignment horizontal="left" vertical="center" wrapText="1"/>
    </xf>
    <xf numFmtId="0" fontId="158" fillId="62" borderId="158" xfId="0" applyFont="1" applyFill="1" applyBorder="1" applyAlignment="1">
      <alignment horizontal="center" vertical="center" wrapText="1"/>
    </xf>
    <xf numFmtId="4" fontId="156" fillId="60" borderId="156" xfId="0" applyNumberFormat="1" applyFont="1" applyFill="1" applyBorder="1" applyAlignment="1">
      <alignment horizontal="right" vertical="center" wrapText="1"/>
    </xf>
    <xf numFmtId="0" fontId="141" fillId="53" borderId="141" xfId="0" applyFont="1" applyFill="1" applyBorder="1" applyAlignment="1">
      <alignment horizontal="right" vertical="center" wrapText="1"/>
    </xf>
    <xf numFmtId="0" fontId="145" fillId="57" borderId="145" xfId="0" applyFont="1" applyFill="1" applyBorder="1" applyAlignment="1">
      <alignment horizontal="left" vertical="center" wrapText="1"/>
    </xf>
    <xf numFmtId="0" fontId="144" fillId="56" borderId="144" xfId="0" applyFont="1" applyFill="1" applyBorder="1" applyAlignment="1">
      <alignment horizontal="center" vertical="center" wrapText="1"/>
    </xf>
    <xf numFmtId="4" fontId="142" fillId="54" borderId="142" xfId="0" applyNumberFormat="1" applyFont="1" applyFill="1" applyBorder="1" applyAlignment="1">
      <alignment horizontal="right" vertical="center" wrapText="1"/>
    </xf>
    <xf numFmtId="0" fontId="96" fillId="30" borderId="96" xfId="0" applyFont="1" applyFill="1" applyBorder="1" applyAlignment="1">
      <alignment horizontal="center" vertical="center" wrapText="1"/>
    </xf>
    <xf numFmtId="0" fontId="100" fillId="34" borderId="100" xfId="0" applyFont="1" applyFill="1" applyBorder="1" applyAlignment="1">
      <alignment horizontal="left" vertical="center" wrapText="1"/>
    </xf>
    <xf numFmtId="4" fontId="98" fillId="32" borderId="98" xfId="0" applyNumberFormat="1" applyFont="1" applyFill="1" applyBorder="1" applyAlignment="1">
      <alignment horizontal="center" vertical="center" wrapText="1"/>
    </xf>
    <xf numFmtId="0" fontId="148" fillId="0" borderId="148" xfId="0" applyFont="1" applyBorder="1" applyAlignment="1">
      <alignment horizontal="left" vertical="center" wrapText="1"/>
    </xf>
    <xf numFmtId="0" fontId="147" fillId="0" borderId="147" xfId="0" applyFont="1" applyBorder="1" applyAlignment="1">
      <alignment horizontal="center" vertical="center" wrapText="1"/>
    </xf>
    <xf numFmtId="4" fontId="149" fillId="0" borderId="149" xfId="0" applyNumberFormat="1" applyFont="1" applyBorder="1" applyAlignment="1">
      <alignment horizontal="left" vertical="center" wrapText="1"/>
    </xf>
    <xf numFmtId="1" fontId="150" fillId="0" borderId="150" xfId="0" applyNumberFormat="1" applyFont="1" applyBorder="1" applyAlignment="1">
      <alignment horizontal="center" vertical="center" wrapText="1"/>
    </xf>
    <xf numFmtId="0" fontId="67" fillId="0" borderId="67" xfId="0" applyFont="1" applyBorder="1" applyAlignment="1">
      <alignment horizontal="left" vertical="center" wrapText="1"/>
    </xf>
    <xf numFmtId="0" fontId="4" fillId="0" borderId="4" xfId="0" applyFont="1" applyBorder="1" applyAlignment="1">
      <alignment horizontal="center" vertical="center" wrapText="1"/>
    </xf>
    <xf numFmtId="0" fontId="9" fillId="0" borderId="9" xfId="0" applyFont="1" applyBorder="1" applyAlignment="1">
      <alignment horizontal="center" vertical="center" wrapText="1"/>
    </xf>
    <xf numFmtId="0" fontId="53" fillId="0" borderId="53" xfId="0" applyFont="1" applyBorder="1" applyAlignment="1">
      <alignment horizontal="left" vertical="center" wrapText="1"/>
    </xf>
    <xf numFmtId="0" fontId="153" fillId="0" borderId="153" xfId="0" applyFont="1" applyBorder="1" applyAlignment="1">
      <alignment horizontal="center" vertical="center" wrapText="1"/>
    </xf>
    <xf numFmtId="0" fontId="32" fillId="0" borderId="32" xfId="0" applyFont="1" applyBorder="1" applyAlignment="1">
      <alignment horizontal="center" vertical="center" wrapText="1"/>
    </xf>
    <xf numFmtId="0" fontId="36" fillId="0" borderId="36" xfId="0" applyFont="1" applyBorder="1" applyAlignment="1">
      <alignment horizontal="center" vertical="center" wrapText="1"/>
    </xf>
    <xf numFmtId="0" fontId="34" fillId="0" borderId="34" xfId="0" applyFont="1" applyBorder="1" applyAlignment="1">
      <alignment horizontal="left" vertical="center" wrapText="1"/>
    </xf>
    <xf numFmtId="0" fontId="178" fillId="0" borderId="178" xfId="0" applyFont="1" applyBorder="1" applyAlignment="1">
      <alignment horizontal="left" vertical="center" wrapText="1"/>
    </xf>
    <xf numFmtId="0" fontId="48" fillId="0" borderId="48" xfId="0" applyFont="1" applyBorder="1" applyAlignment="1">
      <alignment horizontal="left" vertical="center" wrapText="1"/>
    </xf>
    <xf numFmtId="0" fontId="129" fillId="0" borderId="129" xfId="0" applyFont="1" applyBorder="1" applyAlignment="1">
      <alignment horizontal="center" vertical="center" wrapText="1"/>
    </xf>
    <xf numFmtId="0" fontId="127" fillId="0" borderId="127" xfId="0" applyFont="1" applyBorder="1" applyAlignment="1">
      <alignment horizontal="center" vertical="center" wrapText="1"/>
    </xf>
    <xf numFmtId="0" fontId="132" fillId="0" borderId="132" xfId="0" applyFont="1" applyBorder="1" applyAlignment="1">
      <alignment horizontal="left" vertical="center" wrapText="1"/>
    </xf>
    <xf numFmtId="4" fontId="130" fillId="0" borderId="130" xfId="0" applyNumberFormat="1" applyFont="1" applyBorder="1" applyAlignment="1">
      <alignment horizontal="center" vertical="center" wrapText="1"/>
    </xf>
    <xf numFmtId="1" fontId="128" fillId="0" borderId="128" xfId="0" applyNumberFormat="1" applyFont="1" applyBorder="1" applyAlignment="1">
      <alignment horizontal="center" vertical="center" wrapText="1"/>
    </xf>
    <xf numFmtId="0" fontId="131" fillId="0" borderId="131" xfId="0" applyFont="1" applyBorder="1" applyAlignment="1">
      <alignment horizontal="center" vertical="center" wrapText="1"/>
    </xf>
    <xf numFmtId="0" fontId="133" fillId="0" borderId="133" xfId="0" applyFont="1" applyBorder="1" applyAlignment="1">
      <alignment horizontal="left" vertical="center" wrapText="1"/>
    </xf>
    <xf numFmtId="0" fontId="139" fillId="0" borderId="139" xfId="0" applyFont="1" applyBorder="1" applyAlignment="1">
      <alignment horizontal="left" vertical="center" wrapText="1"/>
    </xf>
    <xf numFmtId="0" fontId="140" fillId="0" borderId="140" xfId="0" applyFont="1" applyBorder="1" applyAlignment="1">
      <alignment horizontal="center" vertical="center" wrapText="1"/>
    </xf>
    <xf numFmtId="0" fontId="134" fillId="0" borderId="134" xfId="0" applyFont="1" applyBorder="1" applyAlignment="1">
      <alignment horizontal="right" vertical="center" wrapText="1"/>
    </xf>
    <xf numFmtId="0" fontId="135" fillId="0" borderId="135" xfId="0" applyFont="1" applyBorder="1" applyAlignment="1">
      <alignment horizontal="center" vertical="center" wrapText="1"/>
    </xf>
    <xf numFmtId="4" fontId="136" fillId="0" borderId="136" xfId="0" applyNumberFormat="1" applyFont="1" applyBorder="1" applyAlignment="1">
      <alignment horizontal="center" vertical="center" wrapText="1"/>
    </xf>
    <xf numFmtId="1" fontId="137" fillId="0" borderId="137" xfId="0" applyNumberFormat="1" applyFont="1" applyBorder="1" applyAlignment="1">
      <alignment horizontal="center" vertical="center" wrapText="1"/>
    </xf>
    <xf numFmtId="0" fontId="138" fillId="0" borderId="138" xfId="0" applyFont="1" applyBorder="1" applyAlignment="1">
      <alignment horizontal="center" vertical="center" wrapText="1"/>
    </xf>
    <xf numFmtId="0" fontId="71" fillId="20" borderId="71" xfId="0" applyFont="1" applyFill="1" applyBorder="1" applyAlignment="1">
      <alignment horizontal="center" vertical="center" wrapText="1"/>
    </xf>
    <xf numFmtId="0" fontId="78" fillId="26" borderId="78" xfId="0" applyFont="1" applyFill="1" applyBorder="1" applyAlignment="1">
      <alignment horizontal="center" vertical="center" wrapText="1"/>
    </xf>
    <xf numFmtId="4" fontId="79" fillId="27" borderId="79" xfId="0" applyNumberFormat="1" applyFont="1" applyFill="1" applyBorder="1" applyAlignment="1">
      <alignment horizontal="center" vertical="center" wrapText="1"/>
    </xf>
    <xf numFmtId="1" fontId="80" fillId="28" borderId="80" xfId="0"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17" fillId="0" borderId="17" xfId="0" applyFont="1" applyBorder="1" applyAlignment="1">
      <alignment horizontal="center" vertical="center" wrapText="1"/>
    </xf>
    <xf numFmtId="58" fontId="21" fillId="0" borderId="21" xfId="0" applyNumberFormat="1" applyFont="1" applyBorder="1" applyAlignment="1">
      <alignment horizontal="center" vertical="center" wrapText="1"/>
    </xf>
    <xf numFmtId="58" fontId="101" fillId="0" borderId="101" xfId="0" applyNumberFormat="1" applyFont="1" applyBorder="1" applyAlignment="1">
      <alignment horizontal="center" vertical="center" wrapText="1"/>
    </xf>
    <xf numFmtId="58" fontId="69" fillId="0" borderId="69" xfId="0" applyNumberFormat="1" applyFont="1" applyBorder="1" applyAlignment="1">
      <alignment horizontal="center" vertical="center" wrapText="1"/>
    </xf>
    <xf numFmtId="0" fontId="7" fillId="0" borderId="7" xfId="0" applyFont="1" applyBorder="1" applyAlignment="1">
      <alignment horizontal="center" vertical="center" wrapText="1"/>
    </xf>
    <xf numFmtId="58" fontId="57" fillId="0" borderId="57" xfId="0" applyNumberFormat="1" applyFont="1" applyBorder="1" applyAlignment="1">
      <alignment horizontal="center" vertical="center" wrapText="1"/>
    </xf>
    <xf numFmtId="0" fontId="38" fillId="0" borderId="38" xfId="0" applyFont="1" applyBorder="1" applyAlignment="1">
      <alignment horizontal="center" vertical="center" wrapText="1"/>
    </xf>
    <xf numFmtId="0" fontId="51" fillId="0" borderId="51" xfId="0" applyFont="1" applyBorder="1" applyAlignment="1">
      <alignment horizontal="center" vertical="center" wrapText="1"/>
    </xf>
    <xf numFmtId="0" fontId="88" fillId="0" borderId="88" xfId="0" applyFont="1" applyBorder="1" applyAlignment="1">
      <alignment horizontal="center" vertical="center" wrapText="1"/>
    </xf>
    <xf numFmtId="0" fontId="68" fillId="0" borderId="68" xfId="0" applyFont="1" applyBorder="1" applyAlignment="1">
      <alignment horizontal="center" vertical="center" wrapText="1"/>
    </xf>
    <xf numFmtId="0" fontId="6" fillId="0" borderId="6" xfId="0" applyFont="1" applyBorder="1" applyAlignment="1">
      <alignment horizontal="center" vertical="center" wrapText="1"/>
    </xf>
    <xf numFmtId="0" fontId="22" fillId="0" borderId="22" xfId="0" applyFont="1" applyBorder="1" applyAlignment="1">
      <alignment horizontal="center" vertical="center"/>
    </xf>
    <xf numFmtId="1" fontId="170" fillId="0" borderId="170" xfId="0" applyNumberFormat="1" applyFont="1" applyBorder="1" applyAlignment="1">
      <alignment horizontal="center" vertical="center" wrapText="1"/>
    </xf>
    <xf numFmtId="0" fontId="107" fillId="36" borderId="107" xfId="0" applyFont="1" applyFill="1" applyBorder="1" applyAlignment="1">
      <alignment horizontal="right" vertical="center" wrapText="1"/>
    </xf>
    <xf numFmtId="0" fontId="39" fillId="8" borderId="39" xfId="0" applyFont="1" applyFill="1" applyBorder="1" applyAlignment="1">
      <alignment horizontal="left" vertical="center" wrapText="1"/>
    </xf>
    <xf numFmtId="1" fontId="109" fillId="38" borderId="109" xfId="0" applyNumberFormat="1" applyFont="1" applyFill="1" applyBorder="1" applyAlignment="1">
      <alignment horizontal="left" vertical="center" wrapText="1"/>
    </xf>
    <xf numFmtId="0" fontId="102" fillId="0" borderId="102" xfId="0" applyFont="1" applyBorder="1" applyAlignment="1">
      <alignment horizontal="left" vertical="center" wrapText="1"/>
    </xf>
    <xf numFmtId="0" fontId="23" fillId="0" borderId="23" xfId="0" applyFont="1" applyBorder="1" applyAlignment="1">
      <alignment horizontal="left" vertical="center" wrapText="1"/>
    </xf>
    <xf numFmtId="0" fontId="110" fillId="39" borderId="110" xfId="0" applyFont="1" applyFill="1" applyBorder="1" applyAlignment="1">
      <alignment horizontal="left" vertical="center" wrapText="1"/>
    </xf>
    <xf numFmtId="0" fontId="81" fillId="0" borderId="81" xfId="0" applyFont="1" applyBorder="1" applyAlignment="1">
      <alignment horizontal="center" vertical="center" wrapText="1"/>
    </xf>
    <xf numFmtId="0" fontId="55" fillId="0" borderId="55" xfId="0" applyFont="1" applyBorder="1" applyAlignment="1">
      <alignment horizontal="left" vertical="center" wrapText="1"/>
    </xf>
    <xf numFmtId="0" fontId="56" fillId="0" borderId="56" xfId="0" applyFont="1" applyBorder="1" applyAlignment="1">
      <alignment horizontal="center" vertical="center" wrapText="1"/>
    </xf>
    <xf numFmtId="1" fontId="15" fillId="0" borderId="15" xfId="0" applyNumberFormat="1" applyFont="1" applyBorder="1" applyAlignment="1">
      <alignment horizontal="center" vertical="center" wrapText="1"/>
    </xf>
    <xf numFmtId="0" fontId="82" fillId="0" borderId="82" xfId="0" applyFont="1" applyBorder="1" applyAlignment="1">
      <alignment horizontal="center" vertical="center" wrapText="1"/>
    </xf>
    <xf numFmtId="0" fontId="104" fillId="0" borderId="104" xfId="0" applyFont="1" applyBorder="1" applyAlignment="1">
      <alignment horizontal="center" vertical="center" wrapText="1"/>
    </xf>
    <xf numFmtId="0" fontId="85" fillId="0" borderId="85" xfId="0" applyFont="1" applyBorder="1" applyAlignment="1">
      <alignment horizontal="center" vertical="center" wrapText="1"/>
    </xf>
    <xf numFmtId="0" fontId="65" fillId="18" borderId="65" xfId="0" applyFont="1" applyFill="1" applyBorder="1" applyAlignment="1">
      <alignment horizontal="left" vertical="center" wrapText="1"/>
    </xf>
    <xf numFmtId="0" fontId="66" fillId="19" borderId="66" xfId="0" applyFont="1" applyFill="1" applyBorder="1" applyAlignment="1">
      <alignment horizontal="center" vertical="center" wrapText="1"/>
    </xf>
    <xf numFmtId="0" fontId="14" fillId="0" borderId="14" xfId="0" applyFont="1" applyBorder="1" applyAlignment="1">
      <alignment horizontal="left" vertical="center" wrapText="1"/>
    </xf>
    <xf numFmtId="0" fontId="195" fillId="80" borderId="195" xfId="0" applyFont="1" applyFill="1" applyBorder="1" applyAlignment="1">
      <alignment horizontal="center" vertical="center" wrapText="1"/>
    </xf>
    <xf numFmtId="0" fontId="198" fillId="0" borderId="198" xfId="0" applyFont="1" applyBorder="1" applyAlignment="1">
      <alignment horizontal="left" vertical="center" wrapText="1"/>
    </xf>
    <xf numFmtId="58" fontId="214" fillId="0" borderId="214" xfId="0" applyNumberFormat="1" applyFont="1" applyBorder="1" applyAlignment="1">
      <alignment horizontal="center" vertical="center" wrapText="1"/>
    </xf>
    <xf numFmtId="2" fontId="226" fillId="95" borderId="226" xfId="0" applyNumberFormat="1" applyFont="1" applyFill="1" applyBorder="1" applyAlignment="1">
      <alignment horizontal="center" vertical="center"/>
    </xf>
    <xf numFmtId="0" fontId="263" fillId="0" borderId="263" xfId="0" applyFont="1" applyBorder="1" applyAlignment="1">
      <alignment horizontal="center" vertical="center"/>
    </xf>
    <xf numFmtId="0" fontId="293" fillId="0" borderId="293" xfId="0" applyFont="1" applyBorder="1" applyAlignment="1">
      <alignment horizontal="center" vertical="center"/>
    </xf>
    <xf numFmtId="176" fontId="294" fillId="0" borderId="294" xfId="0" applyNumberFormat="1" applyFont="1" applyBorder="1" applyAlignment="1">
      <alignment horizontal="center" vertical="center"/>
    </xf>
    <xf numFmtId="0" fontId="281" fillId="0" borderId="281" xfId="0" applyFont="1" applyBorder="1" applyAlignment="1">
      <alignment horizontal="center" vertical="center"/>
    </xf>
    <xf numFmtId="0" fontId="297" fillId="0" borderId="297" xfId="0" applyFont="1" applyBorder="1" applyAlignment="1">
      <alignment horizontal="center" vertical="center"/>
    </xf>
    <xf numFmtId="0" fontId="298" fillId="0" borderId="298" xfId="0" applyFont="1" applyBorder="1" applyAlignment="1">
      <alignment horizontal="left" vertical="center" wrapText="1"/>
    </xf>
    <xf numFmtId="0" fontId="305" fillId="0" borderId="30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38100</xdr:colOff>
      <xdr:row>12</xdr:row>
      <xdr:rowOff>38100</xdr:rowOff>
    </xdr:from>
    <xdr:to>
      <xdr:col>20</xdr:col>
      <xdr:colOff>-38100</xdr:colOff>
      <xdr:row>13</xdr:row>
      <xdr:rowOff>-38100</xdr:rowOff>
    </xdr:to>
    <xdr:pic>
      <xdr:nvPicPr>
        <xdr:cNvPr id="2" name="Picture 2" descr="dhvFaz">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17</xdr:row>
      <xdr:rowOff>38100</xdr:rowOff>
    </xdr:from>
    <xdr:to>
      <xdr:col>20</xdr:col>
      <xdr:colOff>-38100</xdr:colOff>
      <xdr:row>18</xdr:row>
      <xdr:rowOff>-38100</xdr:rowOff>
    </xdr:to>
    <xdr:pic>
      <xdr:nvPicPr>
        <xdr:cNvPr id="3" name="Picture 3" descr="RfGxOS">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2</xdr:row>
      <xdr:rowOff>38100</xdr:rowOff>
    </xdr:from>
    <xdr:to>
      <xdr:col>20</xdr:col>
      <xdr:colOff>-38100</xdr:colOff>
      <xdr:row>3</xdr:row>
      <xdr:rowOff>-38100</xdr:rowOff>
    </xdr:to>
    <xdr:pic>
      <xdr:nvPicPr>
        <xdr:cNvPr id="4" name="Picture 4" descr="iWBdfH">
          <a:extLst>
            <a:ext uri="{FF2B5EF4-FFF2-40B4-BE49-F238E27FC236}">
              <a16:creationId xmlns:a16="http://schemas.microsoft.com/office/drawing/2014/main" id="{00000000-0008-0000-0200-000004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6</xdr:row>
      <xdr:rowOff>38100</xdr:rowOff>
    </xdr:from>
    <xdr:to>
      <xdr:col>20</xdr:col>
      <xdr:colOff>-38100</xdr:colOff>
      <xdr:row>7</xdr:row>
      <xdr:rowOff>-38100</xdr:rowOff>
    </xdr:to>
    <xdr:pic>
      <xdr:nvPicPr>
        <xdr:cNvPr id="5" name="Picture 5" descr="XRcHVL">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18</xdr:row>
      <xdr:rowOff>38100</xdr:rowOff>
    </xdr:from>
    <xdr:to>
      <xdr:col>20</xdr:col>
      <xdr:colOff>-38100</xdr:colOff>
      <xdr:row>19</xdr:row>
      <xdr:rowOff>-38100</xdr:rowOff>
    </xdr:to>
    <xdr:pic>
      <xdr:nvPicPr>
        <xdr:cNvPr id="6" name="Picture 6" descr="lkplYz">
          <a:extLst>
            <a:ext uri="{FF2B5EF4-FFF2-40B4-BE49-F238E27FC236}">
              <a16:creationId xmlns:a16="http://schemas.microsoft.com/office/drawing/2014/main" id="{00000000-0008-0000-0200-000006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7</xdr:row>
      <xdr:rowOff>38100</xdr:rowOff>
    </xdr:from>
    <xdr:to>
      <xdr:col>20</xdr:col>
      <xdr:colOff>-38100</xdr:colOff>
      <xdr:row>8</xdr:row>
      <xdr:rowOff>-38100</xdr:rowOff>
    </xdr:to>
    <xdr:pic>
      <xdr:nvPicPr>
        <xdr:cNvPr id="7" name="Picture 7" descr="idMCmg">
          <a:extLst>
            <a:ext uri="{FF2B5EF4-FFF2-40B4-BE49-F238E27FC236}">
              <a16:creationId xmlns:a16="http://schemas.microsoft.com/office/drawing/2014/main" id="{00000000-0008-0000-0200-000007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11</xdr:row>
      <xdr:rowOff>38100</xdr:rowOff>
    </xdr:from>
    <xdr:to>
      <xdr:col>20</xdr:col>
      <xdr:colOff>-38100</xdr:colOff>
      <xdr:row>12</xdr:row>
      <xdr:rowOff>-38100</xdr:rowOff>
    </xdr:to>
    <xdr:pic>
      <xdr:nvPicPr>
        <xdr:cNvPr id="8" name="Picture 8" descr="TFJKIN">
          <a:extLst>
            <a:ext uri="{FF2B5EF4-FFF2-40B4-BE49-F238E27FC236}">
              <a16:creationId xmlns:a16="http://schemas.microsoft.com/office/drawing/2014/main" id="{00000000-0008-0000-0200-000008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19</xdr:col>
      <xdr:colOff>38100</xdr:colOff>
      <xdr:row>10</xdr:row>
      <xdr:rowOff>38100</xdr:rowOff>
    </xdr:from>
    <xdr:to>
      <xdr:col>20</xdr:col>
      <xdr:colOff>-38100</xdr:colOff>
      <xdr:row>11</xdr:row>
      <xdr:rowOff>-38100</xdr:rowOff>
    </xdr:to>
    <xdr:pic>
      <xdr:nvPicPr>
        <xdr:cNvPr id="9" name="Picture 9" descr="sPxLiQ">
          <a:extLst>
            <a:ext uri="{FF2B5EF4-FFF2-40B4-BE49-F238E27FC236}">
              <a16:creationId xmlns:a16="http://schemas.microsoft.com/office/drawing/2014/main" id="{00000000-0008-0000-0200-000009000000}"/>
            </a:ext>
          </a:extLst>
        </xdr:cNvPr>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0j9nbtca6.feishu.cn/sheets/shtcnwjZqV3yjOYHUPEDQaAXkHg?sheet=1SwXhj"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0F2F-270A-4DB4-9707-546518502E13}">
  <dimension ref="A1:T339"/>
  <sheetViews>
    <sheetView tabSelected="1" topLeftCell="A330" workbookViewId="0">
      <selection sqref="A1:L1"/>
    </sheetView>
  </sheetViews>
  <sheetFormatPr defaultColWidth="14" defaultRowHeight="12.75" x14ac:dyDescent="0.35"/>
  <cols>
    <col min="1" max="1" width="12" customWidth="1"/>
    <col min="2" max="2" width="21" customWidth="1"/>
    <col min="3" max="3" width="51" customWidth="1"/>
    <col min="4" max="4" width="41" customWidth="1"/>
    <col min="5" max="5" width="9" customWidth="1"/>
    <col min="6" max="6" width="7" customWidth="1"/>
    <col min="7" max="7" width="8" customWidth="1"/>
    <col min="8" max="8" width="7" customWidth="1"/>
    <col min="9" max="9" width="11.5703125" bestFit="1" customWidth="1"/>
    <col min="10" max="10" width="6" customWidth="1"/>
    <col min="11" max="11" width="13.0703125" bestFit="1" customWidth="1"/>
    <col min="12" max="12" width="54" customWidth="1"/>
    <col min="13" max="20" width="14" customWidth="1"/>
  </cols>
  <sheetData>
    <row r="1" spans="1:20" ht="23.65" x14ac:dyDescent="0.35">
      <c r="A1" s="269" t="s">
        <v>7</v>
      </c>
      <c r="B1" s="270"/>
      <c r="C1" s="271"/>
      <c r="D1" s="270"/>
      <c r="E1" s="270"/>
      <c r="F1" s="270"/>
      <c r="G1" s="270"/>
      <c r="H1" s="270"/>
      <c r="I1" s="272"/>
      <c r="J1" s="270"/>
      <c r="K1" s="273"/>
      <c r="L1" s="274"/>
    </row>
    <row r="2" spans="1:20" ht="16.149999999999999" x14ac:dyDescent="0.35">
      <c r="A2" s="275" t="s">
        <v>8</v>
      </c>
      <c r="B2" s="275"/>
      <c r="C2" s="276" t="s">
        <v>9</v>
      </c>
      <c r="D2" s="277"/>
      <c r="E2" s="278" t="s">
        <v>10</v>
      </c>
      <c r="F2" s="278"/>
      <c r="G2" s="278"/>
      <c r="H2" s="279" t="s">
        <v>11</v>
      </c>
      <c r="I2" s="280"/>
      <c r="J2" s="279"/>
      <c r="K2" s="281"/>
      <c r="L2" s="282"/>
    </row>
    <row r="3" spans="1:20" ht="16.149999999999999" x14ac:dyDescent="0.35">
      <c r="A3" s="275" t="s">
        <v>12</v>
      </c>
      <c r="B3" s="275"/>
      <c r="C3" s="276" t="s">
        <v>13</v>
      </c>
      <c r="D3" s="277"/>
      <c r="E3" s="278" t="s">
        <v>14</v>
      </c>
      <c r="F3" s="278"/>
      <c r="G3" s="278"/>
      <c r="H3" s="279" t="s">
        <v>15</v>
      </c>
      <c r="I3" s="280"/>
      <c r="J3" s="279"/>
      <c r="K3" s="281"/>
      <c r="L3" s="282"/>
    </row>
    <row r="4" spans="1:20" ht="26" customHeight="1" x14ac:dyDescent="0.35">
      <c r="A4" s="103" t="s">
        <v>16</v>
      </c>
      <c r="B4" s="104" t="s">
        <v>17</v>
      </c>
      <c r="C4" s="105" t="s">
        <v>18</v>
      </c>
      <c r="D4" s="106">
        <v>1200</v>
      </c>
      <c r="E4" s="278" t="s">
        <v>19</v>
      </c>
      <c r="F4" s="278"/>
      <c r="G4" s="278"/>
      <c r="H4" s="279" t="s">
        <v>20</v>
      </c>
      <c r="I4" s="280"/>
      <c r="J4" s="279"/>
      <c r="K4" s="281"/>
      <c r="L4" s="282"/>
    </row>
    <row r="5" spans="1:20" ht="37.5" x14ac:dyDescent="0.35">
      <c r="A5" s="55" t="s">
        <v>21</v>
      </c>
      <c r="B5" s="52" t="s">
        <v>22</v>
      </c>
      <c r="C5" s="283" t="s">
        <v>23</v>
      </c>
      <c r="D5" s="283"/>
      <c r="E5" s="52" t="s">
        <v>24</v>
      </c>
      <c r="F5" s="52" t="s">
        <v>25</v>
      </c>
      <c r="G5" s="52" t="s">
        <v>24</v>
      </c>
      <c r="H5" s="52" t="s">
        <v>25</v>
      </c>
      <c r="I5" s="56" t="s">
        <v>26</v>
      </c>
      <c r="J5" s="52" t="s">
        <v>25</v>
      </c>
      <c r="K5" s="53" t="s">
        <v>27</v>
      </c>
      <c r="L5" s="54" t="s">
        <v>28</v>
      </c>
      <c r="M5" s="51"/>
      <c r="N5" s="51"/>
      <c r="O5" s="51"/>
      <c r="P5" s="51"/>
      <c r="Q5" s="51"/>
      <c r="R5" s="51"/>
      <c r="S5" s="51"/>
      <c r="T5" s="51"/>
    </row>
    <row r="6" spans="1:20" ht="15" x14ac:dyDescent="0.35">
      <c r="A6" s="260" t="s">
        <v>29</v>
      </c>
      <c r="B6" s="20" t="s">
        <v>30</v>
      </c>
      <c r="C6" s="30" t="s">
        <v>31</v>
      </c>
      <c r="D6" s="20" t="s">
        <v>32</v>
      </c>
      <c r="E6" s="284" t="s">
        <v>23</v>
      </c>
      <c r="F6" s="284"/>
      <c r="G6" s="284"/>
      <c r="H6" s="284"/>
      <c r="I6" s="285"/>
      <c r="J6" s="284"/>
      <c r="K6" s="286"/>
      <c r="L6" s="13" t="s">
        <v>33</v>
      </c>
    </row>
    <row r="7" spans="1:20" ht="30" x14ac:dyDescent="0.35">
      <c r="A7" s="260"/>
      <c r="B7" s="5" t="s">
        <v>34</v>
      </c>
      <c r="C7" s="11" t="s">
        <v>35</v>
      </c>
      <c r="D7" s="5" t="s">
        <v>36</v>
      </c>
      <c r="E7" s="5">
        <v>1</v>
      </c>
      <c r="F7" s="5" t="s">
        <v>37</v>
      </c>
      <c r="G7" s="5">
        <v>1</v>
      </c>
      <c r="H7" s="5" t="s">
        <v>38</v>
      </c>
      <c r="I7" s="1">
        <v>198750</v>
      </c>
      <c r="J7" s="5" t="s">
        <v>39</v>
      </c>
      <c r="K7" s="12">
        <f t="shared" ref="K7:K32" si="0">E7*G7*I7</f>
        <v>198750</v>
      </c>
      <c r="L7" s="13"/>
      <c r="M7" s="7"/>
      <c r="N7" s="7"/>
      <c r="O7" s="7"/>
      <c r="P7" s="7"/>
      <c r="Q7" s="7"/>
      <c r="R7" s="7"/>
      <c r="S7" s="7"/>
      <c r="T7" s="7"/>
    </row>
    <row r="8" spans="1:20" ht="15" x14ac:dyDescent="0.35">
      <c r="A8" s="260"/>
      <c r="B8" s="260" t="s">
        <v>40</v>
      </c>
      <c r="C8" s="11" t="s">
        <v>41</v>
      </c>
      <c r="D8" s="5" t="s">
        <v>36</v>
      </c>
      <c r="E8" s="5">
        <v>1</v>
      </c>
      <c r="F8" s="5" t="s">
        <v>37</v>
      </c>
      <c r="G8" s="5">
        <v>1</v>
      </c>
      <c r="H8" s="5" t="s">
        <v>38</v>
      </c>
      <c r="I8" s="8">
        <v>207730</v>
      </c>
      <c r="J8" s="5" t="s">
        <v>39</v>
      </c>
      <c r="K8" s="12">
        <f t="shared" si="0"/>
        <v>207730</v>
      </c>
      <c r="L8" s="13" t="s">
        <v>42</v>
      </c>
      <c r="M8" s="7"/>
      <c r="N8" s="7"/>
      <c r="O8" s="7"/>
      <c r="P8" s="7"/>
      <c r="Q8" s="7"/>
      <c r="R8" s="7"/>
      <c r="S8" s="7"/>
      <c r="T8" s="7"/>
    </row>
    <row r="9" spans="1:20" ht="15" x14ac:dyDescent="0.35">
      <c r="A9" s="260"/>
      <c r="B9" s="260"/>
      <c r="C9" s="11" t="s">
        <v>43</v>
      </c>
      <c r="D9" s="5" t="s">
        <v>36</v>
      </c>
      <c r="E9" s="5">
        <v>1</v>
      </c>
      <c r="F9" s="5" t="s">
        <v>37</v>
      </c>
      <c r="G9" s="5">
        <v>1</v>
      </c>
      <c r="H9" s="5" t="s">
        <v>38</v>
      </c>
      <c r="I9" s="8">
        <v>198360</v>
      </c>
      <c r="J9" s="5" t="s">
        <v>39</v>
      </c>
      <c r="K9" s="12">
        <f t="shared" si="0"/>
        <v>198360</v>
      </c>
      <c r="L9" s="13"/>
      <c r="M9" s="7"/>
      <c r="N9" s="7"/>
      <c r="O9" s="7"/>
      <c r="P9" s="7"/>
      <c r="Q9" s="7"/>
      <c r="R9" s="7"/>
      <c r="S9" s="7"/>
      <c r="T9" s="7"/>
    </row>
    <row r="10" spans="1:20" ht="15" x14ac:dyDescent="0.35">
      <c r="A10" s="260"/>
      <c r="B10" s="260"/>
      <c r="C10" s="11" t="s">
        <v>44</v>
      </c>
      <c r="D10" s="5" t="s">
        <v>36</v>
      </c>
      <c r="E10" s="5">
        <v>1</v>
      </c>
      <c r="F10" s="5" t="s">
        <v>37</v>
      </c>
      <c r="G10" s="5">
        <v>1</v>
      </c>
      <c r="H10" s="5" t="s">
        <v>38</v>
      </c>
      <c r="I10" s="8">
        <v>198360</v>
      </c>
      <c r="J10" s="5" t="s">
        <v>39</v>
      </c>
      <c r="K10" s="12">
        <f t="shared" si="0"/>
        <v>198360</v>
      </c>
      <c r="L10" s="13"/>
      <c r="M10" s="7"/>
      <c r="N10" s="7"/>
      <c r="O10" s="7"/>
      <c r="P10" s="7"/>
      <c r="Q10" s="7"/>
      <c r="R10" s="7"/>
      <c r="S10" s="7"/>
      <c r="T10" s="7"/>
    </row>
    <row r="11" spans="1:20" ht="15" x14ac:dyDescent="0.35">
      <c r="A11" s="260"/>
      <c r="B11" s="260"/>
      <c r="C11" s="11" t="s">
        <v>45</v>
      </c>
      <c r="D11" s="5" t="s">
        <v>46</v>
      </c>
      <c r="E11" s="6">
        <v>1</v>
      </c>
      <c r="F11" s="6" t="s">
        <v>47</v>
      </c>
      <c r="G11" s="5">
        <v>1</v>
      </c>
      <c r="H11" s="5" t="s">
        <v>38</v>
      </c>
      <c r="I11" s="8">
        <v>146155</v>
      </c>
      <c r="J11" s="5" t="s">
        <v>39</v>
      </c>
      <c r="K11" s="12">
        <f t="shared" si="0"/>
        <v>146155</v>
      </c>
      <c r="L11" s="13" t="s">
        <v>42</v>
      </c>
      <c r="M11" s="7"/>
      <c r="N11" s="7"/>
      <c r="O11" s="7"/>
      <c r="P11" s="7"/>
      <c r="Q11" s="7"/>
      <c r="R11" s="7"/>
      <c r="S11" s="7"/>
      <c r="T11" s="7"/>
    </row>
    <row r="12" spans="1:20" ht="15" x14ac:dyDescent="0.35">
      <c r="A12" s="260"/>
      <c r="B12" s="260" t="s">
        <v>48</v>
      </c>
      <c r="C12" s="11" t="s">
        <v>49</v>
      </c>
      <c r="D12" s="5" t="s">
        <v>36</v>
      </c>
      <c r="E12" s="5">
        <v>1</v>
      </c>
      <c r="F12" s="5" t="s">
        <v>37</v>
      </c>
      <c r="G12" s="5">
        <v>1</v>
      </c>
      <c r="H12" s="5" t="s">
        <v>38</v>
      </c>
      <c r="I12" s="8">
        <v>206470</v>
      </c>
      <c r="J12" s="5" t="s">
        <v>39</v>
      </c>
      <c r="K12" s="12">
        <f t="shared" si="0"/>
        <v>206470</v>
      </c>
      <c r="L12" s="13" t="s">
        <v>42</v>
      </c>
      <c r="M12" s="7"/>
      <c r="N12" s="7"/>
      <c r="O12" s="7"/>
      <c r="P12" s="7"/>
      <c r="Q12" s="7"/>
      <c r="R12" s="7"/>
      <c r="S12" s="7"/>
      <c r="T12" s="7"/>
    </row>
    <row r="13" spans="1:20" ht="15" x14ac:dyDescent="0.35">
      <c r="A13" s="260"/>
      <c r="B13" s="260"/>
      <c r="C13" s="11" t="s">
        <v>50</v>
      </c>
      <c r="D13" s="5" t="s">
        <v>36</v>
      </c>
      <c r="E13" s="5">
        <v>1</v>
      </c>
      <c r="F13" s="5" t="s">
        <v>37</v>
      </c>
      <c r="G13" s="5">
        <v>1</v>
      </c>
      <c r="H13" s="5" t="s">
        <v>38</v>
      </c>
      <c r="I13" s="8">
        <v>205895</v>
      </c>
      <c r="J13" s="5" t="s">
        <v>39</v>
      </c>
      <c r="K13" s="12">
        <f t="shared" si="0"/>
        <v>205895</v>
      </c>
      <c r="L13" s="13" t="s">
        <v>42</v>
      </c>
      <c r="M13" s="7"/>
      <c r="N13" s="7"/>
      <c r="O13" s="7"/>
      <c r="P13" s="7"/>
      <c r="Q13" s="7"/>
      <c r="R13" s="7"/>
      <c r="S13" s="7"/>
      <c r="T13" s="7"/>
    </row>
    <row r="14" spans="1:20" ht="15" x14ac:dyDescent="0.35">
      <c r="A14" s="260"/>
      <c r="B14" s="260"/>
      <c r="C14" s="11" t="s">
        <v>35</v>
      </c>
      <c r="D14" s="5" t="s">
        <v>36</v>
      </c>
      <c r="E14" s="5">
        <v>1</v>
      </c>
      <c r="F14" s="5" t="s">
        <v>37</v>
      </c>
      <c r="G14" s="5">
        <v>1</v>
      </c>
      <c r="H14" s="5" t="s">
        <v>38</v>
      </c>
      <c r="I14" s="8">
        <v>196735</v>
      </c>
      <c r="J14" s="5" t="s">
        <v>39</v>
      </c>
      <c r="K14" s="12">
        <f t="shared" si="0"/>
        <v>196735</v>
      </c>
      <c r="L14" s="13"/>
      <c r="M14" s="7"/>
      <c r="N14" s="7"/>
      <c r="O14" s="7"/>
      <c r="P14" s="7"/>
      <c r="Q14" s="7"/>
      <c r="R14" s="7"/>
      <c r="S14" s="7"/>
      <c r="T14" s="7"/>
    </row>
    <row r="15" spans="1:20" ht="15" x14ac:dyDescent="0.35">
      <c r="A15" s="260"/>
      <c r="B15" s="260"/>
      <c r="C15" s="11" t="s">
        <v>51</v>
      </c>
      <c r="D15" s="5" t="s">
        <v>46</v>
      </c>
      <c r="E15" s="6">
        <v>1</v>
      </c>
      <c r="F15" s="6" t="s">
        <v>47</v>
      </c>
      <c r="G15" s="5">
        <v>1</v>
      </c>
      <c r="H15" s="5" t="s">
        <v>38</v>
      </c>
      <c r="I15" s="8">
        <v>74685</v>
      </c>
      <c r="J15" s="5" t="s">
        <v>39</v>
      </c>
      <c r="K15" s="12">
        <f t="shared" si="0"/>
        <v>74685</v>
      </c>
      <c r="L15" s="13"/>
      <c r="M15" s="7"/>
      <c r="N15" s="7"/>
      <c r="O15" s="7"/>
      <c r="P15" s="7"/>
      <c r="Q15" s="7"/>
      <c r="R15" s="7"/>
      <c r="S15" s="7"/>
      <c r="T15" s="7"/>
    </row>
    <row r="16" spans="1:20" ht="15" x14ac:dyDescent="0.35">
      <c r="A16" s="260"/>
      <c r="B16" s="260" t="s">
        <v>52</v>
      </c>
      <c r="C16" s="11" t="s">
        <v>53</v>
      </c>
      <c r="D16" s="5" t="s">
        <v>36</v>
      </c>
      <c r="E16" s="5">
        <v>1</v>
      </c>
      <c r="F16" s="5" t="s">
        <v>37</v>
      </c>
      <c r="G16" s="5">
        <v>1</v>
      </c>
      <c r="H16" s="5" t="s">
        <v>38</v>
      </c>
      <c r="I16" s="8">
        <v>187780</v>
      </c>
      <c r="J16" s="5" t="s">
        <v>39</v>
      </c>
      <c r="K16" s="12">
        <f t="shared" si="0"/>
        <v>187780</v>
      </c>
      <c r="L16" s="13" t="s">
        <v>42</v>
      </c>
      <c r="M16" s="7"/>
      <c r="N16" s="7"/>
      <c r="O16" s="7"/>
      <c r="P16" s="7"/>
      <c r="Q16" s="7"/>
      <c r="R16" s="7"/>
      <c r="S16" s="7"/>
      <c r="T16" s="7"/>
    </row>
    <row r="17" spans="1:20" ht="15" x14ac:dyDescent="0.35">
      <c r="A17" s="260"/>
      <c r="B17" s="260"/>
      <c r="C17" s="11" t="s">
        <v>54</v>
      </c>
      <c r="D17" s="5" t="s">
        <v>36</v>
      </c>
      <c r="E17" s="5">
        <v>1</v>
      </c>
      <c r="F17" s="5" t="s">
        <v>37</v>
      </c>
      <c r="G17" s="5">
        <v>1</v>
      </c>
      <c r="H17" s="5" t="s">
        <v>38</v>
      </c>
      <c r="I17" s="8">
        <v>227200</v>
      </c>
      <c r="J17" s="5" t="s">
        <v>39</v>
      </c>
      <c r="K17" s="12">
        <f t="shared" si="0"/>
        <v>227200</v>
      </c>
      <c r="L17" s="13" t="s">
        <v>42</v>
      </c>
      <c r="M17" s="7"/>
      <c r="N17" s="7"/>
      <c r="O17" s="7"/>
      <c r="P17" s="7"/>
      <c r="Q17" s="7"/>
      <c r="R17" s="7"/>
      <c r="S17" s="7"/>
      <c r="T17" s="7"/>
    </row>
    <row r="18" spans="1:20" ht="15" x14ac:dyDescent="0.35">
      <c r="A18" s="260"/>
      <c r="B18" s="260"/>
      <c r="C18" s="11" t="s">
        <v>55</v>
      </c>
      <c r="D18" s="5" t="s">
        <v>36</v>
      </c>
      <c r="E18" s="5">
        <v>1</v>
      </c>
      <c r="F18" s="5" t="s">
        <v>37</v>
      </c>
      <c r="G18" s="5">
        <v>1</v>
      </c>
      <c r="H18" s="5" t="s">
        <v>38</v>
      </c>
      <c r="I18" s="8">
        <v>107420</v>
      </c>
      <c r="J18" s="5" t="s">
        <v>39</v>
      </c>
      <c r="K18" s="12">
        <f t="shared" si="0"/>
        <v>107420</v>
      </c>
      <c r="L18" s="13" t="s">
        <v>42</v>
      </c>
      <c r="M18" s="7"/>
      <c r="N18" s="7"/>
      <c r="O18" s="7"/>
      <c r="P18" s="7"/>
      <c r="Q18" s="7"/>
      <c r="R18" s="7"/>
      <c r="S18" s="7"/>
      <c r="T18" s="7"/>
    </row>
    <row r="19" spans="1:20" ht="15" x14ac:dyDescent="0.35">
      <c r="A19" s="260"/>
      <c r="B19" s="260"/>
      <c r="C19" s="11" t="s">
        <v>56</v>
      </c>
      <c r="D19" s="5" t="s">
        <v>36</v>
      </c>
      <c r="E19" s="5">
        <v>1</v>
      </c>
      <c r="F19" s="5" t="s">
        <v>37</v>
      </c>
      <c r="G19" s="5">
        <v>1</v>
      </c>
      <c r="H19" s="5" t="s">
        <v>38</v>
      </c>
      <c r="I19" s="8">
        <v>198165</v>
      </c>
      <c r="J19" s="5" t="s">
        <v>39</v>
      </c>
      <c r="K19" s="12">
        <f t="shared" si="0"/>
        <v>198165</v>
      </c>
      <c r="L19" s="13"/>
      <c r="M19" s="7"/>
      <c r="N19" s="7"/>
      <c r="O19" s="7"/>
      <c r="P19" s="7"/>
      <c r="Q19" s="7"/>
      <c r="R19" s="7"/>
      <c r="S19" s="7"/>
      <c r="T19" s="7"/>
    </row>
    <row r="20" spans="1:20" ht="15" x14ac:dyDescent="0.35">
      <c r="A20" s="260"/>
      <c r="B20" s="260"/>
      <c r="C20" s="11" t="s">
        <v>57</v>
      </c>
      <c r="D20" s="5" t="s">
        <v>36</v>
      </c>
      <c r="E20" s="5">
        <v>1</v>
      </c>
      <c r="F20" s="5" t="s">
        <v>37</v>
      </c>
      <c r="G20" s="5">
        <v>1</v>
      </c>
      <c r="H20" s="5" t="s">
        <v>38</v>
      </c>
      <c r="I20" s="8">
        <v>197190</v>
      </c>
      <c r="J20" s="5" t="s">
        <v>39</v>
      </c>
      <c r="K20" s="12">
        <f t="shared" si="0"/>
        <v>197190</v>
      </c>
      <c r="L20" s="13"/>
      <c r="M20" s="7"/>
      <c r="N20" s="7"/>
      <c r="O20" s="7"/>
      <c r="P20" s="7"/>
      <c r="Q20" s="7"/>
      <c r="R20" s="7"/>
      <c r="S20" s="7"/>
      <c r="T20" s="7"/>
    </row>
    <row r="21" spans="1:20" ht="15" x14ac:dyDescent="0.35">
      <c r="A21" s="260"/>
      <c r="B21" s="260"/>
      <c r="C21" s="11" t="s">
        <v>58</v>
      </c>
      <c r="D21" s="5" t="s">
        <v>36</v>
      </c>
      <c r="E21" s="5">
        <v>1</v>
      </c>
      <c r="F21" s="5" t="s">
        <v>37</v>
      </c>
      <c r="G21" s="5">
        <v>1</v>
      </c>
      <c r="H21" s="5" t="s">
        <v>38</v>
      </c>
      <c r="I21" s="8">
        <v>182285</v>
      </c>
      <c r="J21" s="5" t="s">
        <v>39</v>
      </c>
      <c r="K21" s="12">
        <f t="shared" si="0"/>
        <v>182285</v>
      </c>
      <c r="L21" s="13" t="s">
        <v>42</v>
      </c>
      <c r="M21" s="7"/>
      <c r="N21" s="7"/>
      <c r="O21" s="7"/>
      <c r="P21" s="7"/>
      <c r="Q21" s="7"/>
      <c r="R21" s="7"/>
      <c r="S21" s="7"/>
      <c r="T21" s="7"/>
    </row>
    <row r="22" spans="1:20" ht="15" x14ac:dyDescent="0.35">
      <c r="A22" s="260"/>
      <c r="B22" s="260"/>
      <c r="C22" s="11" t="s">
        <v>59</v>
      </c>
      <c r="D22" s="6" t="s">
        <v>46</v>
      </c>
      <c r="E22" s="6">
        <v>1</v>
      </c>
      <c r="F22" s="6" t="s">
        <v>47</v>
      </c>
      <c r="G22" s="5">
        <v>1</v>
      </c>
      <c r="H22" s="5" t="s">
        <v>38</v>
      </c>
      <c r="I22" s="8">
        <v>135935</v>
      </c>
      <c r="J22" s="5" t="s">
        <v>39</v>
      </c>
      <c r="K22" s="12">
        <f t="shared" si="0"/>
        <v>135935</v>
      </c>
      <c r="L22" s="13" t="s">
        <v>42</v>
      </c>
      <c r="M22" s="7"/>
      <c r="N22" s="7"/>
      <c r="O22" s="7"/>
      <c r="P22" s="7"/>
      <c r="Q22" s="7"/>
      <c r="R22" s="7"/>
      <c r="S22" s="7"/>
      <c r="T22" s="7"/>
    </row>
    <row r="23" spans="1:20" ht="15" x14ac:dyDescent="0.35">
      <c r="A23" s="260"/>
      <c r="B23" s="260" t="s">
        <v>60</v>
      </c>
      <c r="C23" s="11" t="s">
        <v>61</v>
      </c>
      <c r="D23" s="5" t="s">
        <v>36</v>
      </c>
      <c r="E23" s="5">
        <v>1</v>
      </c>
      <c r="F23" s="5" t="s">
        <v>37</v>
      </c>
      <c r="G23" s="5">
        <v>1</v>
      </c>
      <c r="H23" s="5" t="s">
        <v>38</v>
      </c>
      <c r="I23" s="8">
        <v>204360</v>
      </c>
      <c r="J23" s="5" t="s">
        <v>39</v>
      </c>
      <c r="K23" s="12">
        <f t="shared" si="0"/>
        <v>204360</v>
      </c>
      <c r="L23" s="13" t="s">
        <v>42</v>
      </c>
      <c r="M23" s="7"/>
      <c r="N23" s="7"/>
      <c r="O23" s="7"/>
      <c r="P23" s="7"/>
      <c r="Q23" s="7"/>
      <c r="R23" s="7"/>
      <c r="S23" s="7"/>
      <c r="T23" s="7"/>
    </row>
    <row r="24" spans="1:20" ht="15" x14ac:dyDescent="0.35">
      <c r="A24" s="260"/>
      <c r="B24" s="260"/>
      <c r="C24" s="11" t="s">
        <v>62</v>
      </c>
      <c r="D24" s="5" t="s">
        <v>36</v>
      </c>
      <c r="E24" s="5">
        <v>1</v>
      </c>
      <c r="F24" s="5" t="s">
        <v>37</v>
      </c>
      <c r="G24" s="5">
        <v>1</v>
      </c>
      <c r="H24" s="5" t="s">
        <v>38</v>
      </c>
      <c r="I24" s="8">
        <v>205880</v>
      </c>
      <c r="J24" s="5" t="s">
        <v>39</v>
      </c>
      <c r="K24" s="12">
        <f t="shared" si="0"/>
        <v>205880</v>
      </c>
      <c r="L24" s="13" t="s">
        <v>42</v>
      </c>
      <c r="M24" s="7"/>
      <c r="N24" s="7"/>
      <c r="O24" s="7"/>
      <c r="P24" s="7"/>
      <c r="Q24" s="7"/>
      <c r="R24" s="7"/>
      <c r="S24" s="7"/>
      <c r="T24" s="7"/>
    </row>
    <row r="25" spans="1:20" ht="20" customHeight="1" x14ac:dyDescent="0.35">
      <c r="A25" s="260"/>
      <c r="B25" s="102" t="s">
        <v>63</v>
      </c>
      <c r="C25" s="100" t="s">
        <v>64</v>
      </c>
      <c r="D25" s="101"/>
      <c r="E25" s="97">
        <v>1</v>
      </c>
      <c r="F25" s="97" t="s">
        <v>65</v>
      </c>
      <c r="G25" s="97">
        <v>1</v>
      </c>
      <c r="H25" s="97" t="s">
        <v>66</v>
      </c>
      <c r="I25" s="98">
        <v>-34551</v>
      </c>
      <c r="J25" s="97" t="s">
        <v>39</v>
      </c>
      <c r="K25" s="99">
        <f t="shared" si="0"/>
        <v>-34551</v>
      </c>
      <c r="L25" s="96"/>
      <c r="M25" s="7"/>
      <c r="N25" s="7"/>
      <c r="O25" s="7"/>
      <c r="P25" s="7"/>
      <c r="Q25" s="7"/>
      <c r="R25" s="7"/>
      <c r="S25" s="7"/>
      <c r="T25" s="7"/>
    </row>
    <row r="26" spans="1:20" ht="15" x14ac:dyDescent="0.35">
      <c r="A26" s="260"/>
      <c r="B26" s="45" t="s">
        <v>67</v>
      </c>
      <c r="C26" s="4" t="s">
        <v>68</v>
      </c>
      <c r="D26" s="6" t="s">
        <v>69</v>
      </c>
      <c r="E26" s="5">
        <v>1</v>
      </c>
      <c r="F26" s="5" t="s">
        <v>65</v>
      </c>
      <c r="G26" s="5">
        <v>1</v>
      </c>
      <c r="H26" s="5" t="s">
        <v>66</v>
      </c>
      <c r="I26" s="8">
        <v>345131</v>
      </c>
      <c r="J26" s="5" t="s">
        <v>39</v>
      </c>
      <c r="K26" s="12">
        <f t="shared" si="0"/>
        <v>345131</v>
      </c>
      <c r="L26" s="82"/>
      <c r="M26" s="7"/>
      <c r="N26" s="7"/>
      <c r="O26" s="7"/>
      <c r="P26" s="7"/>
      <c r="Q26" s="7"/>
      <c r="R26" s="7"/>
      <c r="S26" s="7"/>
      <c r="T26" s="7"/>
    </row>
    <row r="27" spans="1:20" ht="15" x14ac:dyDescent="0.35">
      <c r="A27" s="260"/>
      <c r="B27" s="261" t="s">
        <v>70</v>
      </c>
      <c r="C27" s="11" t="s">
        <v>71</v>
      </c>
      <c r="D27" s="5"/>
      <c r="E27" s="5">
        <v>1</v>
      </c>
      <c r="F27" s="5" t="s">
        <v>65</v>
      </c>
      <c r="G27" s="5">
        <v>1</v>
      </c>
      <c r="H27" s="5" t="s">
        <v>66</v>
      </c>
      <c r="I27" s="8">
        <v>24921</v>
      </c>
      <c r="J27" s="5" t="s">
        <v>39</v>
      </c>
      <c r="K27" s="12">
        <f t="shared" si="0"/>
        <v>24921</v>
      </c>
      <c r="L27" s="268" t="s">
        <v>0</v>
      </c>
      <c r="M27" s="7"/>
      <c r="N27" s="7"/>
      <c r="O27" s="7"/>
      <c r="P27" s="7"/>
      <c r="Q27" s="7"/>
      <c r="R27" s="7"/>
      <c r="S27" s="7"/>
      <c r="T27" s="7"/>
    </row>
    <row r="28" spans="1:20" ht="20" customHeight="1" x14ac:dyDescent="0.35">
      <c r="A28" s="260"/>
      <c r="B28" s="298"/>
      <c r="C28" s="11" t="s">
        <v>72</v>
      </c>
      <c r="D28" s="6"/>
      <c r="E28" s="5">
        <v>1</v>
      </c>
      <c r="F28" s="5" t="s">
        <v>65</v>
      </c>
      <c r="G28" s="5">
        <v>1</v>
      </c>
      <c r="H28" s="5" t="s">
        <v>66</v>
      </c>
      <c r="I28" s="8">
        <v>1036.29</v>
      </c>
      <c r="J28" s="5" t="s">
        <v>39</v>
      </c>
      <c r="K28" s="12">
        <f t="shared" si="0"/>
        <v>1036.29</v>
      </c>
      <c r="L28" s="268"/>
      <c r="M28" s="7"/>
      <c r="N28" s="7"/>
      <c r="O28" s="7"/>
      <c r="P28" s="7"/>
      <c r="Q28" s="7"/>
      <c r="R28" s="7"/>
      <c r="S28" s="7"/>
      <c r="T28" s="7"/>
    </row>
    <row r="29" spans="1:20" ht="20" customHeight="1" x14ac:dyDescent="0.35">
      <c r="A29" s="260"/>
      <c r="B29" s="298"/>
      <c r="C29" s="11" t="s">
        <v>73</v>
      </c>
      <c r="D29" s="6"/>
      <c r="E29" s="5">
        <v>1</v>
      </c>
      <c r="F29" s="5" t="s">
        <v>65</v>
      </c>
      <c r="G29" s="5">
        <v>1</v>
      </c>
      <c r="H29" s="5" t="s">
        <v>66</v>
      </c>
      <c r="I29" s="8">
        <v>2770</v>
      </c>
      <c r="J29" s="5" t="s">
        <v>39</v>
      </c>
      <c r="K29" s="12">
        <f t="shared" si="0"/>
        <v>2770</v>
      </c>
      <c r="L29" s="268"/>
      <c r="M29" s="7"/>
      <c r="N29" s="7"/>
      <c r="O29" s="7"/>
      <c r="P29" s="7"/>
      <c r="Q29" s="7"/>
      <c r="R29" s="7"/>
      <c r="S29" s="7"/>
      <c r="T29" s="7"/>
    </row>
    <row r="30" spans="1:20" ht="20" customHeight="1" x14ac:dyDescent="0.35">
      <c r="A30" s="260"/>
      <c r="B30" s="298"/>
      <c r="C30" s="11" t="s">
        <v>74</v>
      </c>
      <c r="D30" s="6"/>
      <c r="E30" s="5">
        <v>1</v>
      </c>
      <c r="F30" s="5" t="s">
        <v>65</v>
      </c>
      <c r="G30" s="5">
        <v>1</v>
      </c>
      <c r="H30" s="5" t="s">
        <v>66</v>
      </c>
      <c r="I30" s="8">
        <v>305.8</v>
      </c>
      <c r="J30" s="5" t="s">
        <v>39</v>
      </c>
      <c r="K30" s="12">
        <f t="shared" si="0"/>
        <v>305.8</v>
      </c>
      <c r="L30" s="268"/>
      <c r="M30" s="7"/>
      <c r="N30" s="7"/>
      <c r="O30" s="7"/>
      <c r="P30" s="7"/>
      <c r="Q30" s="7"/>
      <c r="R30" s="7"/>
      <c r="S30" s="7"/>
      <c r="T30" s="7"/>
    </row>
    <row r="31" spans="1:20" ht="20" customHeight="1" x14ac:dyDescent="0.35">
      <c r="A31" s="260"/>
      <c r="B31" s="5"/>
      <c r="C31" s="11" t="s">
        <v>75</v>
      </c>
      <c r="D31" s="6"/>
      <c r="E31" s="5">
        <v>1</v>
      </c>
      <c r="F31" s="5" t="s">
        <v>65</v>
      </c>
      <c r="G31" s="5">
        <v>1</v>
      </c>
      <c r="H31" s="5" t="s">
        <v>66</v>
      </c>
      <c r="I31" s="95">
        <v>23161</v>
      </c>
      <c r="J31" s="5" t="s">
        <v>39</v>
      </c>
      <c r="K31" s="12">
        <f t="shared" si="0"/>
        <v>23161</v>
      </c>
      <c r="L31" s="13"/>
      <c r="M31" s="7"/>
      <c r="N31" s="7"/>
      <c r="O31" s="7"/>
      <c r="P31" s="7"/>
      <c r="Q31" s="7"/>
      <c r="R31" s="7"/>
      <c r="S31" s="7"/>
      <c r="T31" s="7"/>
    </row>
    <row r="32" spans="1:20" ht="20" customHeight="1" x14ac:dyDescent="0.35">
      <c r="A32" s="260"/>
      <c r="B32" s="6" t="s">
        <v>76</v>
      </c>
      <c r="C32" s="11" t="s">
        <v>76</v>
      </c>
      <c r="D32" s="6" t="s">
        <v>77</v>
      </c>
      <c r="E32" s="6">
        <v>1</v>
      </c>
      <c r="F32" s="6" t="s">
        <v>78</v>
      </c>
      <c r="G32" s="6">
        <v>1</v>
      </c>
      <c r="H32" s="6" t="s">
        <v>46</v>
      </c>
      <c r="I32" s="8">
        <v>2420</v>
      </c>
      <c r="J32" s="6" t="s">
        <v>39</v>
      </c>
      <c r="K32" s="12">
        <f t="shared" si="0"/>
        <v>2420</v>
      </c>
      <c r="L32" s="13" t="s">
        <v>79</v>
      </c>
      <c r="M32" s="7"/>
      <c r="N32" s="7"/>
      <c r="O32" s="7"/>
      <c r="P32" s="7"/>
      <c r="Q32" s="7"/>
      <c r="R32" s="7"/>
      <c r="S32" s="7"/>
      <c r="T32" s="7"/>
    </row>
    <row r="33" spans="1:20" ht="15" x14ac:dyDescent="0.35">
      <c r="A33" s="232" t="s">
        <v>80</v>
      </c>
      <c r="B33" s="232"/>
      <c r="C33" s="233"/>
      <c r="D33" s="234"/>
      <c r="E33" s="232"/>
      <c r="F33" s="232"/>
      <c r="G33" s="232"/>
      <c r="H33" s="232"/>
      <c r="I33" s="235"/>
      <c r="J33" s="232"/>
      <c r="K33" s="33">
        <f>SUM(K7:K32)</f>
        <v>3644549.09</v>
      </c>
      <c r="L33" s="71" t="s">
        <v>81</v>
      </c>
    </row>
    <row r="34" spans="1:20" ht="30" x14ac:dyDescent="0.35">
      <c r="A34" s="294" t="s">
        <v>82</v>
      </c>
      <c r="B34" s="20" t="s">
        <v>83</v>
      </c>
      <c r="C34" s="30" t="s">
        <v>84</v>
      </c>
      <c r="D34" s="20" t="s">
        <v>85</v>
      </c>
      <c r="E34" s="20" t="s">
        <v>86</v>
      </c>
      <c r="F34" s="20" t="s">
        <v>87</v>
      </c>
      <c r="G34" s="20" t="s">
        <v>88</v>
      </c>
      <c r="H34" s="20" t="s">
        <v>89</v>
      </c>
      <c r="I34" s="19" t="s">
        <v>90</v>
      </c>
      <c r="J34" s="20" t="s">
        <v>25</v>
      </c>
      <c r="K34" s="21" t="s">
        <v>23</v>
      </c>
      <c r="L34" s="16" t="s">
        <v>91</v>
      </c>
    </row>
    <row r="35" spans="1:20" ht="15" x14ac:dyDescent="0.35">
      <c r="A35" s="295"/>
      <c r="B35" s="261" t="s">
        <v>92</v>
      </c>
      <c r="C35" s="9" t="s">
        <v>93</v>
      </c>
      <c r="D35" s="5" t="s">
        <v>94</v>
      </c>
      <c r="E35" s="5">
        <v>10</v>
      </c>
      <c r="F35" s="5" t="s">
        <v>95</v>
      </c>
      <c r="G35" s="5">
        <v>4</v>
      </c>
      <c r="H35" s="5" t="s">
        <v>96</v>
      </c>
      <c r="I35" s="1">
        <v>4500</v>
      </c>
      <c r="J35" s="5" t="s">
        <v>39</v>
      </c>
      <c r="K35" s="2">
        <f t="shared" ref="K35:K43" si="1">E35*G35*I35</f>
        <v>180000</v>
      </c>
      <c r="L35" s="3" t="s">
        <v>97</v>
      </c>
      <c r="M35" s="7"/>
      <c r="N35" s="7"/>
      <c r="O35" s="7"/>
      <c r="P35" s="7"/>
      <c r="Q35" s="7"/>
      <c r="R35" s="7"/>
      <c r="S35" s="7"/>
      <c r="T35" s="7"/>
    </row>
    <row r="36" spans="1:20" ht="20" customHeight="1" x14ac:dyDescent="0.35">
      <c r="A36" s="295"/>
      <c r="B36" s="298"/>
      <c r="C36" s="9" t="s">
        <v>93</v>
      </c>
      <c r="D36" s="5" t="s">
        <v>94</v>
      </c>
      <c r="E36" s="6">
        <v>1</v>
      </c>
      <c r="F36" s="5" t="s">
        <v>95</v>
      </c>
      <c r="G36" s="6">
        <v>1</v>
      </c>
      <c r="H36" s="5" t="s">
        <v>96</v>
      </c>
      <c r="I36" s="1">
        <v>4500</v>
      </c>
      <c r="J36" s="5" t="s">
        <v>39</v>
      </c>
      <c r="K36" s="2">
        <f t="shared" si="1"/>
        <v>4500</v>
      </c>
      <c r="L36" s="3" t="s">
        <v>98</v>
      </c>
      <c r="M36" s="7"/>
      <c r="N36" s="7"/>
      <c r="O36" s="7"/>
      <c r="P36" s="7"/>
      <c r="Q36" s="7"/>
      <c r="R36" s="7"/>
      <c r="S36" s="7"/>
      <c r="T36" s="7"/>
    </row>
    <row r="37" spans="1:20" ht="15" x14ac:dyDescent="0.35">
      <c r="A37" s="295"/>
      <c r="B37" s="228" t="s">
        <v>99</v>
      </c>
      <c r="C37" s="9" t="s">
        <v>100</v>
      </c>
      <c r="D37" s="5" t="s">
        <v>94</v>
      </c>
      <c r="E37" s="5">
        <v>3</v>
      </c>
      <c r="F37" s="5" t="s">
        <v>95</v>
      </c>
      <c r="G37" s="5">
        <v>4</v>
      </c>
      <c r="H37" s="5" t="s">
        <v>96</v>
      </c>
      <c r="I37" s="1">
        <v>1950</v>
      </c>
      <c r="J37" s="5" t="s">
        <v>39</v>
      </c>
      <c r="K37" s="2">
        <f t="shared" si="1"/>
        <v>23400</v>
      </c>
      <c r="L37" s="3" t="s">
        <v>97</v>
      </c>
      <c r="M37" s="7"/>
      <c r="N37" s="7"/>
      <c r="O37" s="7"/>
      <c r="P37" s="7"/>
      <c r="Q37" s="7"/>
      <c r="R37" s="7"/>
      <c r="S37" s="7"/>
      <c r="T37" s="7"/>
    </row>
    <row r="38" spans="1:20" ht="15" x14ac:dyDescent="0.35">
      <c r="A38" s="295"/>
      <c r="B38" s="228"/>
      <c r="C38" s="9" t="s">
        <v>101</v>
      </c>
      <c r="D38" s="5" t="s">
        <v>94</v>
      </c>
      <c r="E38" s="5">
        <v>22</v>
      </c>
      <c r="F38" s="5" t="s">
        <v>95</v>
      </c>
      <c r="G38" s="5">
        <v>4</v>
      </c>
      <c r="H38" s="5" t="s">
        <v>96</v>
      </c>
      <c r="I38" s="1">
        <v>1450</v>
      </c>
      <c r="J38" s="5" t="s">
        <v>39</v>
      </c>
      <c r="K38" s="2">
        <f t="shared" si="1"/>
        <v>127600</v>
      </c>
      <c r="L38" s="3" t="s">
        <v>97</v>
      </c>
      <c r="M38" s="7"/>
      <c r="N38" s="7"/>
      <c r="O38" s="7"/>
      <c r="P38" s="7"/>
      <c r="Q38" s="7"/>
      <c r="R38" s="7"/>
      <c r="S38" s="7"/>
      <c r="T38" s="7"/>
    </row>
    <row r="39" spans="1:20" ht="15" x14ac:dyDescent="0.35">
      <c r="A39" s="295"/>
      <c r="B39" s="228"/>
      <c r="C39" s="67" t="s">
        <v>102</v>
      </c>
      <c r="D39" s="5" t="s">
        <v>94</v>
      </c>
      <c r="E39" s="5">
        <v>2</v>
      </c>
      <c r="F39" s="5" t="s">
        <v>95</v>
      </c>
      <c r="G39" s="5">
        <v>4</v>
      </c>
      <c r="H39" s="5" t="s">
        <v>96</v>
      </c>
      <c r="I39" s="1">
        <v>1450</v>
      </c>
      <c r="J39" s="5" t="s">
        <v>39</v>
      </c>
      <c r="K39" s="2">
        <f t="shared" si="1"/>
        <v>11600</v>
      </c>
      <c r="L39" s="3" t="s">
        <v>97</v>
      </c>
      <c r="M39" s="7"/>
      <c r="N39" s="7"/>
      <c r="O39" s="7"/>
      <c r="P39" s="7"/>
      <c r="Q39" s="7"/>
      <c r="R39" s="7"/>
      <c r="S39" s="7"/>
      <c r="T39" s="7"/>
    </row>
    <row r="40" spans="1:20" ht="15" x14ac:dyDescent="0.35">
      <c r="A40" s="295"/>
      <c r="B40" s="228"/>
      <c r="C40" s="66" t="s">
        <v>103</v>
      </c>
      <c r="D40" s="5" t="s">
        <v>94</v>
      </c>
      <c r="E40" s="5">
        <v>4</v>
      </c>
      <c r="F40" s="5" t="s">
        <v>95</v>
      </c>
      <c r="G40" s="6">
        <v>8</v>
      </c>
      <c r="H40" s="5" t="s">
        <v>96</v>
      </c>
      <c r="I40" s="1">
        <v>1050</v>
      </c>
      <c r="J40" s="5" t="s">
        <v>39</v>
      </c>
      <c r="K40" s="2">
        <f t="shared" si="1"/>
        <v>33600</v>
      </c>
      <c r="L40" s="3" t="s">
        <v>104</v>
      </c>
      <c r="M40" s="7"/>
      <c r="N40" s="7"/>
      <c r="O40" s="7"/>
      <c r="P40" s="7"/>
      <c r="Q40" s="7"/>
      <c r="R40" s="7"/>
      <c r="S40" s="7"/>
      <c r="T40" s="7"/>
    </row>
    <row r="41" spans="1:20" ht="20" customHeight="1" x14ac:dyDescent="0.35">
      <c r="A41" s="295"/>
      <c r="B41" s="296" t="s">
        <v>105</v>
      </c>
      <c r="C41" s="69" t="s">
        <v>106</v>
      </c>
      <c r="D41" s="5" t="s">
        <v>94</v>
      </c>
      <c r="E41" s="64">
        <v>1</v>
      </c>
      <c r="F41" s="64" t="s">
        <v>107</v>
      </c>
      <c r="G41" s="64">
        <v>1</v>
      </c>
      <c r="H41" s="64" t="s">
        <v>89</v>
      </c>
      <c r="I41" s="70">
        <v>2888</v>
      </c>
      <c r="J41" s="64" t="s">
        <v>39</v>
      </c>
      <c r="K41" s="2">
        <f t="shared" si="1"/>
        <v>2888</v>
      </c>
      <c r="L41" s="10" t="s">
        <v>108</v>
      </c>
      <c r="M41" s="7"/>
      <c r="N41" s="7"/>
      <c r="O41" s="7"/>
      <c r="P41" s="7"/>
      <c r="Q41" s="7"/>
      <c r="R41" s="7"/>
      <c r="S41" s="7"/>
      <c r="T41" s="7"/>
    </row>
    <row r="42" spans="1:20" ht="20" customHeight="1" x14ac:dyDescent="0.35">
      <c r="A42" s="295"/>
      <c r="B42" s="296"/>
      <c r="C42" s="69" t="s">
        <v>109</v>
      </c>
      <c r="D42" s="5" t="s">
        <v>94</v>
      </c>
      <c r="E42" s="64">
        <v>3</v>
      </c>
      <c r="F42" s="64" t="s">
        <v>107</v>
      </c>
      <c r="G42" s="64">
        <v>1</v>
      </c>
      <c r="H42" s="64" t="s">
        <v>89</v>
      </c>
      <c r="I42" s="70">
        <v>640</v>
      </c>
      <c r="J42" s="64" t="s">
        <v>39</v>
      </c>
      <c r="K42" s="2">
        <f t="shared" si="1"/>
        <v>1920</v>
      </c>
      <c r="L42" s="10" t="s">
        <v>108</v>
      </c>
      <c r="M42" s="7"/>
      <c r="N42" s="7"/>
      <c r="O42" s="7"/>
      <c r="P42" s="7"/>
      <c r="Q42" s="7"/>
      <c r="R42" s="7"/>
      <c r="S42" s="7"/>
      <c r="T42" s="7"/>
    </row>
    <row r="43" spans="1:20" ht="20" customHeight="1" x14ac:dyDescent="0.35">
      <c r="A43" s="295"/>
      <c r="B43" s="296"/>
      <c r="C43" s="69" t="s">
        <v>110</v>
      </c>
      <c r="D43" s="5" t="s">
        <v>94</v>
      </c>
      <c r="E43" s="64">
        <v>3</v>
      </c>
      <c r="F43" s="64" t="s">
        <v>107</v>
      </c>
      <c r="G43" s="64">
        <v>1</v>
      </c>
      <c r="H43" s="64" t="s">
        <v>89</v>
      </c>
      <c r="I43" s="70">
        <v>600</v>
      </c>
      <c r="J43" s="64" t="s">
        <v>39</v>
      </c>
      <c r="K43" s="2">
        <f t="shared" si="1"/>
        <v>1800</v>
      </c>
      <c r="L43" s="10" t="s">
        <v>108</v>
      </c>
      <c r="M43" s="7"/>
      <c r="N43" s="7"/>
      <c r="O43" s="7"/>
      <c r="P43" s="7"/>
      <c r="Q43" s="7"/>
      <c r="R43" s="7"/>
      <c r="S43" s="7"/>
      <c r="T43" s="7"/>
    </row>
    <row r="44" spans="1:20" ht="15" x14ac:dyDescent="0.35">
      <c r="A44" s="232" t="s">
        <v>111</v>
      </c>
      <c r="B44" s="232"/>
      <c r="C44" s="233"/>
      <c r="D44" s="234"/>
      <c r="E44" s="232"/>
      <c r="F44" s="232"/>
      <c r="G44" s="232"/>
      <c r="H44" s="232"/>
      <c r="I44" s="235"/>
      <c r="J44" s="232"/>
      <c r="K44" s="33">
        <f>SUM(K35:K43)</f>
        <v>387308</v>
      </c>
      <c r="L44" s="34"/>
    </row>
    <row r="45" spans="1:20" ht="65.650000000000006" x14ac:dyDescent="0.35">
      <c r="A45" s="288" t="s">
        <v>112</v>
      </c>
      <c r="B45" s="17" t="s">
        <v>113</v>
      </c>
      <c r="C45" s="23" t="s">
        <v>114</v>
      </c>
      <c r="D45" s="18" t="s">
        <v>115</v>
      </c>
      <c r="E45" s="20" t="s">
        <v>116</v>
      </c>
      <c r="F45" s="20" t="s">
        <v>25</v>
      </c>
      <c r="G45" s="20" t="s">
        <v>116</v>
      </c>
      <c r="H45" s="20" t="s">
        <v>25</v>
      </c>
      <c r="I45" s="19" t="s">
        <v>90</v>
      </c>
      <c r="J45" s="20" t="s">
        <v>25</v>
      </c>
      <c r="K45" s="21" t="s">
        <v>23</v>
      </c>
      <c r="L45" s="22" t="s">
        <v>117</v>
      </c>
    </row>
    <row r="46" spans="1:20" ht="20" customHeight="1" x14ac:dyDescent="0.35">
      <c r="A46" s="288"/>
      <c r="B46" s="291">
        <v>44450</v>
      </c>
      <c r="C46" s="11" t="s">
        <v>118</v>
      </c>
      <c r="D46" s="5" t="s">
        <v>119</v>
      </c>
      <c r="E46" s="6">
        <v>1</v>
      </c>
      <c r="F46" s="5" t="s">
        <v>120</v>
      </c>
      <c r="G46" s="5">
        <v>1</v>
      </c>
      <c r="H46" s="5" t="s">
        <v>121</v>
      </c>
      <c r="I46" s="32">
        <v>1000</v>
      </c>
      <c r="J46" s="5" t="s">
        <v>39</v>
      </c>
      <c r="K46" s="15">
        <f t="shared" ref="K46:K77" si="2">E46*G46*I46</f>
        <v>1000</v>
      </c>
      <c r="L46" s="94"/>
    </row>
    <row r="47" spans="1:20" ht="15" x14ac:dyDescent="0.35">
      <c r="A47" s="288"/>
      <c r="B47" s="291"/>
      <c r="C47" s="11" t="s">
        <v>122</v>
      </c>
      <c r="D47" s="5" t="s">
        <v>119</v>
      </c>
      <c r="E47" s="5">
        <v>2</v>
      </c>
      <c r="F47" s="5" t="s">
        <v>120</v>
      </c>
      <c r="G47" s="5">
        <v>1</v>
      </c>
      <c r="H47" s="5" t="s">
        <v>121</v>
      </c>
      <c r="I47" s="14">
        <v>2200</v>
      </c>
      <c r="J47" s="5" t="s">
        <v>39</v>
      </c>
      <c r="K47" s="15">
        <f t="shared" si="2"/>
        <v>4400</v>
      </c>
      <c r="L47" s="94"/>
    </row>
    <row r="48" spans="1:20" ht="15" x14ac:dyDescent="0.35">
      <c r="A48" s="288"/>
      <c r="B48" s="291"/>
      <c r="C48" s="11" t="s">
        <v>123</v>
      </c>
      <c r="D48" s="5" t="s">
        <v>119</v>
      </c>
      <c r="E48" s="5">
        <v>1</v>
      </c>
      <c r="F48" s="5" t="s">
        <v>120</v>
      </c>
      <c r="G48" s="5">
        <v>1</v>
      </c>
      <c r="H48" s="5" t="s">
        <v>121</v>
      </c>
      <c r="I48" s="14">
        <v>800</v>
      </c>
      <c r="J48" s="5" t="s">
        <v>39</v>
      </c>
      <c r="K48" s="15">
        <f t="shared" si="2"/>
        <v>800</v>
      </c>
      <c r="L48" s="16"/>
    </row>
    <row r="49" spans="1:12" ht="20" customHeight="1" x14ac:dyDescent="0.35">
      <c r="A49" s="288"/>
      <c r="B49" s="291">
        <v>44451</v>
      </c>
      <c r="C49" s="11" t="s">
        <v>124</v>
      </c>
      <c r="D49" s="5" t="s">
        <v>119</v>
      </c>
      <c r="E49" s="6">
        <v>1</v>
      </c>
      <c r="F49" s="5" t="s">
        <v>120</v>
      </c>
      <c r="G49" s="5">
        <v>1</v>
      </c>
      <c r="H49" s="5" t="s">
        <v>121</v>
      </c>
      <c r="I49" s="14">
        <v>2200</v>
      </c>
      <c r="J49" s="5" t="s">
        <v>39</v>
      </c>
      <c r="K49" s="15">
        <f t="shared" si="2"/>
        <v>2200</v>
      </c>
      <c r="L49" s="16"/>
    </row>
    <row r="50" spans="1:12" ht="15" x14ac:dyDescent="0.35">
      <c r="A50" s="288"/>
      <c r="B50" s="291"/>
      <c r="C50" s="11" t="s">
        <v>125</v>
      </c>
      <c r="D50" s="5" t="s">
        <v>119</v>
      </c>
      <c r="E50" s="5">
        <v>1</v>
      </c>
      <c r="F50" s="5" t="s">
        <v>120</v>
      </c>
      <c r="G50" s="5">
        <v>1</v>
      </c>
      <c r="H50" s="5" t="s">
        <v>121</v>
      </c>
      <c r="I50" s="14">
        <v>1000</v>
      </c>
      <c r="J50" s="5" t="s">
        <v>39</v>
      </c>
      <c r="K50" s="15">
        <f t="shared" si="2"/>
        <v>1000</v>
      </c>
      <c r="L50" s="16" t="s">
        <v>23</v>
      </c>
    </row>
    <row r="51" spans="1:12" ht="15" x14ac:dyDescent="0.35">
      <c r="A51" s="288"/>
      <c r="B51" s="293"/>
      <c r="C51" s="11" t="s">
        <v>126</v>
      </c>
      <c r="D51" s="6" t="s">
        <v>127</v>
      </c>
      <c r="E51" s="5">
        <v>2</v>
      </c>
      <c r="F51" s="5" t="s">
        <v>120</v>
      </c>
      <c r="G51" s="5">
        <v>1</v>
      </c>
      <c r="H51" s="5" t="s">
        <v>128</v>
      </c>
      <c r="I51" s="14">
        <v>1800</v>
      </c>
      <c r="J51" s="5" t="s">
        <v>39</v>
      </c>
      <c r="K51" s="15">
        <f t="shared" si="2"/>
        <v>3600</v>
      </c>
      <c r="L51" s="16" t="s">
        <v>129</v>
      </c>
    </row>
    <row r="52" spans="1:12" ht="15" x14ac:dyDescent="0.35">
      <c r="A52" s="288"/>
      <c r="B52" s="289">
        <v>44452</v>
      </c>
      <c r="C52" s="11" t="s">
        <v>130</v>
      </c>
      <c r="D52" s="5" t="s">
        <v>119</v>
      </c>
      <c r="E52" s="5">
        <v>1</v>
      </c>
      <c r="F52" s="5" t="s">
        <v>120</v>
      </c>
      <c r="G52" s="6">
        <v>1</v>
      </c>
      <c r="H52" s="5" t="s">
        <v>121</v>
      </c>
      <c r="I52" s="14">
        <v>1000</v>
      </c>
      <c r="J52" s="5" t="s">
        <v>39</v>
      </c>
      <c r="K52" s="15">
        <f t="shared" si="2"/>
        <v>1000</v>
      </c>
      <c r="L52" s="16" t="s">
        <v>23</v>
      </c>
    </row>
    <row r="53" spans="1:12" ht="15" x14ac:dyDescent="0.35">
      <c r="A53" s="288"/>
      <c r="B53" s="289"/>
      <c r="C53" s="11" t="s">
        <v>131</v>
      </c>
      <c r="D53" s="5" t="s">
        <v>119</v>
      </c>
      <c r="E53" s="6">
        <v>4</v>
      </c>
      <c r="F53" s="5" t="s">
        <v>120</v>
      </c>
      <c r="G53" s="5">
        <v>1</v>
      </c>
      <c r="H53" s="5" t="s">
        <v>121</v>
      </c>
      <c r="I53" s="14">
        <v>2200</v>
      </c>
      <c r="J53" s="5" t="s">
        <v>39</v>
      </c>
      <c r="K53" s="15">
        <f t="shared" si="2"/>
        <v>8800</v>
      </c>
      <c r="L53" s="16" t="s">
        <v>23</v>
      </c>
    </row>
    <row r="54" spans="1:12" ht="20" customHeight="1" x14ac:dyDescent="0.35">
      <c r="A54" s="288"/>
      <c r="B54" s="289"/>
      <c r="C54" s="44" t="s">
        <v>132</v>
      </c>
      <c r="D54" s="5" t="s">
        <v>119</v>
      </c>
      <c r="E54" s="5">
        <v>1</v>
      </c>
      <c r="F54" s="5" t="s">
        <v>120</v>
      </c>
      <c r="G54" s="6">
        <v>1</v>
      </c>
      <c r="H54" s="5" t="s">
        <v>121</v>
      </c>
      <c r="I54" s="14">
        <v>800</v>
      </c>
      <c r="J54" s="5" t="s">
        <v>39</v>
      </c>
      <c r="K54" s="15">
        <f t="shared" si="2"/>
        <v>800</v>
      </c>
      <c r="L54" s="16"/>
    </row>
    <row r="55" spans="1:12" ht="20" customHeight="1" x14ac:dyDescent="0.35">
      <c r="A55" s="288"/>
      <c r="B55" s="289"/>
      <c r="C55" s="44" t="s">
        <v>133</v>
      </c>
      <c r="D55" s="5" t="s">
        <v>119</v>
      </c>
      <c r="E55" s="5">
        <v>1</v>
      </c>
      <c r="F55" s="5" t="s">
        <v>120</v>
      </c>
      <c r="G55" s="6">
        <v>1</v>
      </c>
      <c r="H55" s="5" t="s">
        <v>121</v>
      </c>
      <c r="I55" s="14">
        <v>800</v>
      </c>
      <c r="J55" s="5" t="s">
        <v>39</v>
      </c>
      <c r="K55" s="15">
        <f t="shared" si="2"/>
        <v>800</v>
      </c>
      <c r="L55" s="16"/>
    </row>
    <row r="56" spans="1:12" ht="20" customHeight="1" x14ac:dyDescent="0.35">
      <c r="A56" s="288"/>
      <c r="B56" s="289"/>
      <c r="C56" s="24" t="s">
        <v>134</v>
      </c>
      <c r="D56" s="5" t="s">
        <v>119</v>
      </c>
      <c r="E56" s="5">
        <v>1</v>
      </c>
      <c r="F56" s="5" t="s">
        <v>120</v>
      </c>
      <c r="G56" s="6">
        <v>1</v>
      </c>
      <c r="H56" s="5" t="s">
        <v>121</v>
      </c>
      <c r="I56" s="14">
        <v>800</v>
      </c>
      <c r="J56" s="5" t="s">
        <v>39</v>
      </c>
      <c r="K56" s="15">
        <f t="shared" si="2"/>
        <v>800</v>
      </c>
      <c r="L56" s="16"/>
    </row>
    <row r="57" spans="1:12" ht="20" customHeight="1" x14ac:dyDescent="0.35">
      <c r="A57" s="288"/>
      <c r="B57" s="289"/>
      <c r="C57" s="24" t="s">
        <v>135</v>
      </c>
      <c r="D57" s="5" t="s">
        <v>119</v>
      </c>
      <c r="E57" s="5">
        <v>1</v>
      </c>
      <c r="F57" s="5" t="s">
        <v>120</v>
      </c>
      <c r="G57" s="6">
        <v>1</v>
      </c>
      <c r="H57" s="5" t="s">
        <v>121</v>
      </c>
      <c r="I57" s="14">
        <v>800</v>
      </c>
      <c r="J57" s="5" t="s">
        <v>39</v>
      </c>
      <c r="K57" s="15">
        <f t="shared" si="2"/>
        <v>800</v>
      </c>
      <c r="L57" s="16"/>
    </row>
    <row r="58" spans="1:12" ht="20" customHeight="1" x14ac:dyDescent="0.35">
      <c r="A58" s="288"/>
      <c r="B58" s="289"/>
      <c r="C58" s="24" t="s">
        <v>136</v>
      </c>
      <c r="D58" s="5" t="s">
        <v>119</v>
      </c>
      <c r="E58" s="5">
        <v>1</v>
      </c>
      <c r="F58" s="5" t="s">
        <v>120</v>
      </c>
      <c r="G58" s="6">
        <v>1</v>
      </c>
      <c r="H58" s="5" t="s">
        <v>121</v>
      </c>
      <c r="I58" s="14">
        <v>800</v>
      </c>
      <c r="J58" s="5" t="s">
        <v>39</v>
      </c>
      <c r="K58" s="15">
        <f t="shared" si="2"/>
        <v>800</v>
      </c>
      <c r="L58" s="16"/>
    </row>
    <row r="59" spans="1:12" ht="15" x14ac:dyDescent="0.35">
      <c r="A59" s="288"/>
      <c r="B59" s="289"/>
      <c r="C59" s="24" t="s">
        <v>137</v>
      </c>
      <c r="D59" s="5" t="s">
        <v>119</v>
      </c>
      <c r="E59" s="5">
        <v>1</v>
      </c>
      <c r="F59" s="5" t="s">
        <v>120</v>
      </c>
      <c r="G59" s="6">
        <v>1</v>
      </c>
      <c r="H59" s="5" t="s">
        <v>121</v>
      </c>
      <c r="I59" s="14">
        <v>800</v>
      </c>
      <c r="J59" s="5" t="s">
        <v>39</v>
      </c>
      <c r="K59" s="15">
        <f t="shared" si="2"/>
        <v>800</v>
      </c>
      <c r="L59" s="16"/>
    </row>
    <row r="60" spans="1:12" ht="15" x14ac:dyDescent="0.35">
      <c r="A60" s="288"/>
      <c r="B60" s="289"/>
      <c r="C60" s="24" t="s">
        <v>138</v>
      </c>
      <c r="D60" s="5" t="s">
        <v>119</v>
      </c>
      <c r="E60" s="5">
        <v>1</v>
      </c>
      <c r="F60" s="5" t="s">
        <v>120</v>
      </c>
      <c r="G60" s="6">
        <v>1</v>
      </c>
      <c r="H60" s="5" t="s">
        <v>121</v>
      </c>
      <c r="I60" s="14">
        <v>800</v>
      </c>
      <c r="J60" s="5" t="s">
        <v>39</v>
      </c>
      <c r="K60" s="15">
        <f t="shared" si="2"/>
        <v>800</v>
      </c>
      <c r="L60" s="16"/>
    </row>
    <row r="61" spans="1:12" ht="20" customHeight="1" x14ac:dyDescent="0.35">
      <c r="A61" s="288"/>
      <c r="B61" s="289"/>
      <c r="C61" s="11" t="s">
        <v>139</v>
      </c>
      <c r="D61" s="60" t="s">
        <v>140</v>
      </c>
      <c r="E61" s="6">
        <v>1</v>
      </c>
      <c r="F61" s="6" t="s">
        <v>141</v>
      </c>
      <c r="G61" s="6">
        <v>1</v>
      </c>
      <c r="H61" s="6" t="s">
        <v>142</v>
      </c>
      <c r="I61" s="32">
        <v>4200</v>
      </c>
      <c r="J61" s="5" t="s">
        <v>39</v>
      </c>
      <c r="K61" s="15">
        <f t="shared" si="2"/>
        <v>4200</v>
      </c>
      <c r="L61" s="16" t="s">
        <v>129</v>
      </c>
    </row>
    <row r="62" spans="1:12" ht="15" x14ac:dyDescent="0.35">
      <c r="A62" s="288"/>
      <c r="B62" s="289"/>
      <c r="C62" s="11" t="s">
        <v>126</v>
      </c>
      <c r="D62" s="60" t="s">
        <v>143</v>
      </c>
      <c r="E62" s="6">
        <v>2</v>
      </c>
      <c r="F62" s="5" t="s">
        <v>120</v>
      </c>
      <c r="G62" s="5">
        <v>1</v>
      </c>
      <c r="H62" s="5" t="s">
        <v>128</v>
      </c>
      <c r="I62" s="14">
        <v>1800</v>
      </c>
      <c r="J62" s="5" t="s">
        <v>39</v>
      </c>
      <c r="K62" s="15">
        <f t="shared" si="2"/>
        <v>3600</v>
      </c>
      <c r="L62" s="16" t="s">
        <v>129</v>
      </c>
    </row>
    <row r="63" spans="1:12" ht="15" x14ac:dyDescent="0.35">
      <c r="A63" s="288"/>
      <c r="B63" s="289">
        <v>44453</v>
      </c>
      <c r="C63" s="11" t="s">
        <v>144</v>
      </c>
      <c r="D63" s="5" t="s">
        <v>119</v>
      </c>
      <c r="E63" s="5">
        <v>5</v>
      </c>
      <c r="F63" s="5" t="s">
        <v>120</v>
      </c>
      <c r="G63" s="5">
        <v>1</v>
      </c>
      <c r="H63" s="5" t="s">
        <v>121</v>
      </c>
      <c r="I63" s="14">
        <v>2200</v>
      </c>
      <c r="J63" s="5" t="s">
        <v>39</v>
      </c>
      <c r="K63" s="15">
        <f t="shared" si="2"/>
        <v>11000</v>
      </c>
      <c r="L63" s="16" t="s">
        <v>23</v>
      </c>
    </row>
    <row r="64" spans="1:12" ht="15" x14ac:dyDescent="0.35">
      <c r="A64" s="288"/>
      <c r="B64" s="289"/>
      <c r="C64" s="11" t="s">
        <v>131</v>
      </c>
      <c r="D64" s="5" t="s">
        <v>119</v>
      </c>
      <c r="E64" s="6">
        <v>4</v>
      </c>
      <c r="F64" s="5" t="s">
        <v>120</v>
      </c>
      <c r="G64" s="5">
        <v>1</v>
      </c>
      <c r="H64" s="5" t="s">
        <v>121</v>
      </c>
      <c r="I64" s="14">
        <v>2200</v>
      </c>
      <c r="J64" s="5" t="s">
        <v>39</v>
      </c>
      <c r="K64" s="15">
        <f t="shared" si="2"/>
        <v>8800</v>
      </c>
      <c r="L64" s="16" t="s">
        <v>23</v>
      </c>
    </row>
    <row r="65" spans="1:12" ht="33" customHeight="1" x14ac:dyDescent="0.35">
      <c r="A65" s="288"/>
      <c r="B65" s="289"/>
      <c r="C65" s="11" t="s">
        <v>145</v>
      </c>
      <c r="D65" s="5" t="s">
        <v>119</v>
      </c>
      <c r="E65" s="6">
        <v>3</v>
      </c>
      <c r="F65" s="5" t="s">
        <v>120</v>
      </c>
      <c r="G65" s="5">
        <v>1</v>
      </c>
      <c r="H65" s="5" t="s">
        <v>121</v>
      </c>
      <c r="I65" s="14">
        <v>2200</v>
      </c>
      <c r="J65" s="5" t="s">
        <v>39</v>
      </c>
      <c r="K65" s="15">
        <f t="shared" si="2"/>
        <v>6600</v>
      </c>
      <c r="L65" s="16"/>
    </row>
    <row r="66" spans="1:12" ht="33" customHeight="1" x14ac:dyDescent="0.35">
      <c r="A66" s="288"/>
      <c r="B66" s="289"/>
      <c r="C66" s="11" t="s">
        <v>146</v>
      </c>
      <c r="D66" s="5" t="s">
        <v>119</v>
      </c>
      <c r="E66" s="6">
        <v>3</v>
      </c>
      <c r="F66" s="5" t="s">
        <v>120</v>
      </c>
      <c r="G66" s="5">
        <v>1</v>
      </c>
      <c r="H66" s="5" t="s">
        <v>121</v>
      </c>
      <c r="I66" s="14">
        <v>2200</v>
      </c>
      <c r="J66" s="5" t="s">
        <v>39</v>
      </c>
      <c r="K66" s="15">
        <f t="shared" si="2"/>
        <v>6600</v>
      </c>
      <c r="L66" s="16"/>
    </row>
    <row r="67" spans="1:12" ht="33" customHeight="1" x14ac:dyDescent="0.35">
      <c r="A67" s="288"/>
      <c r="B67" s="289"/>
      <c r="C67" s="11" t="s">
        <v>146</v>
      </c>
      <c r="D67" s="6" t="s">
        <v>147</v>
      </c>
      <c r="E67" s="6">
        <v>1</v>
      </c>
      <c r="F67" s="5" t="s">
        <v>120</v>
      </c>
      <c r="G67" s="5">
        <v>1</v>
      </c>
      <c r="H67" s="5" t="s">
        <v>121</v>
      </c>
      <c r="I67" s="14">
        <v>2200</v>
      </c>
      <c r="J67" s="5" t="s">
        <v>39</v>
      </c>
      <c r="K67" s="15">
        <f t="shared" si="2"/>
        <v>2200</v>
      </c>
      <c r="L67" s="16"/>
    </row>
    <row r="68" spans="1:12" ht="15" x14ac:dyDescent="0.35">
      <c r="A68" s="288"/>
      <c r="B68" s="289"/>
      <c r="C68" s="44" t="s">
        <v>148</v>
      </c>
      <c r="D68" s="5" t="s">
        <v>119</v>
      </c>
      <c r="E68" s="5">
        <v>3</v>
      </c>
      <c r="F68" s="5" t="s">
        <v>120</v>
      </c>
      <c r="G68" s="5">
        <v>1</v>
      </c>
      <c r="H68" s="5" t="s">
        <v>121</v>
      </c>
      <c r="I68" s="14">
        <v>800</v>
      </c>
      <c r="J68" s="5" t="s">
        <v>39</v>
      </c>
      <c r="K68" s="15">
        <f t="shared" si="2"/>
        <v>2400</v>
      </c>
      <c r="L68" s="16" t="s">
        <v>23</v>
      </c>
    </row>
    <row r="69" spans="1:12" ht="15" x14ac:dyDescent="0.35">
      <c r="A69" s="288"/>
      <c r="B69" s="289"/>
      <c r="C69" s="24" t="s">
        <v>149</v>
      </c>
      <c r="D69" s="5" t="s">
        <v>119</v>
      </c>
      <c r="E69" s="5">
        <v>1</v>
      </c>
      <c r="F69" s="5" t="s">
        <v>120</v>
      </c>
      <c r="G69" s="5">
        <v>1</v>
      </c>
      <c r="H69" s="5" t="s">
        <v>121</v>
      </c>
      <c r="I69" s="14">
        <v>800</v>
      </c>
      <c r="J69" s="5" t="s">
        <v>39</v>
      </c>
      <c r="K69" s="15">
        <f t="shared" si="2"/>
        <v>800</v>
      </c>
      <c r="L69" s="16" t="s">
        <v>23</v>
      </c>
    </row>
    <row r="70" spans="1:12" ht="15" x14ac:dyDescent="0.35">
      <c r="A70" s="288"/>
      <c r="B70" s="289"/>
      <c r="C70" s="89" t="s">
        <v>150</v>
      </c>
      <c r="D70" s="6" t="s">
        <v>151</v>
      </c>
      <c r="E70" s="5">
        <v>1</v>
      </c>
      <c r="F70" s="5" t="s">
        <v>120</v>
      </c>
      <c r="G70" s="5">
        <v>1</v>
      </c>
      <c r="H70" s="5" t="s">
        <v>121</v>
      </c>
      <c r="I70" s="32">
        <v>1800</v>
      </c>
      <c r="J70" s="5" t="s">
        <v>39</v>
      </c>
      <c r="K70" s="15">
        <f t="shared" si="2"/>
        <v>1800</v>
      </c>
      <c r="L70" s="16" t="s">
        <v>23</v>
      </c>
    </row>
    <row r="71" spans="1:12" ht="15" x14ac:dyDescent="0.35">
      <c r="A71" s="288"/>
      <c r="B71" s="289"/>
      <c r="C71" s="24" t="s">
        <v>152</v>
      </c>
      <c r="D71" s="5" t="s">
        <v>119</v>
      </c>
      <c r="E71" s="5">
        <v>1</v>
      </c>
      <c r="F71" s="5" t="s">
        <v>120</v>
      </c>
      <c r="G71" s="5">
        <v>1</v>
      </c>
      <c r="H71" s="5" t="s">
        <v>121</v>
      </c>
      <c r="I71" s="14">
        <v>800</v>
      </c>
      <c r="J71" s="5" t="s">
        <v>39</v>
      </c>
      <c r="K71" s="15">
        <f t="shared" si="2"/>
        <v>800</v>
      </c>
      <c r="L71" s="16"/>
    </row>
    <row r="72" spans="1:12" ht="26.25" x14ac:dyDescent="0.35">
      <c r="A72" s="288"/>
      <c r="B72" s="289"/>
      <c r="C72" s="24" t="s">
        <v>153</v>
      </c>
      <c r="D72" s="5" t="s">
        <v>119</v>
      </c>
      <c r="E72" s="5">
        <v>1</v>
      </c>
      <c r="F72" s="5" t="s">
        <v>120</v>
      </c>
      <c r="G72" s="5">
        <v>1</v>
      </c>
      <c r="H72" s="5" t="s">
        <v>121</v>
      </c>
      <c r="I72" s="14">
        <v>800</v>
      </c>
      <c r="J72" s="5" t="s">
        <v>39</v>
      </c>
      <c r="K72" s="15">
        <f t="shared" si="2"/>
        <v>800</v>
      </c>
      <c r="L72" s="16"/>
    </row>
    <row r="73" spans="1:12" ht="20" customHeight="1" x14ac:dyDescent="0.35">
      <c r="A73" s="288"/>
      <c r="B73" s="289"/>
      <c r="C73" s="31" t="s">
        <v>154</v>
      </c>
      <c r="D73" s="6"/>
      <c r="E73" s="5">
        <v>1</v>
      </c>
      <c r="F73" s="5" t="s">
        <v>120</v>
      </c>
      <c r="G73" s="5">
        <v>1</v>
      </c>
      <c r="H73" s="6" t="s">
        <v>142</v>
      </c>
      <c r="I73" s="32">
        <v>4200</v>
      </c>
      <c r="J73" s="5" t="s">
        <v>39</v>
      </c>
      <c r="K73" s="15">
        <f t="shared" si="2"/>
        <v>4200</v>
      </c>
      <c r="L73" s="16" t="s">
        <v>129</v>
      </c>
    </row>
    <row r="74" spans="1:12" ht="15" x14ac:dyDescent="0.35">
      <c r="A74" s="288"/>
      <c r="B74" s="289"/>
      <c r="C74" s="31" t="s">
        <v>155</v>
      </c>
      <c r="D74" s="6" t="s">
        <v>151</v>
      </c>
      <c r="E74" s="6">
        <v>1</v>
      </c>
      <c r="F74" s="5" t="s">
        <v>120</v>
      </c>
      <c r="G74" s="6">
        <v>1</v>
      </c>
      <c r="H74" s="6" t="s">
        <v>141</v>
      </c>
      <c r="I74" s="32">
        <v>1800</v>
      </c>
      <c r="J74" s="5" t="s">
        <v>39</v>
      </c>
      <c r="K74" s="15">
        <f t="shared" si="2"/>
        <v>1800</v>
      </c>
      <c r="L74" s="16"/>
    </row>
    <row r="75" spans="1:12" ht="20" customHeight="1" x14ac:dyDescent="0.35">
      <c r="A75" s="288"/>
      <c r="B75" s="289"/>
      <c r="C75" s="89" t="s">
        <v>156</v>
      </c>
      <c r="D75" s="6" t="s">
        <v>151</v>
      </c>
      <c r="E75" s="6">
        <v>1</v>
      </c>
      <c r="F75" s="5" t="s">
        <v>120</v>
      </c>
      <c r="G75" s="6">
        <v>1</v>
      </c>
      <c r="H75" s="6" t="s">
        <v>141</v>
      </c>
      <c r="I75" s="32">
        <v>1800</v>
      </c>
      <c r="J75" s="5" t="s">
        <v>39</v>
      </c>
      <c r="K75" s="15">
        <f t="shared" si="2"/>
        <v>1800</v>
      </c>
      <c r="L75" s="22"/>
    </row>
    <row r="76" spans="1:12" ht="20" customHeight="1" x14ac:dyDescent="0.35">
      <c r="A76" s="288"/>
      <c r="B76" s="289"/>
      <c r="C76" s="44" t="s">
        <v>157</v>
      </c>
      <c r="D76" s="6" t="s">
        <v>158</v>
      </c>
      <c r="E76" s="6">
        <v>2</v>
      </c>
      <c r="F76" s="5" t="s">
        <v>120</v>
      </c>
      <c r="G76" s="6">
        <v>1</v>
      </c>
      <c r="H76" s="6" t="s">
        <v>141</v>
      </c>
      <c r="I76" s="32">
        <v>1800</v>
      </c>
      <c r="J76" s="36" t="s">
        <v>39</v>
      </c>
      <c r="K76" s="15">
        <f t="shared" si="2"/>
        <v>3600</v>
      </c>
      <c r="L76" s="37"/>
    </row>
    <row r="77" spans="1:12" ht="26.25" x14ac:dyDescent="0.35">
      <c r="A77" s="288"/>
      <c r="B77" s="289"/>
      <c r="C77" s="24" t="s">
        <v>159</v>
      </c>
      <c r="D77" s="6" t="s">
        <v>158</v>
      </c>
      <c r="E77" s="6">
        <v>5</v>
      </c>
      <c r="F77" s="5" t="s">
        <v>120</v>
      </c>
      <c r="G77" s="5">
        <v>1</v>
      </c>
      <c r="H77" s="6" t="s">
        <v>141</v>
      </c>
      <c r="I77" s="32">
        <v>1800</v>
      </c>
      <c r="J77" s="36" t="s">
        <v>39</v>
      </c>
      <c r="K77" s="15">
        <f t="shared" si="2"/>
        <v>9000</v>
      </c>
      <c r="L77" s="37" t="s">
        <v>23</v>
      </c>
    </row>
    <row r="78" spans="1:12" ht="57" x14ac:dyDescent="0.35">
      <c r="A78" s="288"/>
      <c r="B78" s="289"/>
      <c r="C78" s="11" t="s">
        <v>160</v>
      </c>
      <c r="D78" s="6" t="s">
        <v>161</v>
      </c>
      <c r="E78" s="6">
        <v>2</v>
      </c>
      <c r="F78" s="5" t="s">
        <v>120</v>
      </c>
      <c r="G78" s="5">
        <v>1</v>
      </c>
      <c r="H78" s="5" t="s">
        <v>128</v>
      </c>
      <c r="I78" s="14">
        <v>1800</v>
      </c>
      <c r="J78" s="36" t="s">
        <v>39</v>
      </c>
      <c r="K78" s="15">
        <f t="shared" ref="K78:K109" si="3">E78*G78*I78</f>
        <v>3600</v>
      </c>
      <c r="L78" s="37" t="s">
        <v>129</v>
      </c>
    </row>
    <row r="79" spans="1:12" ht="15" x14ac:dyDescent="0.35">
      <c r="A79" s="288"/>
      <c r="B79" s="289"/>
      <c r="C79" s="11" t="s">
        <v>162</v>
      </c>
      <c r="D79" s="6" t="s">
        <v>163</v>
      </c>
      <c r="E79" s="5">
        <v>1</v>
      </c>
      <c r="F79" s="5" t="s">
        <v>120</v>
      </c>
      <c r="G79" s="5">
        <v>1</v>
      </c>
      <c r="H79" s="5" t="s">
        <v>128</v>
      </c>
      <c r="I79" s="14">
        <v>2800</v>
      </c>
      <c r="J79" s="36" t="s">
        <v>39</v>
      </c>
      <c r="K79" s="15">
        <f t="shared" si="3"/>
        <v>2800</v>
      </c>
      <c r="L79" s="37" t="s">
        <v>129</v>
      </c>
    </row>
    <row r="80" spans="1:12" ht="15" x14ac:dyDescent="0.35">
      <c r="A80" s="288"/>
      <c r="B80" s="289"/>
      <c r="C80" s="11" t="s">
        <v>164</v>
      </c>
      <c r="D80" s="6" t="s">
        <v>165</v>
      </c>
      <c r="E80" s="5">
        <v>1</v>
      </c>
      <c r="F80" s="5" t="s">
        <v>120</v>
      </c>
      <c r="G80" s="5">
        <v>1</v>
      </c>
      <c r="H80" s="5" t="s">
        <v>128</v>
      </c>
      <c r="I80" s="14">
        <v>1800</v>
      </c>
      <c r="J80" s="36" t="s">
        <v>39</v>
      </c>
      <c r="K80" s="15">
        <f t="shared" si="3"/>
        <v>1800</v>
      </c>
      <c r="L80" s="37" t="s">
        <v>129</v>
      </c>
    </row>
    <row r="81" spans="1:12" ht="15" x14ac:dyDescent="0.35">
      <c r="A81" s="288"/>
      <c r="B81" s="289"/>
      <c r="C81" s="11" t="s">
        <v>126</v>
      </c>
      <c r="D81" s="60" t="s">
        <v>166</v>
      </c>
      <c r="E81" s="6">
        <v>3</v>
      </c>
      <c r="F81" s="5" t="s">
        <v>120</v>
      </c>
      <c r="G81" s="5">
        <v>1</v>
      </c>
      <c r="H81" s="5" t="s">
        <v>128</v>
      </c>
      <c r="I81" s="14">
        <v>1800</v>
      </c>
      <c r="J81" s="36" t="s">
        <v>39</v>
      </c>
      <c r="K81" s="15">
        <f t="shared" si="3"/>
        <v>5400</v>
      </c>
      <c r="L81" s="37" t="s">
        <v>129</v>
      </c>
    </row>
    <row r="82" spans="1:12" ht="20" customHeight="1" x14ac:dyDescent="0.35">
      <c r="A82" s="288"/>
      <c r="B82" s="289"/>
      <c r="C82" s="11" t="s">
        <v>167</v>
      </c>
      <c r="D82" s="6" t="s">
        <v>127</v>
      </c>
      <c r="E82" s="6">
        <v>1</v>
      </c>
      <c r="F82" s="5" t="s">
        <v>120</v>
      </c>
      <c r="G82" s="5">
        <v>1</v>
      </c>
      <c r="H82" s="5" t="s">
        <v>128</v>
      </c>
      <c r="I82" s="14">
        <v>1800</v>
      </c>
      <c r="J82" s="36" t="s">
        <v>39</v>
      </c>
      <c r="K82" s="15">
        <f t="shared" si="3"/>
        <v>1800</v>
      </c>
      <c r="L82" s="37" t="s">
        <v>129</v>
      </c>
    </row>
    <row r="83" spans="1:12" ht="15" x14ac:dyDescent="0.35">
      <c r="A83" s="288"/>
      <c r="B83" s="291">
        <v>44454</v>
      </c>
      <c r="C83" s="11" t="s">
        <v>168</v>
      </c>
      <c r="D83" s="5" t="s">
        <v>119</v>
      </c>
      <c r="E83" s="6">
        <v>1</v>
      </c>
      <c r="F83" s="5" t="s">
        <v>120</v>
      </c>
      <c r="G83" s="5">
        <v>1</v>
      </c>
      <c r="H83" s="5" t="s">
        <v>121</v>
      </c>
      <c r="I83" s="14">
        <v>2200</v>
      </c>
      <c r="J83" s="36" t="s">
        <v>39</v>
      </c>
      <c r="K83" s="15">
        <f t="shared" si="3"/>
        <v>2200</v>
      </c>
      <c r="L83" s="37"/>
    </row>
    <row r="84" spans="1:12" ht="20" customHeight="1" x14ac:dyDescent="0.35">
      <c r="A84" s="288"/>
      <c r="B84" s="260"/>
      <c r="C84" s="11" t="s">
        <v>169</v>
      </c>
      <c r="D84" s="5"/>
      <c r="E84" s="6">
        <v>3</v>
      </c>
      <c r="F84" s="5" t="s">
        <v>120</v>
      </c>
      <c r="G84" s="5">
        <v>1</v>
      </c>
      <c r="H84" s="5" t="s">
        <v>121</v>
      </c>
      <c r="I84" s="14">
        <v>2200</v>
      </c>
      <c r="J84" s="36" t="s">
        <v>39</v>
      </c>
      <c r="K84" s="15">
        <f t="shared" si="3"/>
        <v>6600</v>
      </c>
      <c r="L84" s="37"/>
    </row>
    <row r="85" spans="1:12" ht="20" customHeight="1" x14ac:dyDescent="0.35">
      <c r="A85" s="288"/>
      <c r="B85" s="260"/>
      <c r="C85" s="11" t="s">
        <v>170</v>
      </c>
      <c r="D85" s="5"/>
      <c r="E85" s="6">
        <v>2</v>
      </c>
      <c r="F85" s="5" t="s">
        <v>120</v>
      </c>
      <c r="G85" s="5">
        <v>1</v>
      </c>
      <c r="H85" s="5" t="s">
        <v>121</v>
      </c>
      <c r="I85" s="14">
        <v>2200</v>
      </c>
      <c r="J85" s="36" t="s">
        <v>39</v>
      </c>
      <c r="K85" s="15">
        <f t="shared" si="3"/>
        <v>4400</v>
      </c>
      <c r="L85" s="37"/>
    </row>
    <row r="86" spans="1:12" ht="20" customHeight="1" x14ac:dyDescent="0.35">
      <c r="A86" s="288"/>
      <c r="B86" s="260"/>
      <c r="C86" s="11" t="s">
        <v>171</v>
      </c>
      <c r="D86" s="5"/>
      <c r="E86" s="6">
        <v>3</v>
      </c>
      <c r="F86" s="5" t="s">
        <v>120</v>
      </c>
      <c r="G86" s="5">
        <v>1</v>
      </c>
      <c r="H86" s="5" t="s">
        <v>121</v>
      </c>
      <c r="I86" s="14">
        <v>2200</v>
      </c>
      <c r="J86" s="5" t="s">
        <v>39</v>
      </c>
      <c r="K86" s="15">
        <f t="shared" si="3"/>
        <v>6600</v>
      </c>
      <c r="L86" s="16"/>
    </row>
    <row r="87" spans="1:12" ht="20" customHeight="1" x14ac:dyDescent="0.35">
      <c r="A87" s="288"/>
      <c r="B87" s="260"/>
      <c r="C87" s="11" t="s">
        <v>172</v>
      </c>
      <c r="D87" s="5"/>
      <c r="E87" s="6">
        <v>3</v>
      </c>
      <c r="F87" s="5" t="s">
        <v>120</v>
      </c>
      <c r="G87" s="5">
        <v>1</v>
      </c>
      <c r="H87" s="5" t="s">
        <v>121</v>
      </c>
      <c r="I87" s="14">
        <v>2200</v>
      </c>
      <c r="J87" s="5" t="s">
        <v>39</v>
      </c>
      <c r="K87" s="15">
        <f t="shared" si="3"/>
        <v>6600</v>
      </c>
      <c r="L87" s="16"/>
    </row>
    <row r="88" spans="1:12" ht="15" x14ac:dyDescent="0.35">
      <c r="A88" s="288"/>
      <c r="B88" s="260"/>
      <c r="C88" s="11" t="s">
        <v>130</v>
      </c>
      <c r="D88" s="5" t="s">
        <v>119</v>
      </c>
      <c r="E88" s="5">
        <v>1</v>
      </c>
      <c r="F88" s="5" t="s">
        <v>120</v>
      </c>
      <c r="G88" s="5">
        <v>1</v>
      </c>
      <c r="H88" s="5" t="s">
        <v>121</v>
      </c>
      <c r="I88" s="32">
        <v>0</v>
      </c>
      <c r="J88" s="5" t="s">
        <v>39</v>
      </c>
      <c r="K88" s="15">
        <f t="shared" si="3"/>
        <v>0</v>
      </c>
      <c r="L88" s="16" t="s">
        <v>173</v>
      </c>
    </row>
    <row r="89" spans="1:12" ht="20" customHeight="1" x14ac:dyDescent="0.35">
      <c r="A89" s="288"/>
      <c r="B89" s="260"/>
      <c r="C89" s="11" t="s">
        <v>174</v>
      </c>
      <c r="D89" s="5" t="s">
        <v>119</v>
      </c>
      <c r="E89" s="5">
        <v>1</v>
      </c>
      <c r="F89" s="5" t="s">
        <v>120</v>
      </c>
      <c r="G89" s="5">
        <v>1</v>
      </c>
      <c r="H89" s="5" t="s">
        <v>121</v>
      </c>
      <c r="I89" s="14">
        <v>800</v>
      </c>
      <c r="J89" s="5" t="s">
        <v>39</v>
      </c>
      <c r="K89" s="15">
        <f t="shared" si="3"/>
        <v>800</v>
      </c>
      <c r="L89" s="16"/>
    </row>
    <row r="90" spans="1:12" ht="15" x14ac:dyDescent="0.35">
      <c r="A90" s="288"/>
      <c r="B90" s="260"/>
      <c r="C90" s="11" t="s">
        <v>175</v>
      </c>
      <c r="D90" s="5" t="s">
        <v>119</v>
      </c>
      <c r="E90" s="5">
        <v>1</v>
      </c>
      <c r="F90" s="5" t="s">
        <v>120</v>
      </c>
      <c r="G90" s="5">
        <v>1</v>
      </c>
      <c r="H90" s="5" t="s">
        <v>121</v>
      </c>
      <c r="I90" s="14">
        <v>800</v>
      </c>
      <c r="J90" s="5" t="s">
        <v>39</v>
      </c>
      <c r="K90" s="15">
        <f t="shared" si="3"/>
        <v>800</v>
      </c>
      <c r="L90" s="16"/>
    </row>
    <row r="91" spans="1:12" ht="20" customHeight="1" x14ac:dyDescent="0.35">
      <c r="A91" s="288"/>
      <c r="B91" s="260"/>
      <c r="C91" s="11" t="s">
        <v>176</v>
      </c>
      <c r="D91" s="6" t="s">
        <v>177</v>
      </c>
      <c r="E91" s="6">
        <v>2</v>
      </c>
      <c r="F91" s="5" t="s">
        <v>120</v>
      </c>
      <c r="G91" s="5">
        <v>1</v>
      </c>
      <c r="H91" s="5" t="s">
        <v>121</v>
      </c>
      <c r="I91" s="14">
        <v>800</v>
      </c>
      <c r="J91" s="5" t="s">
        <v>39</v>
      </c>
      <c r="K91" s="15">
        <f t="shared" si="3"/>
        <v>1600</v>
      </c>
      <c r="L91" s="16"/>
    </row>
    <row r="92" spans="1:12" ht="21" customHeight="1" x14ac:dyDescent="0.35">
      <c r="A92" s="288"/>
      <c r="B92" s="260"/>
      <c r="C92" s="11" t="s">
        <v>178</v>
      </c>
      <c r="D92" s="6" t="s">
        <v>177</v>
      </c>
      <c r="E92" s="6">
        <v>2</v>
      </c>
      <c r="F92" s="5" t="s">
        <v>120</v>
      </c>
      <c r="G92" s="5">
        <v>1</v>
      </c>
      <c r="H92" s="5" t="s">
        <v>121</v>
      </c>
      <c r="I92" s="14">
        <v>800</v>
      </c>
      <c r="J92" s="5" t="s">
        <v>39</v>
      </c>
      <c r="K92" s="15">
        <f t="shared" si="3"/>
        <v>1600</v>
      </c>
      <c r="L92" s="16" t="s">
        <v>179</v>
      </c>
    </row>
    <row r="93" spans="1:12" ht="20" customHeight="1" x14ac:dyDescent="0.35">
      <c r="A93" s="288"/>
      <c r="B93" s="292"/>
      <c r="C93" s="11" t="s">
        <v>180</v>
      </c>
      <c r="D93" s="5" t="s">
        <v>119</v>
      </c>
      <c r="E93" s="6">
        <v>1</v>
      </c>
      <c r="F93" s="5" t="s">
        <v>120</v>
      </c>
      <c r="G93" s="5">
        <v>1</v>
      </c>
      <c r="H93" s="5" t="s">
        <v>121</v>
      </c>
      <c r="I93" s="32">
        <v>700</v>
      </c>
      <c r="J93" s="5" t="s">
        <v>39</v>
      </c>
      <c r="K93" s="15">
        <f t="shared" si="3"/>
        <v>700</v>
      </c>
      <c r="L93" s="16"/>
    </row>
    <row r="94" spans="1:12" ht="20" customHeight="1" x14ac:dyDescent="0.35">
      <c r="A94" s="288"/>
      <c r="B94" s="292"/>
      <c r="C94" s="11" t="s">
        <v>181</v>
      </c>
      <c r="D94" s="5" t="s">
        <v>119</v>
      </c>
      <c r="E94" s="6">
        <v>1</v>
      </c>
      <c r="F94" s="5" t="s">
        <v>120</v>
      </c>
      <c r="G94" s="5">
        <v>1</v>
      </c>
      <c r="H94" s="5" t="s">
        <v>121</v>
      </c>
      <c r="I94" s="32">
        <v>700</v>
      </c>
      <c r="J94" s="5" t="s">
        <v>39</v>
      </c>
      <c r="K94" s="15">
        <f t="shared" si="3"/>
        <v>700</v>
      </c>
      <c r="L94" s="16"/>
    </row>
    <row r="95" spans="1:12" ht="20" customHeight="1" x14ac:dyDescent="0.35">
      <c r="A95" s="288"/>
      <c r="B95" s="260"/>
      <c r="C95" s="11" t="s">
        <v>182</v>
      </c>
      <c r="D95" s="6"/>
      <c r="E95" s="6">
        <v>1</v>
      </c>
      <c r="F95" s="6" t="s">
        <v>141</v>
      </c>
      <c r="G95" s="6">
        <v>1</v>
      </c>
      <c r="H95" s="6" t="s">
        <v>142</v>
      </c>
      <c r="I95" s="32">
        <v>4200</v>
      </c>
      <c r="J95" s="5" t="s">
        <v>39</v>
      </c>
      <c r="K95" s="15">
        <f t="shared" si="3"/>
        <v>4200</v>
      </c>
      <c r="L95" s="16" t="s">
        <v>129</v>
      </c>
    </row>
    <row r="96" spans="1:12" ht="20" customHeight="1" x14ac:dyDescent="0.35">
      <c r="A96" s="288"/>
      <c r="B96" s="260"/>
      <c r="C96" s="11" t="s">
        <v>154</v>
      </c>
      <c r="D96" s="6"/>
      <c r="E96" s="6">
        <v>2</v>
      </c>
      <c r="F96" s="6" t="s">
        <v>141</v>
      </c>
      <c r="G96" s="6">
        <v>1</v>
      </c>
      <c r="H96" s="6" t="s">
        <v>142</v>
      </c>
      <c r="I96" s="32">
        <v>4200</v>
      </c>
      <c r="J96" s="5" t="s">
        <v>39</v>
      </c>
      <c r="K96" s="15">
        <f t="shared" si="3"/>
        <v>8400</v>
      </c>
      <c r="L96" s="16" t="s">
        <v>129</v>
      </c>
    </row>
    <row r="97" spans="1:12" ht="20" customHeight="1" x14ac:dyDescent="0.35">
      <c r="A97" s="288"/>
      <c r="B97" s="260"/>
      <c r="C97" s="11" t="s">
        <v>183</v>
      </c>
      <c r="D97" s="6" t="s">
        <v>184</v>
      </c>
      <c r="E97" s="6">
        <v>13</v>
      </c>
      <c r="F97" s="6" t="s">
        <v>141</v>
      </c>
      <c r="G97" s="6">
        <v>1</v>
      </c>
      <c r="H97" s="6" t="s">
        <v>142</v>
      </c>
      <c r="I97" s="32">
        <v>4200</v>
      </c>
      <c r="J97" s="5" t="s">
        <v>39</v>
      </c>
      <c r="K97" s="15">
        <f t="shared" si="3"/>
        <v>54600</v>
      </c>
      <c r="L97" s="16" t="s">
        <v>129</v>
      </c>
    </row>
    <row r="98" spans="1:12" ht="20" customHeight="1" x14ac:dyDescent="0.35">
      <c r="A98" s="288"/>
      <c r="B98" s="260"/>
      <c r="C98" s="11" t="s">
        <v>185</v>
      </c>
      <c r="D98" s="6" t="s">
        <v>151</v>
      </c>
      <c r="E98" s="5">
        <v>1</v>
      </c>
      <c r="F98" s="5" t="s">
        <v>120</v>
      </c>
      <c r="G98" s="5">
        <v>1</v>
      </c>
      <c r="H98" s="6" t="s">
        <v>186</v>
      </c>
      <c r="I98" s="14">
        <v>1800</v>
      </c>
      <c r="J98" s="5" t="s">
        <v>39</v>
      </c>
      <c r="K98" s="15">
        <f t="shared" si="3"/>
        <v>1800</v>
      </c>
      <c r="L98" s="16" t="s">
        <v>129</v>
      </c>
    </row>
    <row r="99" spans="1:12" ht="20" customHeight="1" x14ac:dyDescent="0.35">
      <c r="A99" s="288"/>
      <c r="B99" s="260"/>
      <c r="C99" s="11" t="s">
        <v>187</v>
      </c>
      <c r="D99" s="5"/>
      <c r="E99" s="6">
        <v>9</v>
      </c>
      <c r="F99" s="6" t="s">
        <v>141</v>
      </c>
      <c r="G99" s="6">
        <v>1</v>
      </c>
      <c r="H99" s="6" t="s">
        <v>142</v>
      </c>
      <c r="I99" s="14">
        <v>1800</v>
      </c>
      <c r="J99" s="5" t="s">
        <v>39</v>
      </c>
      <c r="K99" s="15">
        <f t="shared" si="3"/>
        <v>16200</v>
      </c>
      <c r="L99" s="16" t="s">
        <v>129</v>
      </c>
    </row>
    <row r="100" spans="1:12" ht="20" customHeight="1" x14ac:dyDescent="0.35">
      <c r="A100" s="288"/>
      <c r="B100" s="260"/>
      <c r="C100" s="11" t="s">
        <v>188</v>
      </c>
      <c r="D100" s="5"/>
      <c r="E100" s="6">
        <v>4</v>
      </c>
      <c r="F100" s="6" t="s">
        <v>141</v>
      </c>
      <c r="G100" s="6">
        <v>1</v>
      </c>
      <c r="H100" s="6" t="s">
        <v>142</v>
      </c>
      <c r="I100" s="14">
        <v>1800</v>
      </c>
      <c r="J100" s="5" t="s">
        <v>39</v>
      </c>
      <c r="K100" s="15">
        <f t="shared" si="3"/>
        <v>7200</v>
      </c>
      <c r="L100" s="16" t="s">
        <v>129</v>
      </c>
    </row>
    <row r="101" spans="1:12" ht="20" customHeight="1" x14ac:dyDescent="0.35">
      <c r="A101" s="288"/>
      <c r="B101" s="260"/>
      <c r="C101" s="11" t="s">
        <v>162</v>
      </c>
      <c r="D101" s="6" t="s">
        <v>189</v>
      </c>
      <c r="E101" s="6">
        <v>1</v>
      </c>
      <c r="F101" s="6" t="s">
        <v>141</v>
      </c>
      <c r="G101" s="6">
        <v>1</v>
      </c>
      <c r="H101" s="6" t="s">
        <v>142</v>
      </c>
      <c r="I101" s="32">
        <v>2800</v>
      </c>
      <c r="J101" s="5" t="s">
        <v>39</v>
      </c>
      <c r="K101" s="15">
        <f t="shared" si="3"/>
        <v>2800</v>
      </c>
      <c r="L101" s="16" t="s">
        <v>129</v>
      </c>
    </row>
    <row r="102" spans="1:12" ht="20" customHeight="1" x14ac:dyDescent="0.35">
      <c r="A102" s="288"/>
      <c r="B102" s="260"/>
      <c r="C102" s="11" t="s">
        <v>164</v>
      </c>
      <c r="D102" s="6" t="s">
        <v>190</v>
      </c>
      <c r="E102" s="6">
        <v>1</v>
      </c>
      <c r="F102" s="6" t="s">
        <v>141</v>
      </c>
      <c r="G102" s="6">
        <v>1</v>
      </c>
      <c r="H102" s="6" t="s">
        <v>142</v>
      </c>
      <c r="I102" s="14">
        <v>1800</v>
      </c>
      <c r="J102" s="5" t="s">
        <v>39</v>
      </c>
      <c r="K102" s="15">
        <f t="shared" si="3"/>
        <v>1800</v>
      </c>
      <c r="L102" s="16" t="s">
        <v>129</v>
      </c>
    </row>
    <row r="103" spans="1:12" ht="20" customHeight="1" x14ac:dyDescent="0.35">
      <c r="A103" s="288"/>
      <c r="B103" s="260"/>
      <c r="C103" s="11" t="s">
        <v>126</v>
      </c>
      <c r="D103" s="5"/>
      <c r="E103" s="6">
        <v>4.5</v>
      </c>
      <c r="F103" s="6" t="s">
        <v>141</v>
      </c>
      <c r="G103" s="6">
        <v>1</v>
      </c>
      <c r="H103" s="6" t="s">
        <v>142</v>
      </c>
      <c r="I103" s="14">
        <v>1800</v>
      </c>
      <c r="J103" s="5" t="s">
        <v>39</v>
      </c>
      <c r="K103" s="15">
        <f t="shared" si="3"/>
        <v>8100</v>
      </c>
      <c r="L103" s="16" t="s">
        <v>129</v>
      </c>
    </row>
    <row r="104" spans="1:12" ht="20" customHeight="1" x14ac:dyDescent="0.35">
      <c r="A104" s="288"/>
      <c r="B104" s="260"/>
      <c r="C104" s="11" t="s">
        <v>167</v>
      </c>
      <c r="D104" s="5"/>
      <c r="E104" s="6">
        <v>1</v>
      </c>
      <c r="F104" s="6" t="s">
        <v>141</v>
      </c>
      <c r="G104" s="6">
        <v>1</v>
      </c>
      <c r="H104" s="6" t="s">
        <v>142</v>
      </c>
      <c r="I104" s="14">
        <v>1800</v>
      </c>
      <c r="J104" s="5" t="s">
        <v>39</v>
      </c>
      <c r="K104" s="15">
        <f t="shared" si="3"/>
        <v>1800</v>
      </c>
      <c r="L104" s="16" t="s">
        <v>129</v>
      </c>
    </row>
    <row r="105" spans="1:12" ht="15" x14ac:dyDescent="0.35">
      <c r="A105" s="288"/>
      <c r="B105" s="289">
        <v>44455</v>
      </c>
      <c r="C105" s="61" t="s">
        <v>191</v>
      </c>
      <c r="D105" s="5" t="s">
        <v>119</v>
      </c>
      <c r="E105" s="6">
        <v>1</v>
      </c>
      <c r="F105" s="5" t="s">
        <v>120</v>
      </c>
      <c r="G105" s="5">
        <v>1</v>
      </c>
      <c r="H105" s="5" t="s">
        <v>121</v>
      </c>
      <c r="I105" s="14">
        <v>800</v>
      </c>
      <c r="J105" s="5" t="s">
        <v>39</v>
      </c>
      <c r="K105" s="15">
        <f t="shared" si="3"/>
        <v>800</v>
      </c>
      <c r="L105" s="16" t="s">
        <v>23</v>
      </c>
    </row>
    <row r="106" spans="1:12" ht="20" customHeight="1" x14ac:dyDescent="0.35">
      <c r="A106" s="288"/>
      <c r="B106" s="289"/>
      <c r="C106" s="3" t="s">
        <v>192</v>
      </c>
      <c r="D106" s="5" t="s">
        <v>119</v>
      </c>
      <c r="E106" s="6">
        <v>1</v>
      </c>
      <c r="F106" s="5" t="s">
        <v>120</v>
      </c>
      <c r="G106" s="5">
        <v>1</v>
      </c>
      <c r="H106" s="5" t="s">
        <v>121</v>
      </c>
      <c r="I106" s="14">
        <v>800</v>
      </c>
      <c r="J106" s="5" t="s">
        <v>39</v>
      </c>
      <c r="K106" s="15">
        <f t="shared" si="3"/>
        <v>800</v>
      </c>
      <c r="L106" s="16"/>
    </row>
    <row r="107" spans="1:12" ht="20" customHeight="1" x14ac:dyDescent="0.35">
      <c r="A107" s="288"/>
      <c r="B107" s="289"/>
      <c r="C107" s="3" t="s">
        <v>193</v>
      </c>
      <c r="D107" s="5" t="s">
        <v>119</v>
      </c>
      <c r="E107" s="6">
        <v>2</v>
      </c>
      <c r="F107" s="5" t="s">
        <v>120</v>
      </c>
      <c r="G107" s="5">
        <v>1</v>
      </c>
      <c r="H107" s="5" t="s">
        <v>121</v>
      </c>
      <c r="I107" s="14">
        <v>800</v>
      </c>
      <c r="J107" s="5" t="s">
        <v>39</v>
      </c>
      <c r="K107" s="15">
        <f t="shared" si="3"/>
        <v>1600</v>
      </c>
      <c r="L107" s="16"/>
    </row>
    <row r="108" spans="1:12" ht="20" customHeight="1" x14ac:dyDescent="0.35">
      <c r="A108" s="288"/>
      <c r="B108" s="289"/>
      <c r="C108" s="81" t="s">
        <v>194</v>
      </c>
      <c r="D108" s="5" t="s">
        <v>119</v>
      </c>
      <c r="E108" s="6">
        <v>1</v>
      </c>
      <c r="F108" s="5" t="s">
        <v>120</v>
      </c>
      <c r="G108" s="5">
        <v>1</v>
      </c>
      <c r="H108" s="5" t="s">
        <v>121</v>
      </c>
      <c r="I108" s="14">
        <v>800</v>
      </c>
      <c r="J108" s="5" t="s">
        <v>39</v>
      </c>
      <c r="K108" s="15">
        <f t="shared" si="3"/>
        <v>800</v>
      </c>
      <c r="L108" s="16"/>
    </row>
    <row r="109" spans="1:12" ht="20" customHeight="1" x14ac:dyDescent="0.35">
      <c r="A109" s="288"/>
      <c r="B109" s="290"/>
      <c r="C109" s="88" t="s">
        <v>195</v>
      </c>
      <c r="D109" s="6" t="s">
        <v>196</v>
      </c>
      <c r="E109" s="6">
        <v>1</v>
      </c>
      <c r="F109" s="5" t="s">
        <v>120</v>
      </c>
      <c r="G109" s="5">
        <v>1</v>
      </c>
      <c r="H109" s="5" t="s">
        <v>121</v>
      </c>
      <c r="I109" s="14">
        <v>800</v>
      </c>
      <c r="J109" s="5" t="s">
        <v>39</v>
      </c>
      <c r="K109" s="15">
        <f t="shared" si="3"/>
        <v>800</v>
      </c>
      <c r="L109" s="16"/>
    </row>
    <row r="110" spans="1:12" ht="20" customHeight="1" x14ac:dyDescent="0.35">
      <c r="A110" s="288"/>
      <c r="B110" s="290"/>
      <c r="C110" s="39" t="s">
        <v>182</v>
      </c>
      <c r="D110" s="6"/>
      <c r="E110" s="6">
        <v>1</v>
      </c>
      <c r="F110" s="6" t="s">
        <v>141</v>
      </c>
      <c r="G110" s="6">
        <v>1</v>
      </c>
      <c r="H110" s="6" t="s">
        <v>142</v>
      </c>
      <c r="I110" s="32">
        <v>4200</v>
      </c>
      <c r="J110" s="5" t="s">
        <v>39</v>
      </c>
      <c r="K110" s="15">
        <f t="shared" ref="K110:K141" si="4">E110*G110*I110</f>
        <v>4200</v>
      </c>
      <c r="L110" s="16" t="s">
        <v>129</v>
      </c>
    </row>
    <row r="111" spans="1:12" ht="20" customHeight="1" x14ac:dyDescent="0.35">
      <c r="A111" s="288"/>
      <c r="B111" s="289"/>
      <c r="C111" s="107" t="s">
        <v>187</v>
      </c>
      <c r="D111" s="6" t="s">
        <v>197</v>
      </c>
      <c r="E111" s="6">
        <v>10</v>
      </c>
      <c r="F111" s="6" t="s">
        <v>141</v>
      </c>
      <c r="G111" s="6">
        <v>1</v>
      </c>
      <c r="H111" s="6" t="s">
        <v>142</v>
      </c>
      <c r="I111" s="14">
        <v>1800</v>
      </c>
      <c r="J111" s="5" t="s">
        <v>39</v>
      </c>
      <c r="K111" s="15">
        <f t="shared" si="4"/>
        <v>18000</v>
      </c>
      <c r="L111" s="16" t="s">
        <v>129</v>
      </c>
    </row>
    <row r="112" spans="1:12" ht="15" x14ac:dyDescent="0.35">
      <c r="A112" s="288"/>
      <c r="B112" s="289"/>
      <c r="C112" s="11" t="s">
        <v>126</v>
      </c>
      <c r="D112" s="5" t="s">
        <v>198</v>
      </c>
      <c r="E112" s="5">
        <v>4</v>
      </c>
      <c r="F112" s="5" t="s">
        <v>120</v>
      </c>
      <c r="G112" s="5">
        <v>1</v>
      </c>
      <c r="H112" s="5" t="s">
        <v>128</v>
      </c>
      <c r="I112" s="14">
        <v>1800</v>
      </c>
      <c r="J112" s="5" t="s">
        <v>39</v>
      </c>
      <c r="K112" s="15">
        <f t="shared" si="4"/>
        <v>7200</v>
      </c>
      <c r="L112" s="16" t="s">
        <v>129</v>
      </c>
    </row>
    <row r="113" spans="1:12" ht="15" x14ac:dyDescent="0.35">
      <c r="A113" s="288"/>
      <c r="B113" s="289"/>
      <c r="C113" s="11" t="s">
        <v>167</v>
      </c>
      <c r="D113" s="5" t="s">
        <v>198</v>
      </c>
      <c r="E113" s="5">
        <v>1</v>
      </c>
      <c r="F113" s="5" t="s">
        <v>120</v>
      </c>
      <c r="G113" s="5">
        <v>1</v>
      </c>
      <c r="H113" s="5" t="s">
        <v>128</v>
      </c>
      <c r="I113" s="14">
        <v>1800</v>
      </c>
      <c r="J113" s="5" t="s">
        <v>39</v>
      </c>
      <c r="K113" s="15">
        <f t="shared" si="4"/>
        <v>1800</v>
      </c>
      <c r="L113" s="16" t="s">
        <v>129</v>
      </c>
    </row>
    <row r="114" spans="1:12" ht="15" x14ac:dyDescent="0.35">
      <c r="A114" s="288"/>
      <c r="B114" s="289"/>
      <c r="C114" s="9" t="s">
        <v>199</v>
      </c>
      <c r="D114" s="5" t="s">
        <v>198</v>
      </c>
      <c r="E114" s="5">
        <v>1</v>
      </c>
      <c r="F114" s="5" t="s">
        <v>120</v>
      </c>
      <c r="G114" s="5">
        <v>1</v>
      </c>
      <c r="H114" s="5" t="s">
        <v>128</v>
      </c>
      <c r="I114" s="14">
        <v>2800</v>
      </c>
      <c r="J114" s="5" t="s">
        <v>39</v>
      </c>
      <c r="K114" s="15">
        <f t="shared" si="4"/>
        <v>2800</v>
      </c>
      <c r="L114" s="16" t="s">
        <v>129</v>
      </c>
    </row>
    <row r="115" spans="1:12" ht="20" customHeight="1" x14ac:dyDescent="0.35">
      <c r="A115" s="288"/>
      <c r="B115" s="289"/>
      <c r="C115" s="11" t="s">
        <v>200</v>
      </c>
      <c r="D115" s="5"/>
      <c r="E115" s="5">
        <v>4</v>
      </c>
      <c r="F115" s="5" t="s">
        <v>120</v>
      </c>
      <c r="G115" s="5">
        <v>1</v>
      </c>
      <c r="H115" s="5" t="s">
        <v>121</v>
      </c>
      <c r="I115" s="32">
        <v>1500</v>
      </c>
      <c r="J115" s="5" t="s">
        <v>39</v>
      </c>
      <c r="K115" s="15">
        <f t="shared" si="4"/>
        <v>6000</v>
      </c>
      <c r="L115" s="16"/>
    </row>
    <row r="116" spans="1:12" ht="20" customHeight="1" x14ac:dyDescent="0.35">
      <c r="A116" s="288"/>
      <c r="B116" s="289"/>
      <c r="C116" s="11" t="s">
        <v>201</v>
      </c>
      <c r="D116" s="5"/>
      <c r="E116" s="5">
        <v>4</v>
      </c>
      <c r="F116" s="5" t="s">
        <v>120</v>
      </c>
      <c r="G116" s="5">
        <v>1</v>
      </c>
      <c r="H116" s="5" t="s">
        <v>121</v>
      </c>
      <c r="I116" s="32">
        <v>1500</v>
      </c>
      <c r="J116" s="5" t="s">
        <v>39</v>
      </c>
      <c r="K116" s="15">
        <f t="shared" si="4"/>
        <v>6000</v>
      </c>
      <c r="L116" s="16"/>
    </row>
    <row r="117" spans="1:12" ht="20" customHeight="1" x14ac:dyDescent="0.35">
      <c r="A117" s="288"/>
      <c r="B117" s="289">
        <v>44456</v>
      </c>
      <c r="C117" s="85" t="s">
        <v>202</v>
      </c>
      <c r="D117" s="6" t="s">
        <v>203</v>
      </c>
      <c r="E117" s="5">
        <v>4</v>
      </c>
      <c r="F117" s="5" t="s">
        <v>120</v>
      </c>
      <c r="G117" s="5">
        <v>1</v>
      </c>
      <c r="H117" s="5" t="s">
        <v>121</v>
      </c>
      <c r="I117" s="32">
        <v>800</v>
      </c>
      <c r="J117" s="5" t="s">
        <v>39</v>
      </c>
      <c r="K117" s="15">
        <f t="shared" si="4"/>
        <v>3200</v>
      </c>
      <c r="L117" s="16"/>
    </row>
    <row r="118" spans="1:12" ht="20" customHeight="1" x14ac:dyDescent="0.35">
      <c r="A118" s="288"/>
      <c r="B118" s="264"/>
      <c r="C118" s="39" t="s">
        <v>182</v>
      </c>
      <c r="D118" s="5"/>
      <c r="E118" s="6">
        <v>1</v>
      </c>
      <c r="F118" s="6" t="s">
        <v>141</v>
      </c>
      <c r="G118" s="6">
        <v>1</v>
      </c>
      <c r="H118" s="6" t="s">
        <v>142</v>
      </c>
      <c r="I118" s="32">
        <v>4200</v>
      </c>
      <c r="J118" s="5" t="s">
        <v>39</v>
      </c>
      <c r="K118" s="15">
        <f t="shared" si="4"/>
        <v>4200</v>
      </c>
      <c r="L118" s="16" t="s">
        <v>129</v>
      </c>
    </row>
    <row r="119" spans="1:12" ht="20" customHeight="1" x14ac:dyDescent="0.35">
      <c r="A119" s="288"/>
      <c r="B119" s="264"/>
      <c r="C119" s="76" t="s">
        <v>187</v>
      </c>
      <c r="D119" s="5"/>
      <c r="E119" s="6">
        <v>9</v>
      </c>
      <c r="F119" s="6" t="s">
        <v>141</v>
      </c>
      <c r="G119" s="6">
        <v>1</v>
      </c>
      <c r="H119" s="6" t="s">
        <v>142</v>
      </c>
      <c r="I119" s="14">
        <v>1800</v>
      </c>
      <c r="J119" s="5" t="s">
        <v>39</v>
      </c>
      <c r="K119" s="15">
        <f t="shared" si="4"/>
        <v>16200</v>
      </c>
      <c r="L119" s="16" t="s">
        <v>129</v>
      </c>
    </row>
    <row r="120" spans="1:12" ht="20" customHeight="1" x14ac:dyDescent="0.35">
      <c r="A120" s="288"/>
      <c r="B120" s="297"/>
      <c r="C120" s="76" t="s">
        <v>204</v>
      </c>
      <c r="D120" s="5"/>
      <c r="E120" s="6">
        <v>1</v>
      </c>
      <c r="F120" s="6" t="s">
        <v>141</v>
      </c>
      <c r="G120" s="6">
        <v>1</v>
      </c>
      <c r="H120" s="6" t="s">
        <v>142</v>
      </c>
      <c r="I120" s="14">
        <v>1800</v>
      </c>
      <c r="J120" s="5" t="s">
        <v>39</v>
      </c>
      <c r="K120" s="15">
        <f t="shared" si="4"/>
        <v>1800</v>
      </c>
      <c r="L120" s="16" t="s">
        <v>129</v>
      </c>
    </row>
    <row r="121" spans="1:12" ht="20" customHeight="1" x14ac:dyDescent="0.35">
      <c r="A121" s="288"/>
      <c r="B121" s="297"/>
      <c r="C121" s="39" t="s">
        <v>205</v>
      </c>
      <c r="D121" s="6" t="s">
        <v>206</v>
      </c>
      <c r="E121" s="6">
        <v>1</v>
      </c>
      <c r="F121" s="6" t="s">
        <v>141</v>
      </c>
      <c r="G121" s="6">
        <v>1</v>
      </c>
      <c r="H121" s="6" t="s">
        <v>142</v>
      </c>
      <c r="I121" s="32">
        <v>4200</v>
      </c>
      <c r="J121" s="5" t="s">
        <v>39</v>
      </c>
      <c r="K121" s="15">
        <f t="shared" si="4"/>
        <v>4200</v>
      </c>
      <c r="L121" s="16" t="s">
        <v>129</v>
      </c>
    </row>
    <row r="122" spans="1:12" ht="20" customHeight="1" x14ac:dyDescent="0.35">
      <c r="A122" s="288"/>
      <c r="B122" s="297"/>
      <c r="C122" s="39" t="s">
        <v>207</v>
      </c>
      <c r="D122" s="5"/>
      <c r="E122" s="5">
        <v>1</v>
      </c>
      <c r="F122" s="5" t="s">
        <v>120</v>
      </c>
      <c r="G122" s="5">
        <v>1</v>
      </c>
      <c r="H122" s="6" t="s">
        <v>142</v>
      </c>
      <c r="I122" s="14">
        <v>2800</v>
      </c>
      <c r="J122" s="5" t="s">
        <v>39</v>
      </c>
      <c r="K122" s="15">
        <f t="shared" si="4"/>
        <v>2800</v>
      </c>
      <c r="L122" s="16" t="s">
        <v>129</v>
      </c>
    </row>
    <row r="123" spans="1:12" ht="20" customHeight="1" x14ac:dyDescent="0.35">
      <c r="A123" s="288"/>
      <c r="B123" s="297"/>
      <c r="C123" s="39" t="s">
        <v>126</v>
      </c>
      <c r="D123" s="5"/>
      <c r="E123" s="6">
        <v>3</v>
      </c>
      <c r="F123" s="6" t="s">
        <v>141</v>
      </c>
      <c r="G123" s="6">
        <v>1</v>
      </c>
      <c r="H123" s="6" t="s">
        <v>142</v>
      </c>
      <c r="I123" s="14">
        <v>1800</v>
      </c>
      <c r="J123" s="5" t="s">
        <v>39</v>
      </c>
      <c r="K123" s="15">
        <f t="shared" si="4"/>
        <v>5400</v>
      </c>
      <c r="L123" s="16" t="s">
        <v>129</v>
      </c>
    </row>
    <row r="124" spans="1:12" ht="20" customHeight="1" x14ac:dyDescent="0.35">
      <c r="A124" s="288"/>
      <c r="B124" s="264"/>
      <c r="C124" s="11" t="s">
        <v>167</v>
      </c>
      <c r="D124" s="5"/>
      <c r="E124" s="6">
        <v>1</v>
      </c>
      <c r="F124" s="6" t="s">
        <v>141</v>
      </c>
      <c r="G124" s="6">
        <v>1</v>
      </c>
      <c r="H124" s="6" t="s">
        <v>142</v>
      </c>
      <c r="I124" s="14">
        <v>1800</v>
      </c>
      <c r="J124" s="5" t="s">
        <v>39</v>
      </c>
      <c r="K124" s="15">
        <f t="shared" si="4"/>
        <v>1800</v>
      </c>
      <c r="L124" s="16" t="s">
        <v>129</v>
      </c>
    </row>
    <row r="125" spans="1:12" ht="15" x14ac:dyDescent="0.35">
      <c r="A125" s="288"/>
      <c r="B125" s="289">
        <v>44457</v>
      </c>
      <c r="C125" s="11" t="s">
        <v>208</v>
      </c>
      <c r="D125" s="5" t="s">
        <v>196</v>
      </c>
      <c r="E125" s="91">
        <v>4</v>
      </c>
      <c r="F125" s="5" t="s">
        <v>120</v>
      </c>
      <c r="G125" s="5">
        <v>1</v>
      </c>
      <c r="H125" s="5" t="s">
        <v>121</v>
      </c>
      <c r="I125" s="14">
        <v>2200</v>
      </c>
      <c r="J125" s="5" t="s">
        <v>39</v>
      </c>
      <c r="K125" s="15">
        <f t="shared" si="4"/>
        <v>8800</v>
      </c>
      <c r="L125" s="16" t="s">
        <v>23</v>
      </c>
    </row>
    <row r="126" spans="1:12" ht="20" customHeight="1" x14ac:dyDescent="0.35">
      <c r="A126" s="288"/>
      <c r="B126" s="264"/>
      <c r="C126" s="39" t="s">
        <v>209</v>
      </c>
      <c r="D126" s="5" t="s">
        <v>196</v>
      </c>
      <c r="E126" s="40">
        <v>4</v>
      </c>
      <c r="F126" s="5" t="s">
        <v>120</v>
      </c>
      <c r="G126" s="5">
        <v>1</v>
      </c>
      <c r="H126" s="5" t="s">
        <v>121</v>
      </c>
      <c r="I126" s="14">
        <v>2200</v>
      </c>
      <c r="J126" s="5" t="s">
        <v>39</v>
      </c>
      <c r="K126" s="15">
        <f t="shared" si="4"/>
        <v>8800</v>
      </c>
      <c r="L126" s="16"/>
    </row>
    <row r="127" spans="1:12" ht="20" customHeight="1" x14ac:dyDescent="0.35">
      <c r="A127" s="288"/>
      <c r="B127" s="264"/>
      <c r="C127" s="39" t="s">
        <v>210</v>
      </c>
      <c r="D127" s="5" t="s">
        <v>196</v>
      </c>
      <c r="E127" s="40">
        <v>3</v>
      </c>
      <c r="F127" s="5" t="s">
        <v>120</v>
      </c>
      <c r="G127" s="5">
        <v>1</v>
      </c>
      <c r="H127" s="5" t="s">
        <v>121</v>
      </c>
      <c r="I127" s="14">
        <v>2200</v>
      </c>
      <c r="J127" s="5" t="s">
        <v>39</v>
      </c>
      <c r="K127" s="15">
        <f t="shared" si="4"/>
        <v>6600</v>
      </c>
      <c r="L127" s="16"/>
    </row>
    <row r="128" spans="1:12" ht="20" customHeight="1" x14ac:dyDescent="0.35">
      <c r="A128" s="288"/>
      <c r="B128" s="264"/>
      <c r="C128" s="39" t="s">
        <v>211</v>
      </c>
      <c r="D128" s="5" t="s">
        <v>196</v>
      </c>
      <c r="E128" s="40">
        <v>4</v>
      </c>
      <c r="F128" s="5" t="s">
        <v>120</v>
      </c>
      <c r="G128" s="5">
        <v>1</v>
      </c>
      <c r="H128" s="5" t="s">
        <v>121</v>
      </c>
      <c r="I128" s="14">
        <v>2200</v>
      </c>
      <c r="J128" s="5" t="s">
        <v>39</v>
      </c>
      <c r="K128" s="15">
        <f t="shared" si="4"/>
        <v>8800</v>
      </c>
      <c r="L128" s="16"/>
    </row>
    <row r="129" spans="1:12" ht="20" customHeight="1" x14ac:dyDescent="0.35">
      <c r="A129" s="288"/>
      <c r="B129" s="264"/>
      <c r="C129" s="39" t="s">
        <v>212</v>
      </c>
      <c r="D129" s="5" t="s">
        <v>196</v>
      </c>
      <c r="E129" s="40">
        <v>4</v>
      </c>
      <c r="F129" s="5" t="s">
        <v>120</v>
      </c>
      <c r="G129" s="5">
        <v>1</v>
      </c>
      <c r="H129" s="5" t="s">
        <v>121</v>
      </c>
      <c r="I129" s="14">
        <v>2200</v>
      </c>
      <c r="J129" s="5" t="s">
        <v>39</v>
      </c>
      <c r="K129" s="15">
        <f t="shared" si="4"/>
        <v>8800</v>
      </c>
      <c r="L129" s="16"/>
    </row>
    <row r="130" spans="1:12" ht="20" customHeight="1" x14ac:dyDescent="0.35">
      <c r="A130" s="288"/>
      <c r="B130" s="264"/>
      <c r="C130" s="39" t="s">
        <v>213</v>
      </c>
      <c r="D130" s="5" t="s">
        <v>196</v>
      </c>
      <c r="E130" s="40">
        <v>3</v>
      </c>
      <c r="F130" s="5" t="s">
        <v>120</v>
      </c>
      <c r="G130" s="5">
        <v>1</v>
      </c>
      <c r="H130" s="5" t="s">
        <v>121</v>
      </c>
      <c r="I130" s="14">
        <v>2200</v>
      </c>
      <c r="J130" s="5" t="s">
        <v>39</v>
      </c>
      <c r="K130" s="15">
        <f t="shared" si="4"/>
        <v>6600</v>
      </c>
      <c r="L130" s="16"/>
    </row>
    <row r="131" spans="1:12" ht="20" customHeight="1" x14ac:dyDescent="0.35">
      <c r="A131" s="288"/>
      <c r="B131" s="264"/>
      <c r="C131" s="39" t="s">
        <v>214</v>
      </c>
      <c r="D131" s="5" t="s">
        <v>196</v>
      </c>
      <c r="E131" s="40">
        <v>3</v>
      </c>
      <c r="F131" s="5" t="s">
        <v>120</v>
      </c>
      <c r="G131" s="5">
        <v>1</v>
      </c>
      <c r="H131" s="5" t="s">
        <v>121</v>
      </c>
      <c r="I131" s="14">
        <v>2200</v>
      </c>
      <c r="J131" s="5" t="s">
        <v>39</v>
      </c>
      <c r="K131" s="15">
        <f t="shared" si="4"/>
        <v>6600</v>
      </c>
      <c r="L131" s="16"/>
    </row>
    <row r="132" spans="1:12" ht="20" customHeight="1" x14ac:dyDescent="0.35">
      <c r="A132" s="288"/>
      <c r="B132" s="264"/>
      <c r="C132" s="39" t="s">
        <v>215</v>
      </c>
      <c r="D132" s="5" t="s">
        <v>196</v>
      </c>
      <c r="E132" s="40">
        <v>3</v>
      </c>
      <c r="F132" s="5" t="s">
        <v>120</v>
      </c>
      <c r="G132" s="5">
        <v>1</v>
      </c>
      <c r="H132" s="5" t="s">
        <v>121</v>
      </c>
      <c r="I132" s="14">
        <v>2200</v>
      </c>
      <c r="J132" s="5" t="s">
        <v>39</v>
      </c>
      <c r="K132" s="15">
        <f t="shared" si="4"/>
        <v>6600</v>
      </c>
      <c r="L132" s="16"/>
    </row>
    <row r="133" spans="1:12" ht="15" x14ac:dyDescent="0.35">
      <c r="A133" s="288"/>
      <c r="B133" s="264"/>
      <c r="C133" s="11" t="s">
        <v>216</v>
      </c>
      <c r="D133" s="5" t="s">
        <v>196</v>
      </c>
      <c r="E133" s="6">
        <v>1</v>
      </c>
      <c r="F133" s="5" t="s">
        <v>120</v>
      </c>
      <c r="G133" s="5">
        <v>1</v>
      </c>
      <c r="H133" s="5" t="s">
        <v>121</v>
      </c>
      <c r="I133" s="14">
        <v>800</v>
      </c>
      <c r="J133" s="5" t="s">
        <v>39</v>
      </c>
      <c r="K133" s="15">
        <f t="shared" si="4"/>
        <v>800</v>
      </c>
      <c r="L133" s="16" t="s">
        <v>23</v>
      </c>
    </row>
    <row r="134" spans="1:12" ht="15" x14ac:dyDescent="0.35">
      <c r="A134" s="288"/>
      <c r="B134" s="264"/>
      <c r="C134" s="11" t="s">
        <v>217</v>
      </c>
      <c r="D134" s="5" t="s">
        <v>196</v>
      </c>
      <c r="E134" s="6">
        <v>1</v>
      </c>
      <c r="F134" s="5" t="s">
        <v>120</v>
      </c>
      <c r="G134" s="5">
        <v>1</v>
      </c>
      <c r="H134" s="5" t="s">
        <v>121</v>
      </c>
      <c r="I134" s="14">
        <v>800</v>
      </c>
      <c r="J134" s="5" t="s">
        <v>39</v>
      </c>
      <c r="K134" s="15">
        <f t="shared" si="4"/>
        <v>800</v>
      </c>
      <c r="L134" s="16" t="s">
        <v>23</v>
      </c>
    </row>
    <row r="135" spans="1:12" ht="15" x14ac:dyDescent="0.35">
      <c r="A135" s="288"/>
      <c r="B135" s="264"/>
      <c r="C135" s="11" t="s">
        <v>218</v>
      </c>
      <c r="D135" s="5" t="s">
        <v>196</v>
      </c>
      <c r="E135" s="6">
        <v>1</v>
      </c>
      <c r="F135" s="5" t="s">
        <v>120</v>
      </c>
      <c r="G135" s="5">
        <v>1</v>
      </c>
      <c r="H135" s="5" t="s">
        <v>121</v>
      </c>
      <c r="I135" s="14">
        <v>800</v>
      </c>
      <c r="J135" s="5" t="s">
        <v>39</v>
      </c>
      <c r="K135" s="15">
        <f t="shared" si="4"/>
        <v>800</v>
      </c>
      <c r="L135" s="16" t="s">
        <v>23</v>
      </c>
    </row>
    <row r="136" spans="1:12" ht="20" customHeight="1" x14ac:dyDescent="0.35">
      <c r="A136" s="288"/>
      <c r="B136" s="264"/>
      <c r="C136" s="11" t="s">
        <v>219</v>
      </c>
      <c r="D136" s="5" t="s">
        <v>196</v>
      </c>
      <c r="E136" s="6">
        <v>1</v>
      </c>
      <c r="F136" s="5" t="s">
        <v>120</v>
      </c>
      <c r="G136" s="5">
        <v>1</v>
      </c>
      <c r="H136" s="5" t="s">
        <v>121</v>
      </c>
      <c r="I136" s="14">
        <v>800</v>
      </c>
      <c r="J136" s="5" t="s">
        <v>39</v>
      </c>
      <c r="K136" s="15">
        <f t="shared" si="4"/>
        <v>800</v>
      </c>
      <c r="L136" s="16"/>
    </row>
    <row r="137" spans="1:12" ht="20" customHeight="1" x14ac:dyDescent="0.35">
      <c r="A137" s="288"/>
      <c r="B137" s="264"/>
      <c r="C137" s="11" t="s">
        <v>220</v>
      </c>
      <c r="D137" s="5" t="s">
        <v>196</v>
      </c>
      <c r="E137" s="6">
        <v>1</v>
      </c>
      <c r="F137" s="5" t="s">
        <v>120</v>
      </c>
      <c r="G137" s="5">
        <v>1</v>
      </c>
      <c r="H137" s="5" t="s">
        <v>121</v>
      </c>
      <c r="I137" s="14">
        <v>800</v>
      </c>
      <c r="J137" s="5" t="s">
        <v>39</v>
      </c>
      <c r="K137" s="15">
        <f t="shared" si="4"/>
        <v>800</v>
      </c>
      <c r="L137" s="16"/>
    </row>
    <row r="138" spans="1:12" ht="20" customHeight="1" x14ac:dyDescent="0.35">
      <c r="A138" s="288"/>
      <c r="B138" s="264"/>
      <c r="C138" s="11" t="s">
        <v>221</v>
      </c>
      <c r="D138" s="5" t="s">
        <v>196</v>
      </c>
      <c r="E138" s="6">
        <v>1</v>
      </c>
      <c r="F138" s="5" t="s">
        <v>120</v>
      </c>
      <c r="G138" s="5">
        <v>1</v>
      </c>
      <c r="H138" s="5" t="s">
        <v>121</v>
      </c>
      <c r="I138" s="14">
        <v>800</v>
      </c>
      <c r="J138" s="5" t="s">
        <v>39</v>
      </c>
      <c r="K138" s="15">
        <f t="shared" si="4"/>
        <v>800</v>
      </c>
      <c r="L138" s="16"/>
    </row>
    <row r="139" spans="1:12" ht="20" customHeight="1" x14ac:dyDescent="0.35">
      <c r="A139" s="288"/>
      <c r="B139" s="264"/>
      <c r="C139" s="11" t="s">
        <v>222</v>
      </c>
      <c r="D139" s="5" t="s">
        <v>196</v>
      </c>
      <c r="E139" s="6">
        <v>1</v>
      </c>
      <c r="F139" s="5" t="s">
        <v>120</v>
      </c>
      <c r="G139" s="5">
        <v>1</v>
      </c>
      <c r="H139" s="5" t="s">
        <v>121</v>
      </c>
      <c r="I139" s="14">
        <v>800</v>
      </c>
      <c r="J139" s="5" t="s">
        <v>39</v>
      </c>
      <c r="K139" s="15">
        <f t="shared" si="4"/>
        <v>800</v>
      </c>
      <c r="L139" s="16"/>
    </row>
    <row r="140" spans="1:12" ht="20" customHeight="1" x14ac:dyDescent="0.35">
      <c r="A140" s="288"/>
      <c r="B140" s="264"/>
      <c r="C140" s="11" t="s">
        <v>223</v>
      </c>
      <c r="D140" s="5" t="s">
        <v>196</v>
      </c>
      <c r="E140" s="6">
        <v>1</v>
      </c>
      <c r="F140" s="5" t="s">
        <v>120</v>
      </c>
      <c r="G140" s="5">
        <v>1</v>
      </c>
      <c r="H140" s="5" t="s">
        <v>121</v>
      </c>
      <c r="I140" s="14">
        <v>800</v>
      </c>
      <c r="J140" s="5" t="s">
        <v>39</v>
      </c>
      <c r="K140" s="15">
        <f t="shared" si="4"/>
        <v>800</v>
      </c>
      <c r="L140" s="16"/>
    </row>
    <row r="141" spans="1:12" ht="20" customHeight="1" x14ac:dyDescent="0.35">
      <c r="A141" s="288"/>
      <c r="B141" s="264"/>
      <c r="C141" s="11" t="s">
        <v>224</v>
      </c>
      <c r="D141" s="5" t="s">
        <v>196</v>
      </c>
      <c r="E141" s="6">
        <v>1</v>
      </c>
      <c r="F141" s="5" t="s">
        <v>120</v>
      </c>
      <c r="G141" s="5">
        <v>1</v>
      </c>
      <c r="H141" s="5" t="s">
        <v>121</v>
      </c>
      <c r="I141" s="14">
        <v>800</v>
      </c>
      <c r="J141" s="5" t="s">
        <v>39</v>
      </c>
      <c r="K141" s="15">
        <f t="shared" si="4"/>
        <v>800</v>
      </c>
      <c r="L141" s="16"/>
    </row>
    <row r="142" spans="1:12" ht="20" customHeight="1" x14ac:dyDescent="0.35">
      <c r="A142" s="288"/>
      <c r="B142" s="264"/>
      <c r="C142" s="11" t="s">
        <v>225</v>
      </c>
      <c r="D142" s="5" t="s">
        <v>196</v>
      </c>
      <c r="E142" s="6">
        <v>1</v>
      </c>
      <c r="F142" s="5" t="s">
        <v>120</v>
      </c>
      <c r="G142" s="5">
        <v>1</v>
      </c>
      <c r="H142" s="5" t="s">
        <v>121</v>
      </c>
      <c r="I142" s="14">
        <v>800</v>
      </c>
      <c r="J142" s="5" t="s">
        <v>39</v>
      </c>
      <c r="K142" s="15">
        <f t="shared" ref="K142:K162" si="5">E142*G142*I142</f>
        <v>800</v>
      </c>
      <c r="L142" s="16"/>
    </row>
    <row r="143" spans="1:12" ht="20" customHeight="1" x14ac:dyDescent="0.35">
      <c r="A143" s="288"/>
      <c r="B143" s="264"/>
      <c r="C143" s="11" t="s">
        <v>226</v>
      </c>
      <c r="D143" s="5" t="s">
        <v>196</v>
      </c>
      <c r="E143" s="6">
        <v>1</v>
      </c>
      <c r="F143" s="5" t="s">
        <v>120</v>
      </c>
      <c r="G143" s="5">
        <v>1</v>
      </c>
      <c r="H143" s="5" t="s">
        <v>121</v>
      </c>
      <c r="I143" s="14">
        <v>800</v>
      </c>
      <c r="J143" s="5" t="s">
        <v>39</v>
      </c>
      <c r="K143" s="15">
        <f t="shared" si="5"/>
        <v>800</v>
      </c>
      <c r="L143" s="16"/>
    </row>
    <row r="144" spans="1:12" ht="20" customHeight="1" x14ac:dyDescent="0.35">
      <c r="A144" s="288"/>
      <c r="B144" s="264"/>
      <c r="C144" s="11" t="s">
        <v>227</v>
      </c>
      <c r="D144" s="5" t="s">
        <v>196</v>
      </c>
      <c r="E144" s="6">
        <v>1</v>
      </c>
      <c r="F144" s="5" t="s">
        <v>120</v>
      </c>
      <c r="G144" s="5">
        <v>1</v>
      </c>
      <c r="H144" s="5" t="s">
        <v>121</v>
      </c>
      <c r="I144" s="14">
        <v>800</v>
      </c>
      <c r="J144" s="5" t="s">
        <v>39</v>
      </c>
      <c r="K144" s="15">
        <f t="shared" si="5"/>
        <v>800</v>
      </c>
      <c r="L144" s="16"/>
    </row>
    <row r="145" spans="1:12" ht="20" customHeight="1" x14ac:dyDescent="0.35">
      <c r="A145" s="288"/>
      <c r="B145" s="264"/>
      <c r="C145" s="11" t="s">
        <v>228</v>
      </c>
      <c r="D145" s="5" t="s">
        <v>196</v>
      </c>
      <c r="E145" s="6">
        <v>1</v>
      </c>
      <c r="F145" s="5" t="s">
        <v>120</v>
      </c>
      <c r="G145" s="5">
        <v>1</v>
      </c>
      <c r="H145" s="5" t="s">
        <v>121</v>
      </c>
      <c r="I145" s="14">
        <v>800</v>
      </c>
      <c r="J145" s="5" t="s">
        <v>39</v>
      </c>
      <c r="K145" s="15">
        <f t="shared" si="5"/>
        <v>800</v>
      </c>
      <c r="L145" s="16"/>
    </row>
    <row r="146" spans="1:12" ht="20" customHeight="1" x14ac:dyDescent="0.35">
      <c r="A146" s="288"/>
      <c r="B146" s="264"/>
      <c r="C146" s="11" t="s">
        <v>229</v>
      </c>
      <c r="D146" s="6" t="s">
        <v>230</v>
      </c>
      <c r="E146" s="6">
        <v>2</v>
      </c>
      <c r="F146" s="5" t="s">
        <v>120</v>
      </c>
      <c r="G146" s="5">
        <v>1</v>
      </c>
      <c r="H146" s="5" t="s">
        <v>121</v>
      </c>
      <c r="I146" s="14">
        <v>800</v>
      </c>
      <c r="J146" s="5" t="s">
        <v>39</v>
      </c>
      <c r="K146" s="15">
        <f t="shared" si="5"/>
        <v>1600</v>
      </c>
      <c r="L146" s="16"/>
    </row>
    <row r="147" spans="1:12" ht="20" customHeight="1" x14ac:dyDescent="0.35">
      <c r="A147" s="288"/>
      <c r="B147" s="264"/>
      <c r="C147" s="11" t="s">
        <v>231</v>
      </c>
      <c r="D147" s="6" t="s">
        <v>232</v>
      </c>
      <c r="E147" s="6">
        <v>1</v>
      </c>
      <c r="F147" s="5" t="s">
        <v>120</v>
      </c>
      <c r="G147" s="6">
        <v>1</v>
      </c>
      <c r="H147" s="6" t="s">
        <v>142</v>
      </c>
      <c r="I147" s="32">
        <v>3800</v>
      </c>
      <c r="J147" s="5" t="s">
        <v>39</v>
      </c>
      <c r="K147" s="15">
        <f t="shared" si="5"/>
        <v>3800</v>
      </c>
      <c r="L147" s="16" t="s">
        <v>129</v>
      </c>
    </row>
    <row r="148" spans="1:12" ht="20" customHeight="1" x14ac:dyDescent="0.35">
      <c r="A148" s="288"/>
      <c r="B148" s="264"/>
      <c r="C148" s="11" t="s">
        <v>187</v>
      </c>
      <c r="D148" s="6" t="s">
        <v>233</v>
      </c>
      <c r="E148" s="6">
        <v>9</v>
      </c>
      <c r="F148" s="5" t="s">
        <v>120</v>
      </c>
      <c r="G148" s="5">
        <v>1</v>
      </c>
      <c r="H148" s="6" t="s">
        <v>142</v>
      </c>
      <c r="I148" s="32">
        <v>1800</v>
      </c>
      <c r="J148" s="5" t="s">
        <v>39</v>
      </c>
      <c r="K148" s="15">
        <f t="shared" si="5"/>
        <v>16200</v>
      </c>
      <c r="L148" s="16" t="s">
        <v>129</v>
      </c>
    </row>
    <row r="149" spans="1:12" ht="15" x14ac:dyDescent="0.35">
      <c r="A149" s="288"/>
      <c r="B149" s="264"/>
      <c r="C149" s="11" t="s">
        <v>234</v>
      </c>
      <c r="D149" s="5"/>
      <c r="E149" s="6">
        <v>1</v>
      </c>
      <c r="F149" s="5" t="s">
        <v>120</v>
      </c>
      <c r="G149" s="5">
        <v>1</v>
      </c>
      <c r="H149" s="6" t="s">
        <v>142</v>
      </c>
      <c r="I149" s="32">
        <v>1800</v>
      </c>
      <c r="J149" s="5" t="s">
        <v>39</v>
      </c>
      <c r="K149" s="15">
        <f t="shared" si="5"/>
        <v>1800</v>
      </c>
      <c r="L149" s="16" t="s">
        <v>129</v>
      </c>
    </row>
    <row r="150" spans="1:12" ht="20" customHeight="1" x14ac:dyDescent="0.35">
      <c r="A150" s="288"/>
      <c r="B150" s="264"/>
      <c r="C150" s="11" t="s">
        <v>235</v>
      </c>
      <c r="D150" s="5"/>
      <c r="E150" s="6">
        <v>1</v>
      </c>
      <c r="F150" s="5" t="s">
        <v>120</v>
      </c>
      <c r="G150" s="5">
        <v>1</v>
      </c>
      <c r="H150" s="6" t="s">
        <v>142</v>
      </c>
      <c r="I150" s="32">
        <v>1800</v>
      </c>
      <c r="J150" s="5" t="s">
        <v>39</v>
      </c>
      <c r="K150" s="15">
        <f t="shared" si="5"/>
        <v>1800</v>
      </c>
      <c r="L150" s="16" t="s">
        <v>129</v>
      </c>
    </row>
    <row r="151" spans="1:12" ht="20" customHeight="1" x14ac:dyDescent="0.35">
      <c r="A151" s="288"/>
      <c r="B151" s="264"/>
      <c r="C151" s="11" t="s">
        <v>236</v>
      </c>
      <c r="D151" s="6" t="s">
        <v>237</v>
      </c>
      <c r="E151" s="6">
        <v>1</v>
      </c>
      <c r="F151" s="5" t="s">
        <v>120</v>
      </c>
      <c r="G151" s="5">
        <v>1</v>
      </c>
      <c r="H151" s="6" t="s">
        <v>142</v>
      </c>
      <c r="I151" s="32">
        <v>800</v>
      </c>
      <c r="J151" s="5" t="s">
        <v>39</v>
      </c>
      <c r="K151" s="15">
        <f t="shared" si="5"/>
        <v>800</v>
      </c>
      <c r="L151" s="16" t="s">
        <v>238</v>
      </c>
    </row>
    <row r="152" spans="1:12" ht="20" customHeight="1" x14ac:dyDescent="0.35">
      <c r="A152" s="288"/>
      <c r="B152" s="264"/>
      <c r="C152" s="11" t="s">
        <v>239</v>
      </c>
      <c r="D152" s="5"/>
      <c r="E152" s="6">
        <v>1</v>
      </c>
      <c r="F152" s="5" t="s">
        <v>120</v>
      </c>
      <c r="G152" s="5">
        <v>1</v>
      </c>
      <c r="H152" s="6" t="s">
        <v>142</v>
      </c>
      <c r="I152" s="32">
        <v>2800</v>
      </c>
      <c r="J152" s="5" t="s">
        <v>39</v>
      </c>
      <c r="K152" s="15">
        <f t="shared" si="5"/>
        <v>2800</v>
      </c>
      <c r="L152" s="16" t="s">
        <v>129</v>
      </c>
    </row>
    <row r="153" spans="1:12" ht="15" x14ac:dyDescent="0.35">
      <c r="A153" s="288"/>
      <c r="B153" s="264"/>
      <c r="C153" s="11" t="s">
        <v>126</v>
      </c>
      <c r="D153" s="5"/>
      <c r="E153" s="6">
        <v>1</v>
      </c>
      <c r="F153" s="5" t="s">
        <v>120</v>
      </c>
      <c r="G153" s="5">
        <v>1</v>
      </c>
      <c r="H153" s="5" t="s">
        <v>128</v>
      </c>
      <c r="I153" s="14">
        <v>1800</v>
      </c>
      <c r="J153" s="5" t="s">
        <v>39</v>
      </c>
      <c r="K153" s="15">
        <f t="shared" si="5"/>
        <v>1800</v>
      </c>
      <c r="L153" s="16" t="s">
        <v>129</v>
      </c>
    </row>
    <row r="154" spans="1:12" ht="15" x14ac:dyDescent="0.35">
      <c r="A154" s="288"/>
      <c r="B154" s="291">
        <v>44458</v>
      </c>
      <c r="C154" s="11" t="s">
        <v>240</v>
      </c>
      <c r="D154" s="5" t="s">
        <v>196</v>
      </c>
      <c r="E154" s="6">
        <v>4</v>
      </c>
      <c r="F154" s="5" t="s">
        <v>120</v>
      </c>
      <c r="G154" s="5">
        <v>1</v>
      </c>
      <c r="H154" s="5" t="s">
        <v>121</v>
      </c>
      <c r="I154" s="14">
        <v>2200</v>
      </c>
      <c r="J154" s="5" t="s">
        <v>39</v>
      </c>
      <c r="K154" s="15">
        <f t="shared" si="5"/>
        <v>8800</v>
      </c>
      <c r="L154" s="16"/>
    </row>
    <row r="155" spans="1:12" ht="15" x14ac:dyDescent="0.35">
      <c r="A155" s="288"/>
      <c r="B155" s="291"/>
      <c r="C155" s="11" t="s">
        <v>241</v>
      </c>
      <c r="D155" s="5" t="s">
        <v>196</v>
      </c>
      <c r="E155" s="6">
        <v>2</v>
      </c>
      <c r="F155" s="5" t="s">
        <v>120</v>
      </c>
      <c r="G155" s="5">
        <v>1</v>
      </c>
      <c r="H155" s="5" t="s">
        <v>121</v>
      </c>
      <c r="I155" s="14">
        <v>2200</v>
      </c>
      <c r="J155" s="5" t="s">
        <v>39</v>
      </c>
      <c r="K155" s="15">
        <f t="shared" si="5"/>
        <v>4400</v>
      </c>
      <c r="L155" s="16"/>
    </row>
    <row r="156" spans="1:12" ht="20" customHeight="1" x14ac:dyDescent="0.35">
      <c r="A156" s="288"/>
      <c r="B156" s="291"/>
      <c r="C156" s="11" t="s">
        <v>242</v>
      </c>
      <c r="D156" s="5" t="s">
        <v>196</v>
      </c>
      <c r="E156" s="6">
        <v>1</v>
      </c>
      <c r="F156" s="5" t="s">
        <v>120</v>
      </c>
      <c r="G156" s="5">
        <v>1</v>
      </c>
      <c r="H156" s="5" t="s">
        <v>121</v>
      </c>
      <c r="I156" s="14">
        <v>2200</v>
      </c>
      <c r="J156" s="5" t="s">
        <v>39</v>
      </c>
      <c r="K156" s="15">
        <f t="shared" si="5"/>
        <v>2200</v>
      </c>
      <c r="L156" s="16"/>
    </row>
    <row r="157" spans="1:12" ht="20" customHeight="1" x14ac:dyDescent="0.35">
      <c r="A157" s="288"/>
      <c r="B157" s="291"/>
      <c r="C157" s="11" t="s">
        <v>243</v>
      </c>
      <c r="D157" s="5" t="s">
        <v>196</v>
      </c>
      <c r="E157" s="6">
        <v>1</v>
      </c>
      <c r="F157" s="5" t="s">
        <v>120</v>
      </c>
      <c r="G157" s="5">
        <v>1</v>
      </c>
      <c r="H157" s="5" t="s">
        <v>121</v>
      </c>
      <c r="I157" s="32">
        <v>1000</v>
      </c>
      <c r="J157" s="5" t="s">
        <v>39</v>
      </c>
      <c r="K157" s="15">
        <f t="shared" si="5"/>
        <v>1000</v>
      </c>
      <c r="L157" s="16"/>
    </row>
    <row r="158" spans="1:12" ht="20" customHeight="1" x14ac:dyDescent="0.35">
      <c r="A158" s="288"/>
      <c r="B158" s="291"/>
      <c r="C158" s="11" t="s">
        <v>244</v>
      </c>
      <c r="D158" s="5" t="s">
        <v>196</v>
      </c>
      <c r="E158" s="6">
        <v>1</v>
      </c>
      <c r="F158" s="5" t="s">
        <v>120</v>
      </c>
      <c r="G158" s="5">
        <v>1</v>
      </c>
      <c r="H158" s="5" t="s">
        <v>121</v>
      </c>
      <c r="I158" s="14">
        <v>800</v>
      </c>
      <c r="J158" s="5" t="s">
        <v>39</v>
      </c>
      <c r="K158" s="15">
        <f t="shared" si="5"/>
        <v>800</v>
      </c>
      <c r="L158" s="16"/>
    </row>
    <row r="159" spans="1:12" ht="20" customHeight="1" x14ac:dyDescent="0.35">
      <c r="A159" s="288"/>
      <c r="B159" s="291"/>
      <c r="C159" s="11" t="s">
        <v>245</v>
      </c>
      <c r="D159" s="5" t="s">
        <v>196</v>
      </c>
      <c r="E159" s="6">
        <v>1</v>
      </c>
      <c r="F159" s="5" t="s">
        <v>120</v>
      </c>
      <c r="G159" s="5">
        <v>1</v>
      </c>
      <c r="H159" s="5" t="s">
        <v>121</v>
      </c>
      <c r="I159" s="14">
        <v>800</v>
      </c>
      <c r="J159" s="5" t="s">
        <v>39</v>
      </c>
      <c r="K159" s="15">
        <f t="shared" si="5"/>
        <v>800</v>
      </c>
      <c r="L159" s="16"/>
    </row>
    <row r="160" spans="1:12" ht="20" customHeight="1" x14ac:dyDescent="0.35">
      <c r="A160" s="288"/>
      <c r="B160" s="291"/>
      <c r="C160" s="11" t="s">
        <v>246</v>
      </c>
      <c r="D160" s="5" t="s">
        <v>196</v>
      </c>
      <c r="E160" s="6">
        <v>1</v>
      </c>
      <c r="F160" s="5" t="s">
        <v>120</v>
      </c>
      <c r="G160" s="5">
        <v>1</v>
      </c>
      <c r="H160" s="5" t="s">
        <v>121</v>
      </c>
      <c r="I160" s="14">
        <v>800</v>
      </c>
      <c r="J160" s="5" t="s">
        <v>39</v>
      </c>
      <c r="K160" s="15">
        <f t="shared" si="5"/>
        <v>800</v>
      </c>
      <c r="L160" s="16"/>
    </row>
    <row r="161" spans="1:20" ht="20" customHeight="1" x14ac:dyDescent="0.35">
      <c r="A161" s="288"/>
      <c r="B161" s="50">
        <v>44459</v>
      </c>
      <c r="C161" s="11" t="s">
        <v>247</v>
      </c>
      <c r="D161" s="5" t="s">
        <v>196</v>
      </c>
      <c r="E161" s="6">
        <v>1</v>
      </c>
      <c r="F161" s="5" t="s">
        <v>120</v>
      </c>
      <c r="G161" s="5">
        <v>1</v>
      </c>
      <c r="H161" s="5" t="s">
        <v>121</v>
      </c>
      <c r="I161" s="14">
        <v>800</v>
      </c>
      <c r="J161" s="5" t="s">
        <v>39</v>
      </c>
      <c r="K161" s="15">
        <f t="shared" si="5"/>
        <v>800</v>
      </c>
      <c r="L161" s="16"/>
    </row>
    <row r="162" spans="1:20" ht="20" customHeight="1" x14ac:dyDescent="0.35">
      <c r="A162" s="288"/>
      <c r="B162" s="45" t="s">
        <v>248</v>
      </c>
      <c r="C162" s="11" t="s">
        <v>249</v>
      </c>
      <c r="D162" s="6"/>
      <c r="E162" s="6">
        <v>1</v>
      </c>
      <c r="F162" s="6" t="s">
        <v>47</v>
      </c>
      <c r="G162" s="6">
        <v>1</v>
      </c>
      <c r="H162" s="6" t="s">
        <v>250</v>
      </c>
      <c r="I162" s="32">
        <v>26400</v>
      </c>
      <c r="J162" s="5" t="s">
        <v>39</v>
      </c>
      <c r="K162" s="15">
        <f t="shared" si="5"/>
        <v>26400</v>
      </c>
      <c r="L162" s="16"/>
    </row>
    <row r="163" spans="1:20" ht="15" x14ac:dyDescent="0.35">
      <c r="A163" s="232" t="s">
        <v>251</v>
      </c>
      <c r="B163" s="232"/>
      <c r="C163" s="233"/>
      <c r="D163" s="234"/>
      <c r="E163" s="232"/>
      <c r="F163" s="232"/>
      <c r="G163" s="232"/>
      <c r="H163" s="232"/>
      <c r="I163" s="235"/>
      <c r="J163" s="232"/>
      <c r="K163" s="33">
        <f>SUM(K46:K162)</f>
        <v>492300</v>
      </c>
      <c r="L163" s="71" t="s">
        <v>23</v>
      </c>
    </row>
    <row r="164" spans="1:20" ht="15" x14ac:dyDescent="0.35">
      <c r="A164" s="299" t="s">
        <v>252</v>
      </c>
      <c r="B164" s="20" t="s">
        <v>253</v>
      </c>
      <c r="C164" s="30" t="s">
        <v>254</v>
      </c>
      <c r="D164" s="20" t="s">
        <v>255</v>
      </c>
      <c r="E164" s="284" t="s">
        <v>23</v>
      </c>
      <c r="F164" s="284"/>
      <c r="G164" s="284"/>
      <c r="H164" s="284"/>
      <c r="I164" s="285"/>
      <c r="J164" s="284"/>
      <c r="K164" s="286"/>
      <c r="L164" s="75" t="s">
        <v>23</v>
      </c>
    </row>
    <row r="165" spans="1:20" ht="15" x14ac:dyDescent="0.35">
      <c r="A165" s="299"/>
      <c r="B165" s="261" t="s">
        <v>256</v>
      </c>
      <c r="C165" s="11" t="s">
        <v>257</v>
      </c>
      <c r="D165" s="6" t="s">
        <v>258</v>
      </c>
      <c r="E165" s="6">
        <v>35</v>
      </c>
      <c r="F165" s="5" t="s">
        <v>259</v>
      </c>
      <c r="G165" s="6">
        <v>1</v>
      </c>
      <c r="H165" s="5" t="s">
        <v>260</v>
      </c>
      <c r="I165" s="8">
        <v>198</v>
      </c>
      <c r="J165" s="5" t="s">
        <v>39</v>
      </c>
      <c r="K165" s="2">
        <f t="shared" ref="K165:K183" si="6">E165*G165*I165</f>
        <v>6930</v>
      </c>
      <c r="L165" s="16"/>
      <c r="M165" s="7"/>
      <c r="N165" s="7"/>
      <c r="O165" s="7"/>
      <c r="P165" s="7"/>
      <c r="Q165" s="7"/>
      <c r="R165" s="7"/>
      <c r="S165" s="7"/>
      <c r="T165" s="7"/>
    </row>
    <row r="166" spans="1:20" ht="20" customHeight="1" x14ac:dyDescent="0.35">
      <c r="A166" s="299"/>
      <c r="B166" s="261"/>
      <c r="C166" s="11" t="s">
        <v>257</v>
      </c>
      <c r="D166" s="6" t="s">
        <v>261</v>
      </c>
      <c r="E166" s="6">
        <v>35</v>
      </c>
      <c r="F166" s="6" t="s">
        <v>262</v>
      </c>
      <c r="G166" s="6">
        <v>1</v>
      </c>
      <c r="H166" s="5" t="s">
        <v>260</v>
      </c>
      <c r="I166" s="8">
        <v>138</v>
      </c>
      <c r="J166" s="5" t="s">
        <v>39</v>
      </c>
      <c r="K166" s="2">
        <f t="shared" si="6"/>
        <v>4830</v>
      </c>
      <c r="L166" s="16"/>
      <c r="M166" s="7"/>
      <c r="N166" s="7"/>
      <c r="O166" s="7"/>
      <c r="P166" s="7"/>
      <c r="Q166" s="7"/>
      <c r="R166" s="7"/>
      <c r="S166" s="7"/>
      <c r="T166" s="7"/>
    </row>
    <row r="167" spans="1:20" ht="20" customHeight="1" x14ac:dyDescent="0.35">
      <c r="A167" s="299"/>
      <c r="B167" s="261"/>
      <c r="C167" s="11" t="s">
        <v>257</v>
      </c>
      <c r="D167" s="6" t="s">
        <v>263</v>
      </c>
      <c r="E167" s="6">
        <v>35</v>
      </c>
      <c r="F167" s="6" t="s">
        <v>262</v>
      </c>
      <c r="G167" s="6">
        <v>1</v>
      </c>
      <c r="H167" s="5" t="s">
        <v>260</v>
      </c>
      <c r="I167" s="8">
        <v>138</v>
      </c>
      <c r="J167" s="5" t="s">
        <v>39</v>
      </c>
      <c r="K167" s="2">
        <f t="shared" si="6"/>
        <v>4830</v>
      </c>
      <c r="L167" s="16"/>
      <c r="M167" s="7"/>
      <c r="N167" s="7"/>
      <c r="O167" s="7"/>
      <c r="P167" s="7"/>
      <c r="Q167" s="7"/>
      <c r="R167" s="7"/>
      <c r="S167" s="7"/>
      <c r="T167" s="7"/>
    </row>
    <row r="168" spans="1:20" ht="15" x14ac:dyDescent="0.35">
      <c r="A168" s="299"/>
      <c r="B168" s="261"/>
      <c r="C168" s="287" t="s">
        <v>264</v>
      </c>
      <c r="D168" s="6" t="s">
        <v>265</v>
      </c>
      <c r="E168" s="6">
        <v>50</v>
      </c>
      <c r="F168" s="5" t="s">
        <v>259</v>
      </c>
      <c r="G168" s="5">
        <v>1</v>
      </c>
      <c r="H168" s="5" t="s">
        <v>260</v>
      </c>
      <c r="I168" s="8">
        <v>138</v>
      </c>
      <c r="J168" s="5" t="s">
        <v>39</v>
      </c>
      <c r="K168" s="2">
        <f t="shared" si="6"/>
        <v>6900</v>
      </c>
      <c r="L168" s="16"/>
      <c r="M168" s="7"/>
      <c r="N168" s="7"/>
      <c r="O168" s="7"/>
      <c r="P168" s="7"/>
      <c r="Q168" s="7"/>
      <c r="R168" s="7"/>
      <c r="S168" s="7"/>
      <c r="T168" s="7"/>
    </row>
    <row r="169" spans="1:20" ht="15" x14ac:dyDescent="0.35">
      <c r="A169" s="299"/>
      <c r="B169" s="261"/>
      <c r="C169" s="287"/>
      <c r="D169" s="6" t="s">
        <v>266</v>
      </c>
      <c r="E169" s="6">
        <v>283</v>
      </c>
      <c r="F169" s="5" t="s">
        <v>259</v>
      </c>
      <c r="G169" s="5">
        <v>1</v>
      </c>
      <c r="H169" s="5" t="s">
        <v>260</v>
      </c>
      <c r="I169" s="8">
        <v>198</v>
      </c>
      <c r="J169" s="5" t="s">
        <v>39</v>
      </c>
      <c r="K169" s="2">
        <f t="shared" si="6"/>
        <v>56034</v>
      </c>
      <c r="L169" s="16"/>
      <c r="M169" s="7"/>
      <c r="N169" s="7"/>
      <c r="O169" s="7"/>
      <c r="P169" s="7"/>
      <c r="Q169" s="7"/>
      <c r="R169" s="7"/>
      <c r="S169" s="7"/>
      <c r="T169" s="7"/>
    </row>
    <row r="170" spans="1:20" ht="15" x14ac:dyDescent="0.35">
      <c r="A170" s="299"/>
      <c r="B170" s="261"/>
      <c r="C170" s="287"/>
      <c r="D170" s="6" t="s">
        <v>267</v>
      </c>
      <c r="E170" s="6">
        <v>363</v>
      </c>
      <c r="F170" s="5" t="s">
        <v>259</v>
      </c>
      <c r="G170" s="5">
        <v>1</v>
      </c>
      <c r="H170" s="5" t="s">
        <v>260</v>
      </c>
      <c r="I170" s="8">
        <v>88</v>
      </c>
      <c r="J170" s="5" t="s">
        <v>39</v>
      </c>
      <c r="K170" s="2">
        <f t="shared" si="6"/>
        <v>31944</v>
      </c>
      <c r="L170" s="16"/>
      <c r="M170" s="7"/>
      <c r="N170" s="7"/>
      <c r="O170" s="7"/>
      <c r="P170" s="7"/>
      <c r="Q170" s="7"/>
      <c r="R170" s="7"/>
      <c r="S170" s="7"/>
      <c r="T170" s="7"/>
    </row>
    <row r="171" spans="1:20" ht="20" customHeight="1" x14ac:dyDescent="0.35">
      <c r="A171" s="299"/>
      <c r="B171" s="261"/>
      <c r="C171" s="11" t="s">
        <v>268</v>
      </c>
      <c r="D171" s="6" t="s">
        <v>269</v>
      </c>
      <c r="E171" s="6">
        <v>3</v>
      </c>
      <c r="F171" s="6" t="s">
        <v>270</v>
      </c>
      <c r="G171" s="6">
        <v>1</v>
      </c>
      <c r="H171" s="6" t="s">
        <v>271</v>
      </c>
      <c r="I171" s="8">
        <v>3500</v>
      </c>
      <c r="J171" s="6" t="s">
        <v>39</v>
      </c>
      <c r="K171" s="2">
        <f t="shared" si="6"/>
        <v>10500</v>
      </c>
      <c r="L171" s="16"/>
      <c r="M171" s="7"/>
      <c r="N171" s="7"/>
      <c r="O171" s="7"/>
      <c r="P171" s="7"/>
      <c r="Q171" s="7"/>
      <c r="R171" s="7"/>
      <c r="S171" s="7"/>
      <c r="T171" s="7"/>
    </row>
    <row r="172" spans="1:20" ht="20" customHeight="1" x14ac:dyDescent="0.35">
      <c r="A172" s="299"/>
      <c r="B172" s="261"/>
      <c r="C172" s="11" t="s">
        <v>268</v>
      </c>
      <c r="D172" s="6" t="s">
        <v>272</v>
      </c>
      <c r="E172" s="6">
        <v>1</v>
      </c>
      <c r="F172" s="6" t="s">
        <v>47</v>
      </c>
      <c r="G172" s="6">
        <v>1</v>
      </c>
      <c r="H172" s="6" t="s">
        <v>250</v>
      </c>
      <c r="I172" s="8">
        <v>617.96</v>
      </c>
      <c r="J172" s="6" t="s">
        <v>39</v>
      </c>
      <c r="K172" s="2">
        <f t="shared" si="6"/>
        <v>617.96</v>
      </c>
      <c r="L172" s="16" t="s">
        <v>273</v>
      </c>
      <c r="M172" s="7"/>
      <c r="N172" s="7"/>
      <c r="O172" s="7"/>
      <c r="P172" s="7"/>
      <c r="Q172" s="7"/>
      <c r="R172" s="7"/>
      <c r="S172" s="7"/>
      <c r="T172" s="7"/>
    </row>
    <row r="173" spans="1:20" ht="20" customHeight="1" x14ac:dyDescent="0.35">
      <c r="A173" s="299"/>
      <c r="B173" s="261"/>
      <c r="C173" s="11" t="s">
        <v>274</v>
      </c>
      <c r="D173" s="6" t="s">
        <v>275</v>
      </c>
      <c r="E173" s="6">
        <v>1</v>
      </c>
      <c r="F173" s="6" t="s">
        <v>262</v>
      </c>
      <c r="G173" s="6">
        <v>1</v>
      </c>
      <c r="H173" s="6" t="s">
        <v>271</v>
      </c>
      <c r="I173" s="8">
        <v>442</v>
      </c>
      <c r="J173" s="6" t="s">
        <v>39</v>
      </c>
      <c r="K173" s="2">
        <f t="shared" si="6"/>
        <v>442</v>
      </c>
      <c r="L173" s="16"/>
      <c r="M173" s="7"/>
      <c r="N173" s="7"/>
      <c r="O173" s="7"/>
      <c r="P173" s="7"/>
      <c r="Q173" s="7"/>
      <c r="R173" s="7"/>
      <c r="S173" s="7"/>
      <c r="T173" s="7"/>
    </row>
    <row r="174" spans="1:20" ht="20" customHeight="1" x14ac:dyDescent="0.35">
      <c r="A174" s="299"/>
      <c r="B174" s="261"/>
      <c r="C174" s="11" t="s">
        <v>274</v>
      </c>
      <c r="D174" s="6" t="s">
        <v>276</v>
      </c>
      <c r="E174" s="6">
        <v>1</v>
      </c>
      <c r="F174" s="6" t="s">
        <v>262</v>
      </c>
      <c r="G174" s="6">
        <v>1</v>
      </c>
      <c r="H174" s="6" t="s">
        <v>271</v>
      </c>
      <c r="I174" s="8">
        <v>116</v>
      </c>
      <c r="J174" s="6" t="s">
        <v>39</v>
      </c>
      <c r="K174" s="2">
        <f t="shared" si="6"/>
        <v>116</v>
      </c>
      <c r="L174" s="16"/>
      <c r="M174" s="7"/>
      <c r="N174" s="7"/>
      <c r="O174" s="7"/>
      <c r="P174" s="7"/>
      <c r="Q174" s="7"/>
      <c r="R174" s="7"/>
      <c r="S174" s="7"/>
      <c r="T174" s="7"/>
    </row>
    <row r="175" spans="1:20" ht="20" customHeight="1" x14ac:dyDescent="0.35">
      <c r="A175" s="299"/>
      <c r="B175" s="261"/>
      <c r="C175" s="11" t="s">
        <v>257</v>
      </c>
      <c r="D175" s="6" t="s">
        <v>277</v>
      </c>
      <c r="E175" s="6">
        <v>1</v>
      </c>
      <c r="F175" s="6" t="s">
        <v>250</v>
      </c>
      <c r="G175" s="6">
        <v>1</v>
      </c>
      <c r="H175" s="6" t="s">
        <v>278</v>
      </c>
      <c r="I175" s="8">
        <v>168</v>
      </c>
      <c r="J175" s="6" t="s">
        <v>39</v>
      </c>
      <c r="K175" s="2">
        <f t="shared" si="6"/>
        <v>168</v>
      </c>
      <c r="L175" s="16" t="s">
        <v>279</v>
      </c>
      <c r="M175" s="7"/>
      <c r="N175" s="7"/>
      <c r="O175" s="7"/>
      <c r="P175" s="7"/>
      <c r="Q175" s="7"/>
      <c r="R175" s="7"/>
      <c r="S175" s="7"/>
      <c r="T175" s="7"/>
    </row>
    <row r="176" spans="1:20" ht="20" customHeight="1" x14ac:dyDescent="0.35">
      <c r="A176" s="299"/>
      <c r="B176" s="261" t="s">
        <v>280</v>
      </c>
      <c r="C176" s="11" t="s">
        <v>281</v>
      </c>
      <c r="D176" s="6" t="s">
        <v>282</v>
      </c>
      <c r="E176" s="6">
        <v>6</v>
      </c>
      <c r="F176" s="6" t="s">
        <v>270</v>
      </c>
      <c r="G176" s="5">
        <v>1</v>
      </c>
      <c r="H176" s="5" t="s">
        <v>260</v>
      </c>
      <c r="I176" s="8">
        <v>2688</v>
      </c>
      <c r="J176" s="5" t="s">
        <v>39</v>
      </c>
      <c r="K176" s="2">
        <f t="shared" si="6"/>
        <v>16128</v>
      </c>
      <c r="L176" s="16"/>
      <c r="M176" s="7"/>
      <c r="N176" s="7"/>
      <c r="O176" s="7"/>
      <c r="P176" s="7"/>
      <c r="Q176" s="7"/>
      <c r="R176" s="7"/>
      <c r="S176" s="7"/>
      <c r="T176" s="7"/>
    </row>
    <row r="177" spans="1:20" ht="20" customHeight="1" x14ac:dyDescent="0.35">
      <c r="A177" s="299"/>
      <c r="B177" s="261"/>
      <c r="C177" s="11" t="s">
        <v>283</v>
      </c>
      <c r="D177" s="6" t="s">
        <v>284</v>
      </c>
      <c r="E177" s="6">
        <v>1</v>
      </c>
      <c r="F177" s="6" t="s">
        <v>47</v>
      </c>
      <c r="G177" s="5">
        <v>1</v>
      </c>
      <c r="H177" s="5" t="s">
        <v>260</v>
      </c>
      <c r="I177" s="8">
        <v>818</v>
      </c>
      <c r="J177" s="5" t="s">
        <v>39</v>
      </c>
      <c r="K177" s="2">
        <f t="shared" si="6"/>
        <v>818</v>
      </c>
      <c r="L177" s="16" t="s">
        <v>279</v>
      </c>
      <c r="M177" s="7"/>
      <c r="N177" s="7"/>
      <c r="O177" s="7"/>
      <c r="P177" s="7"/>
      <c r="Q177" s="7"/>
      <c r="R177" s="7"/>
      <c r="S177" s="7"/>
      <c r="T177" s="7"/>
    </row>
    <row r="178" spans="1:20" ht="20" customHeight="1" x14ac:dyDescent="0.35">
      <c r="A178" s="299"/>
      <c r="B178" s="261"/>
      <c r="C178" s="11" t="s">
        <v>285</v>
      </c>
      <c r="D178" s="6" t="s">
        <v>284</v>
      </c>
      <c r="E178" s="6">
        <v>1</v>
      </c>
      <c r="F178" s="6" t="s">
        <v>47</v>
      </c>
      <c r="G178" s="5">
        <v>1</v>
      </c>
      <c r="H178" s="5" t="s">
        <v>260</v>
      </c>
      <c r="I178" s="8">
        <v>2146</v>
      </c>
      <c r="J178" s="5" t="s">
        <v>39</v>
      </c>
      <c r="K178" s="2">
        <f t="shared" si="6"/>
        <v>2146</v>
      </c>
      <c r="L178" s="16"/>
      <c r="M178" s="7"/>
      <c r="N178" s="7"/>
      <c r="O178" s="7"/>
      <c r="P178" s="7"/>
      <c r="Q178" s="7"/>
      <c r="R178" s="7"/>
      <c r="S178" s="7"/>
      <c r="T178" s="7"/>
    </row>
    <row r="179" spans="1:20" ht="20" customHeight="1" x14ac:dyDescent="0.35">
      <c r="A179" s="299"/>
      <c r="B179" s="261" t="s">
        <v>286</v>
      </c>
      <c r="C179" s="11" t="s">
        <v>287</v>
      </c>
      <c r="D179" s="6" t="s">
        <v>284</v>
      </c>
      <c r="E179" s="6">
        <v>1</v>
      </c>
      <c r="F179" s="6" t="s">
        <v>47</v>
      </c>
      <c r="G179" s="5">
        <v>1</v>
      </c>
      <c r="H179" s="5" t="s">
        <v>260</v>
      </c>
      <c r="I179" s="8">
        <v>3259</v>
      </c>
      <c r="J179" s="5" t="s">
        <v>39</v>
      </c>
      <c r="K179" s="2">
        <f t="shared" si="6"/>
        <v>3259</v>
      </c>
      <c r="L179" s="16"/>
      <c r="M179" s="7"/>
      <c r="N179" s="7"/>
      <c r="O179" s="7"/>
      <c r="P179" s="7"/>
      <c r="Q179" s="7"/>
      <c r="R179" s="7"/>
      <c r="S179" s="7"/>
      <c r="T179" s="7"/>
    </row>
    <row r="180" spans="1:20" ht="20" customHeight="1" x14ac:dyDescent="0.35">
      <c r="A180" s="299"/>
      <c r="B180" s="261"/>
      <c r="C180" s="11" t="s">
        <v>288</v>
      </c>
      <c r="D180" s="6" t="s">
        <v>289</v>
      </c>
      <c r="E180" s="6">
        <v>1</v>
      </c>
      <c r="F180" s="6" t="s">
        <v>47</v>
      </c>
      <c r="G180" s="5">
        <v>1</v>
      </c>
      <c r="H180" s="5" t="s">
        <v>260</v>
      </c>
      <c r="I180" s="8">
        <v>1415</v>
      </c>
      <c r="J180" s="5" t="s">
        <v>39</v>
      </c>
      <c r="K180" s="2">
        <f t="shared" si="6"/>
        <v>1415</v>
      </c>
      <c r="L180" s="16"/>
      <c r="M180" s="7"/>
      <c r="N180" s="7"/>
      <c r="O180" s="7"/>
      <c r="P180" s="7"/>
      <c r="Q180" s="7"/>
      <c r="R180" s="7"/>
      <c r="S180" s="7"/>
      <c r="T180" s="7"/>
    </row>
    <row r="181" spans="1:20" ht="20" customHeight="1" x14ac:dyDescent="0.35">
      <c r="A181" s="299"/>
      <c r="B181" s="261" t="s">
        <v>290</v>
      </c>
      <c r="C181" s="11" t="s">
        <v>291</v>
      </c>
      <c r="D181" s="6" t="s">
        <v>292</v>
      </c>
      <c r="E181" s="6">
        <v>2</v>
      </c>
      <c r="F181" s="6" t="s">
        <v>293</v>
      </c>
      <c r="G181" s="6">
        <v>1</v>
      </c>
      <c r="H181" s="6" t="s">
        <v>47</v>
      </c>
      <c r="I181" s="8">
        <v>900</v>
      </c>
      <c r="J181" s="5" t="s">
        <v>39</v>
      </c>
      <c r="K181" s="2">
        <f t="shared" si="6"/>
        <v>1800</v>
      </c>
      <c r="L181" s="16"/>
      <c r="M181" s="7"/>
      <c r="N181" s="7"/>
      <c r="O181" s="7"/>
      <c r="P181" s="7"/>
      <c r="Q181" s="7"/>
      <c r="R181" s="7"/>
      <c r="S181" s="7"/>
      <c r="T181" s="7"/>
    </row>
    <row r="182" spans="1:20" ht="20" customHeight="1" x14ac:dyDescent="0.35">
      <c r="A182" s="299"/>
      <c r="B182" s="261"/>
      <c r="C182" s="11" t="s">
        <v>294</v>
      </c>
      <c r="D182" s="6" t="s">
        <v>295</v>
      </c>
      <c r="E182" s="6">
        <v>4</v>
      </c>
      <c r="F182" s="6" t="s">
        <v>296</v>
      </c>
      <c r="G182" s="6">
        <v>1</v>
      </c>
      <c r="H182" s="6" t="s">
        <v>47</v>
      </c>
      <c r="I182" s="8">
        <v>400</v>
      </c>
      <c r="J182" s="6" t="s">
        <v>39</v>
      </c>
      <c r="K182" s="2">
        <f t="shared" si="6"/>
        <v>1600</v>
      </c>
      <c r="L182" s="16"/>
      <c r="M182" s="7"/>
      <c r="N182" s="7"/>
      <c r="O182" s="7"/>
      <c r="P182" s="7"/>
      <c r="Q182" s="7"/>
      <c r="R182" s="7"/>
      <c r="S182" s="7"/>
      <c r="T182" s="7"/>
    </row>
    <row r="183" spans="1:20" ht="20" customHeight="1" x14ac:dyDescent="0.35">
      <c r="A183" s="299"/>
      <c r="B183" s="261"/>
      <c r="C183" s="11" t="s">
        <v>297</v>
      </c>
      <c r="D183" s="6" t="s">
        <v>292</v>
      </c>
      <c r="E183" s="6">
        <v>1</v>
      </c>
      <c r="F183" s="6" t="s">
        <v>47</v>
      </c>
      <c r="G183" s="5">
        <v>1</v>
      </c>
      <c r="H183" s="5" t="s">
        <v>260</v>
      </c>
      <c r="I183" s="8">
        <v>600</v>
      </c>
      <c r="J183" s="5" t="s">
        <v>39</v>
      </c>
      <c r="K183" s="2">
        <f t="shared" si="6"/>
        <v>600</v>
      </c>
      <c r="L183" s="16" t="s">
        <v>298</v>
      </c>
      <c r="M183" s="7"/>
      <c r="N183" s="7"/>
      <c r="O183" s="7"/>
      <c r="P183" s="7"/>
      <c r="Q183" s="7"/>
      <c r="R183" s="7"/>
      <c r="S183" s="7"/>
      <c r="T183" s="7"/>
    </row>
    <row r="184" spans="1:20" ht="15" x14ac:dyDescent="0.35">
      <c r="A184" s="232" t="s">
        <v>299</v>
      </c>
      <c r="B184" s="232"/>
      <c r="C184" s="233"/>
      <c r="D184" s="234"/>
      <c r="E184" s="232"/>
      <c r="F184" s="232"/>
      <c r="G184" s="232"/>
      <c r="H184" s="232"/>
      <c r="I184" s="235"/>
      <c r="J184" s="232"/>
      <c r="K184" s="33">
        <f>SUM(K165:K183)</f>
        <v>151077.96000000002</v>
      </c>
      <c r="L184" s="34"/>
    </row>
    <row r="185" spans="1:20" ht="15" x14ac:dyDescent="0.35">
      <c r="A185" s="260" t="s">
        <v>300</v>
      </c>
      <c r="B185" s="20" t="s">
        <v>301</v>
      </c>
      <c r="C185" s="30" t="s">
        <v>302</v>
      </c>
      <c r="D185" s="20" t="s">
        <v>23</v>
      </c>
      <c r="E185" s="284" t="s">
        <v>23</v>
      </c>
      <c r="F185" s="260"/>
      <c r="G185" s="260"/>
      <c r="H185" s="260"/>
      <c r="I185" s="260"/>
      <c r="J185" s="260"/>
      <c r="K185" s="300"/>
      <c r="L185" s="3" t="s">
        <v>23</v>
      </c>
    </row>
    <row r="186" spans="1:20" ht="15" x14ac:dyDescent="0.35">
      <c r="A186" s="260"/>
      <c r="B186" s="45" t="s">
        <v>303</v>
      </c>
      <c r="C186" s="9" t="s">
        <v>304</v>
      </c>
      <c r="D186" s="5" t="s">
        <v>305</v>
      </c>
      <c r="E186" s="6">
        <v>30</v>
      </c>
      <c r="F186" s="5" t="s">
        <v>259</v>
      </c>
      <c r="G186" s="5">
        <v>1</v>
      </c>
      <c r="H186" s="5" t="s">
        <v>66</v>
      </c>
      <c r="I186" s="1">
        <v>259</v>
      </c>
      <c r="J186" s="5" t="s">
        <v>39</v>
      </c>
      <c r="K186" s="12">
        <f t="shared" ref="K186:K191" si="7">E186*G186*I186</f>
        <v>7770</v>
      </c>
      <c r="L186" s="16"/>
    </row>
    <row r="187" spans="1:20" ht="20" customHeight="1" x14ac:dyDescent="0.35">
      <c r="A187" s="260"/>
      <c r="B187" s="296" t="s">
        <v>306</v>
      </c>
      <c r="C187" s="63">
        <v>44453</v>
      </c>
      <c r="D187" s="64" t="s">
        <v>307</v>
      </c>
      <c r="E187" s="64">
        <v>1</v>
      </c>
      <c r="F187" s="6" t="s">
        <v>308</v>
      </c>
      <c r="G187" s="5">
        <v>1</v>
      </c>
      <c r="H187" s="5" t="s">
        <v>66</v>
      </c>
      <c r="I187" s="8">
        <v>600</v>
      </c>
      <c r="J187" s="5" t="s">
        <v>39</v>
      </c>
      <c r="K187" s="12">
        <f t="shared" si="7"/>
        <v>600</v>
      </c>
      <c r="L187" s="65"/>
      <c r="M187" s="62"/>
      <c r="N187" s="62"/>
      <c r="O187" s="62"/>
      <c r="P187" s="62"/>
      <c r="Q187" s="62"/>
      <c r="R187" s="62"/>
      <c r="S187" s="62"/>
      <c r="T187" s="62"/>
    </row>
    <row r="188" spans="1:20" ht="20" customHeight="1" x14ac:dyDescent="0.35">
      <c r="A188" s="260"/>
      <c r="B188" s="296"/>
      <c r="C188" s="63">
        <v>44454</v>
      </c>
      <c r="D188" s="64" t="s">
        <v>309</v>
      </c>
      <c r="E188" s="64">
        <v>2</v>
      </c>
      <c r="F188" s="6" t="s">
        <v>308</v>
      </c>
      <c r="G188" s="5">
        <v>1</v>
      </c>
      <c r="H188" s="5" t="s">
        <v>66</v>
      </c>
      <c r="I188" s="8">
        <v>600</v>
      </c>
      <c r="J188" s="5" t="s">
        <v>39</v>
      </c>
      <c r="K188" s="12">
        <f t="shared" si="7"/>
        <v>1200</v>
      </c>
      <c r="L188" s="65"/>
      <c r="M188" s="62"/>
      <c r="N188" s="62"/>
      <c r="O188" s="62"/>
      <c r="P188" s="62"/>
      <c r="Q188" s="62"/>
      <c r="R188" s="62"/>
      <c r="S188" s="62"/>
      <c r="T188" s="62"/>
    </row>
    <row r="189" spans="1:20" ht="20" customHeight="1" x14ac:dyDescent="0.35">
      <c r="A189" s="260"/>
      <c r="B189" s="296" t="s">
        <v>310</v>
      </c>
      <c r="C189" s="69" t="s">
        <v>304</v>
      </c>
      <c r="D189" s="64" t="s">
        <v>305</v>
      </c>
      <c r="E189" s="64">
        <v>24</v>
      </c>
      <c r="F189" s="6" t="s">
        <v>308</v>
      </c>
      <c r="G189" s="5">
        <v>1</v>
      </c>
      <c r="H189" s="5" t="s">
        <v>66</v>
      </c>
      <c r="I189" s="8">
        <v>259</v>
      </c>
      <c r="J189" s="5" t="s">
        <v>39</v>
      </c>
      <c r="K189" s="12">
        <f t="shared" si="7"/>
        <v>6216</v>
      </c>
      <c r="L189" s="65" t="s">
        <v>311</v>
      </c>
      <c r="M189" s="62"/>
      <c r="N189" s="62"/>
      <c r="O189" s="62"/>
      <c r="P189" s="62"/>
      <c r="Q189" s="62"/>
      <c r="R189" s="62"/>
      <c r="S189" s="62"/>
      <c r="T189" s="62"/>
    </row>
    <row r="190" spans="1:20" ht="20" customHeight="1" x14ac:dyDescent="0.35">
      <c r="A190" s="260"/>
      <c r="B190" s="296"/>
      <c r="C190" s="69" t="s">
        <v>312</v>
      </c>
      <c r="D190" s="64" t="s">
        <v>313</v>
      </c>
      <c r="E190" s="64">
        <v>24</v>
      </c>
      <c r="F190" s="6" t="s">
        <v>308</v>
      </c>
      <c r="G190" s="5">
        <v>1</v>
      </c>
      <c r="H190" s="5" t="s">
        <v>66</v>
      </c>
      <c r="I190" s="8">
        <v>98</v>
      </c>
      <c r="J190" s="5" t="s">
        <v>39</v>
      </c>
      <c r="K190" s="12">
        <f t="shared" si="7"/>
        <v>2352</v>
      </c>
      <c r="L190" s="65" t="s">
        <v>311</v>
      </c>
      <c r="M190" s="62"/>
      <c r="N190" s="62"/>
      <c r="O190" s="62"/>
      <c r="P190" s="62"/>
      <c r="Q190" s="62"/>
      <c r="R190" s="62"/>
      <c r="S190" s="62"/>
      <c r="T190" s="62"/>
    </row>
    <row r="191" spans="1:20" ht="20" customHeight="1" x14ac:dyDescent="0.35">
      <c r="A191" s="260"/>
      <c r="B191" s="296"/>
      <c r="C191" s="69" t="s">
        <v>314</v>
      </c>
      <c r="D191" s="64" t="s">
        <v>315</v>
      </c>
      <c r="E191" s="64">
        <v>1</v>
      </c>
      <c r="F191" s="6" t="s">
        <v>308</v>
      </c>
      <c r="G191" s="5">
        <v>1</v>
      </c>
      <c r="H191" s="5" t="s">
        <v>66</v>
      </c>
      <c r="I191" s="8">
        <v>800</v>
      </c>
      <c r="J191" s="5" t="s">
        <v>39</v>
      </c>
      <c r="K191" s="12">
        <f t="shared" si="7"/>
        <v>800</v>
      </c>
      <c r="L191" s="65"/>
      <c r="M191" s="62"/>
      <c r="N191" s="62"/>
      <c r="O191" s="62"/>
      <c r="P191" s="62"/>
      <c r="Q191" s="62"/>
      <c r="R191" s="62"/>
      <c r="S191" s="62"/>
      <c r="T191" s="62"/>
    </row>
    <row r="192" spans="1:20" ht="15" x14ac:dyDescent="0.35">
      <c r="A192" s="301" t="s">
        <v>316</v>
      </c>
      <c r="B192" s="260"/>
      <c r="C192" s="287"/>
      <c r="D192" s="260"/>
      <c r="E192" s="260"/>
      <c r="F192" s="260"/>
      <c r="G192" s="260"/>
      <c r="H192" s="260"/>
      <c r="I192" s="260"/>
      <c r="J192" s="260"/>
      <c r="K192" s="33">
        <f>SUM(K186:K191)</f>
        <v>18938</v>
      </c>
      <c r="L192" s="34"/>
    </row>
    <row r="193" spans="1:12" ht="15" x14ac:dyDescent="0.35">
      <c r="A193" s="292" t="s">
        <v>317</v>
      </c>
      <c r="B193" s="77" t="s">
        <v>318</v>
      </c>
      <c r="C193" s="30" t="s">
        <v>319</v>
      </c>
      <c r="D193" s="20" t="s">
        <v>320</v>
      </c>
      <c r="E193" s="302" t="s">
        <v>23</v>
      </c>
      <c r="F193" s="302"/>
      <c r="G193" s="302"/>
      <c r="H193" s="302"/>
      <c r="I193" s="302"/>
      <c r="J193" s="302"/>
      <c r="K193" s="303"/>
      <c r="L193" s="3" t="s">
        <v>23</v>
      </c>
    </row>
    <row r="194" spans="1:12" ht="15" x14ac:dyDescent="0.35">
      <c r="A194" s="292"/>
      <c r="B194" s="260" t="s">
        <v>321</v>
      </c>
      <c r="C194" s="304" t="s">
        <v>322</v>
      </c>
      <c r="D194" s="6" t="s">
        <v>323</v>
      </c>
      <c r="E194" s="5">
        <v>12</v>
      </c>
      <c r="F194" s="5" t="s">
        <v>324</v>
      </c>
      <c r="G194" s="5">
        <v>1</v>
      </c>
      <c r="H194" s="5" t="s">
        <v>66</v>
      </c>
      <c r="I194" s="1">
        <v>90</v>
      </c>
      <c r="J194" s="5" t="s">
        <v>39</v>
      </c>
      <c r="K194" s="2">
        <f t="shared" ref="K194:K225" si="8">E194*G194*I194</f>
        <v>1080</v>
      </c>
      <c r="L194" s="3" t="s">
        <v>23</v>
      </c>
    </row>
    <row r="195" spans="1:12" ht="15" x14ac:dyDescent="0.35">
      <c r="A195" s="292"/>
      <c r="B195" s="260"/>
      <c r="C195" s="304"/>
      <c r="D195" s="6" t="s">
        <v>325</v>
      </c>
      <c r="E195" s="5">
        <v>68</v>
      </c>
      <c r="F195" s="5" t="s">
        <v>324</v>
      </c>
      <c r="G195" s="5">
        <v>1</v>
      </c>
      <c r="H195" s="5" t="s">
        <v>66</v>
      </c>
      <c r="I195" s="1">
        <v>11</v>
      </c>
      <c r="J195" s="5" t="s">
        <v>39</v>
      </c>
      <c r="K195" s="2">
        <f t="shared" si="8"/>
        <v>748</v>
      </c>
      <c r="L195" s="3" t="s">
        <v>23</v>
      </c>
    </row>
    <row r="196" spans="1:12" ht="15" x14ac:dyDescent="0.35">
      <c r="A196" s="292"/>
      <c r="B196" s="260"/>
      <c r="C196" s="304"/>
      <c r="D196" s="6" t="s">
        <v>326</v>
      </c>
      <c r="E196" s="5">
        <v>25</v>
      </c>
      <c r="F196" s="5" t="s">
        <v>324</v>
      </c>
      <c r="G196" s="5">
        <v>1</v>
      </c>
      <c r="H196" s="5" t="s">
        <v>66</v>
      </c>
      <c r="I196" s="1">
        <v>0.6</v>
      </c>
      <c r="J196" s="5" t="s">
        <v>39</v>
      </c>
      <c r="K196" s="2">
        <f t="shared" si="8"/>
        <v>15</v>
      </c>
      <c r="L196" s="3" t="s">
        <v>23</v>
      </c>
    </row>
    <row r="197" spans="1:12" ht="20" customHeight="1" x14ac:dyDescent="0.35">
      <c r="A197" s="292"/>
      <c r="B197" s="260"/>
      <c r="C197" s="304"/>
      <c r="D197" s="6" t="s">
        <v>327</v>
      </c>
      <c r="E197" s="74">
        <v>1420</v>
      </c>
      <c r="F197" s="25" t="s">
        <v>328</v>
      </c>
      <c r="G197" s="6">
        <v>2</v>
      </c>
      <c r="H197" s="6" t="s">
        <v>329</v>
      </c>
      <c r="I197" s="1">
        <v>0.6</v>
      </c>
      <c r="J197" s="5" t="s">
        <v>39</v>
      </c>
      <c r="K197" s="2">
        <f t="shared" si="8"/>
        <v>1704</v>
      </c>
      <c r="L197" s="3" t="s">
        <v>330</v>
      </c>
    </row>
    <row r="198" spans="1:12" ht="15" x14ac:dyDescent="0.35">
      <c r="A198" s="292"/>
      <c r="B198" s="260"/>
      <c r="C198" s="304"/>
      <c r="D198" s="5" t="s">
        <v>331</v>
      </c>
      <c r="E198" s="5">
        <v>200</v>
      </c>
      <c r="F198" s="5" t="s">
        <v>332</v>
      </c>
      <c r="G198" s="5">
        <v>1</v>
      </c>
      <c r="H198" s="5" t="s">
        <v>66</v>
      </c>
      <c r="I198" s="1">
        <v>6</v>
      </c>
      <c r="J198" s="5" t="s">
        <v>39</v>
      </c>
      <c r="K198" s="2">
        <f t="shared" si="8"/>
        <v>1200</v>
      </c>
      <c r="L198" s="3" t="s">
        <v>333</v>
      </c>
    </row>
    <row r="199" spans="1:12" ht="26.25" x14ac:dyDescent="0.35">
      <c r="A199" s="292"/>
      <c r="B199" s="260"/>
      <c r="C199" s="305" t="s">
        <v>334</v>
      </c>
      <c r="D199" s="5" t="s">
        <v>335</v>
      </c>
      <c r="E199" s="6">
        <v>17</v>
      </c>
      <c r="F199" s="5" t="s">
        <v>324</v>
      </c>
      <c r="G199" s="5">
        <v>1</v>
      </c>
      <c r="H199" s="5" t="s">
        <v>66</v>
      </c>
      <c r="I199" s="1">
        <v>150</v>
      </c>
      <c r="J199" s="5" t="s">
        <v>336</v>
      </c>
      <c r="K199" s="2">
        <f t="shared" si="8"/>
        <v>2550</v>
      </c>
      <c r="L199" s="3" t="s">
        <v>337</v>
      </c>
    </row>
    <row r="200" spans="1:12" ht="15" x14ac:dyDescent="0.35">
      <c r="A200" s="292"/>
      <c r="B200" s="260"/>
      <c r="C200" s="305"/>
      <c r="D200" s="5" t="s">
        <v>338</v>
      </c>
      <c r="E200" s="5">
        <v>2</v>
      </c>
      <c r="F200" s="5" t="s">
        <v>324</v>
      </c>
      <c r="G200" s="5">
        <v>1</v>
      </c>
      <c r="H200" s="5" t="s">
        <v>66</v>
      </c>
      <c r="I200" s="1">
        <v>20</v>
      </c>
      <c r="J200" s="5" t="s">
        <v>39</v>
      </c>
      <c r="K200" s="2">
        <f t="shared" si="8"/>
        <v>40</v>
      </c>
      <c r="L200" s="68" t="s">
        <v>339</v>
      </c>
    </row>
    <row r="201" spans="1:12" ht="15" x14ac:dyDescent="0.35">
      <c r="A201" s="292"/>
      <c r="B201" s="260"/>
      <c r="C201" s="305"/>
      <c r="D201" s="6" t="s">
        <v>340</v>
      </c>
      <c r="E201" s="5">
        <v>2</v>
      </c>
      <c r="F201" s="5" t="s">
        <v>324</v>
      </c>
      <c r="G201" s="5">
        <v>1</v>
      </c>
      <c r="H201" s="5" t="s">
        <v>66</v>
      </c>
      <c r="I201" s="1">
        <v>89</v>
      </c>
      <c r="J201" s="5" t="s">
        <v>39</v>
      </c>
      <c r="K201" s="2">
        <f t="shared" si="8"/>
        <v>178</v>
      </c>
      <c r="L201" s="38" t="s">
        <v>341</v>
      </c>
    </row>
    <row r="202" spans="1:12" ht="15" x14ac:dyDescent="0.35">
      <c r="A202" s="292"/>
      <c r="B202" s="260"/>
      <c r="C202" s="305"/>
      <c r="D202" s="6" t="s">
        <v>342</v>
      </c>
      <c r="E202" s="1">
        <v>1500</v>
      </c>
      <c r="F202" s="5" t="s">
        <v>324</v>
      </c>
      <c r="G202" s="5">
        <v>1</v>
      </c>
      <c r="H202" s="5" t="s">
        <v>66</v>
      </c>
      <c r="I202" s="1">
        <v>10</v>
      </c>
      <c r="J202" s="5" t="s">
        <v>39</v>
      </c>
      <c r="K202" s="2">
        <f t="shared" si="8"/>
        <v>15000</v>
      </c>
      <c r="L202" s="38" t="s">
        <v>343</v>
      </c>
    </row>
    <row r="203" spans="1:12" ht="15" x14ac:dyDescent="0.35">
      <c r="A203" s="292"/>
      <c r="B203" s="260"/>
      <c r="C203" s="305"/>
      <c r="D203" s="6" t="s">
        <v>344</v>
      </c>
      <c r="E203" s="1">
        <v>14000</v>
      </c>
      <c r="F203" s="5" t="s">
        <v>324</v>
      </c>
      <c r="G203" s="5">
        <v>1</v>
      </c>
      <c r="H203" s="5" t="s">
        <v>66</v>
      </c>
      <c r="I203" s="1">
        <v>2.5</v>
      </c>
      <c r="J203" s="5" t="s">
        <v>39</v>
      </c>
      <c r="K203" s="2">
        <f t="shared" si="8"/>
        <v>35000</v>
      </c>
      <c r="L203" s="38" t="s">
        <v>345</v>
      </c>
    </row>
    <row r="204" spans="1:12" ht="15" x14ac:dyDescent="0.35">
      <c r="A204" s="292"/>
      <c r="B204" s="260"/>
      <c r="C204" s="305"/>
      <c r="D204" s="6" t="s">
        <v>346</v>
      </c>
      <c r="E204" s="8">
        <v>50</v>
      </c>
      <c r="F204" s="5" t="s">
        <v>324</v>
      </c>
      <c r="G204" s="5">
        <v>1</v>
      </c>
      <c r="H204" s="5" t="s">
        <v>66</v>
      </c>
      <c r="I204" s="8">
        <v>5.5</v>
      </c>
      <c r="J204" s="5" t="s">
        <v>39</v>
      </c>
      <c r="K204" s="2">
        <f t="shared" si="8"/>
        <v>275</v>
      </c>
      <c r="L204" s="38" t="s">
        <v>347</v>
      </c>
    </row>
    <row r="205" spans="1:12" ht="15" x14ac:dyDescent="0.35">
      <c r="A205" s="292"/>
      <c r="B205" s="260"/>
      <c r="C205" s="305"/>
      <c r="D205" s="6" t="s">
        <v>348</v>
      </c>
      <c r="E205" s="8">
        <v>50</v>
      </c>
      <c r="F205" s="5" t="s">
        <v>324</v>
      </c>
      <c r="G205" s="5">
        <v>1</v>
      </c>
      <c r="H205" s="5" t="s">
        <v>66</v>
      </c>
      <c r="I205" s="8">
        <v>5</v>
      </c>
      <c r="J205" s="5" t="s">
        <v>39</v>
      </c>
      <c r="K205" s="2">
        <f t="shared" si="8"/>
        <v>250</v>
      </c>
      <c r="L205" s="38" t="s">
        <v>349</v>
      </c>
    </row>
    <row r="206" spans="1:12" ht="71.25" x14ac:dyDescent="0.35">
      <c r="A206" s="292"/>
      <c r="B206" s="260"/>
      <c r="C206" s="305"/>
      <c r="D206" s="6" t="s">
        <v>350</v>
      </c>
      <c r="E206" s="6">
        <v>2</v>
      </c>
      <c r="F206" s="5" t="s">
        <v>324</v>
      </c>
      <c r="G206" s="5">
        <v>1</v>
      </c>
      <c r="H206" s="5" t="s">
        <v>66</v>
      </c>
      <c r="I206" s="8">
        <v>228</v>
      </c>
      <c r="J206" s="5" t="s">
        <v>39</v>
      </c>
      <c r="K206" s="2">
        <f t="shared" si="8"/>
        <v>456</v>
      </c>
      <c r="L206" s="38" t="s">
        <v>351</v>
      </c>
    </row>
    <row r="207" spans="1:12" ht="15" x14ac:dyDescent="0.35">
      <c r="A207" s="292"/>
      <c r="B207" s="260"/>
      <c r="C207" s="305"/>
      <c r="D207" s="6" t="s">
        <v>352</v>
      </c>
      <c r="E207" s="5">
        <v>10</v>
      </c>
      <c r="F207" s="5" t="s">
        <v>353</v>
      </c>
      <c r="G207" s="5">
        <v>1</v>
      </c>
      <c r="H207" s="5" t="s">
        <v>66</v>
      </c>
      <c r="I207" s="1">
        <v>75</v>
      </c>
      <c r="J207" s="5" t="s">
        <v>39</v>
      </c>
      <c r="K207" s="2">
        <f t="shared" si="8"/>
        <v>750</v>
      </c>
      <c r="L207" s="38" t="s">
        <v>354</v>
      </c>
    </row>
    <row r="208" spans="1:12" ht="15" x14ac:dyDescent="0.35">
      <c r="A208" s="292"/>
      <c r="B208" s="260"/>
      <c r="C208" s="305"/>
      <c r="D208" s="5" t="s">
        <v>355</v>
      </c>
      <c r="E208" s="5">
        <v>10</v>
      </c>
      <c r="F208" s="5" t="s">
        <v>353</v>
      </c>
      <c r="G208" s="5">
        <v>1</v>
      </c>
      <c r="H208" s="5" t="s">
        <v>66</v>
      </c>
      <c r="I208" s="1">
        <v>39</v>
      </c>
      <c r="J208" s="5" t="s">
        <v>39</v>
      </c>
      <c r="K208" s="2">
        <f t="shared" si="8"/>
        <v>390</v>
      </c>
      <c r="L208" s="38" t="s">
        <v>356</v>
      </c>
    </row>
    <row r="209" spans="1:12" ht="15" x14ac:dyDescent="0.35">
      <c r="A209" s="292"/>
      <c r="B209" s="260"/>
      <c r="C209" s="305"/>
      <c r="D209" s="5" t="s">
        <v>357</v>
      </c>
      <c r="E209" s="5">
        <v>30</v>
      </c>
      <c r="F209" s="5" t="s">
        <v>358</v>
      </c>
      <c r="G209" s="5">
        <v>1</v>
      </c>
      <c r="H209" s="5" t="s">
        <v>66</v>
      </c>
      <c r="I209" s="1">
        <v>35</v>
      </c>
      <c r="J209" s="5" t="s">
        <v>39</v>
      </c>
      <c r="K209" s="2">
        <f t="shared" si="8"/>
        <v>1050</v>
      </c>
      <c r="L209" s="3" t="s">
        <v>23</v>
      </c>
    </row>
    <row r="210" spans="1:12" ht="15" x14ac:dyDescent="0.35">
      <c r="A210" s="292"/>
      <c r="B210" s="260"/>
      <c r="C210" s="305"/>
      <c r="D210" s="5" t="s">
        <v>359</v>
      </c>
      <c r="E210" s="5">
        <v>2</v>
      </c>
      <c r="F210" s="5" t="s">
        <v>353</v>
      </c>
      <c r="G210" s="5">
        <v>1</v>
      </c>
      <c r="H210" s="5" t="s">
        <v>66</v>
      </c>
      <c r="I210" s="8">
        <v>30</v>
      </c>
      <c r="J210" s="5" t="s">
        <v>39</v>
      </c>
      <c r="K210" s="2">
        <f t="shared" si="8"/>
        <v>60</v>
      </c>
      <c r="L210" s="3" t="s">
        <v>23</v>
      </c>
    </row>
    <row r="211" spans="1:12" ht="15" x14ac:dyDescent="0.35">
      <c r="A211" s="292"/>
      <c r="B211" s="260"/>
      <c r="C211" s="305"/>
      <c r="D211" s="6" t="s">
        <v>360</v>
      </c>
      <c r="E211" s="5">
        <v>1</v>
      </c>
      <c r="F211" s="5" t="s">
        <v>65</v>
      </c>
      <c r="G211" s="5">
        <v>1</v>
      </c>
      <c r="H211" s="5" t="s">
        <v>66</v>
      </c>
      <c r="I211" s="8">
        <v>360.6</v>
      </c>
      <c r="J211" s="5" t="s">
        <v>39</v>
      </c>
      <c r="K211" s="2">
        <f t="shared" si="8"/>
        <v>360.6</v>
      </c>
      <c r="L211" s="3" t="s">
        <v>23</v>
      </c>
    </row>
    <row r="212" spans="1:12" ht="20" customHeight="1" x14ac:dyDescent="0.35">
      <c r="A212" s="292"/>
      <c r="B212" s="260"/>
      <c r="C212" s="305"/>
      <c r="D212" s="6" t="s">
        <v>361</v>
      </c>
      <c r="E212" s="6">
        <v>4</v>
      </c>
      <c r="F212" s="6" t="s">
        <v>278</v>
      </c>
      <c r="G212" s="5">
        <v>1</v>
      </c>
      <c r="H212" s="5" t="s">
        <v>66</v>
      </c>
      <c r="I212" s="8">
        <v>29</v>
      </c>
      <c r="J212" s="5" t="s">
        <v>39</v>
      </c>
      <c r="K212" s="2">
        <f t="shared" si="8"/>
        <v>116</v>
      </c>
      <c r="L212" s="3"/>
    </row>
    <row r="213" spans="1:12" ht="20" customHeight="1" x14ac:dyDescent="0.35">
      <c r="A213" s="292"/>
      <c r="B213" s="260"/>
      <c r="C213" s="305"/>
      <c r="D213" s="6" t="s">
        <v>362</v>
      </c>
      <c r="E213" s="6">
        <v>10</v>
      </c>
      <c r="F213" s="6" t="s">
        <v>363</v>
      </c>
      <c r="G213" s="6">
        <v>1</v>
      </c>
      <c r="H213" s="6" t="s">
        <v>250</v>
      </c>
      <c r="I213" s="8">
        <v>16</v>
      </c>
      <c r="J213" s="6" t="s">
        <v>39</v>
      </c>
      <c r="K213" s="2">
        <f t="shared" si="8"/>
        <v>160</v>
      </c>
      <c r="L213" s="3" t="s">
        <v>364</v>
      </c>
    </row>
    <row r="214" spans="1:12" ht="20" customHeight="1" x14ac:dyDescent="0.35">
      <c r="A214" s="292"/>
      <c r="B214" s="260"/>
      <c r="C214" s="305"/>
      <c r="D214" s="6" t="s">
        <v>365</v>
      </c>
      <c r="E214" s="5">
        <v>1</v>
      </c>
      <c r="F214" s="5" t="s">
        <v>65</v>
      </c>
      <c r="G214" s="5">
        <v>1</v>
      </c>
      <c r="H214" s="5" t="s">
        <v>66</v>
      </c>
      <c r="I214" s="8">
        <v>287</v>
      </c>
      <c r="J214" s="5" t="s">
        <v>39</v>
      </c>
      <c r="K214" s="2">
        <f t="shared" si="8"/>
        <v>287</v>
      </c>
      <c r="L214" s="3" t="s">
        <v>364</v>
      </c>
    </row>
    <row r="215" spans="1:12" ht="15" x14ac:dyDescent="0.35">
      <c r="A215" s="292"/>
      <c r="B215" s="260"/>
      <c r="C215" s="305"/>
      <c r="D215" s="6" t="s">
        <v>366</v>
      </c>
      <c r="E215" s="6">
        <v>2</v>
      </c>
      <c r="F215" s="5" t="s">
        <v>353</v>
      </c>
      <c r="G215" s="6">
        <v>1</v>
      </c>
      <c r="H215" s="5" t="s">
        <v>66</v>
      </c>
      <c r="I215" s="1">
        <v>79</v>
      </c>
      <c r="J215" s="5" t="s">
        <v>39</v>
      </c>
      <c r="K215" s="2">
        <f t="shared" si="8"/>
        <v>158</v>
      </c>
      <c r="L215" s="3" t="s">
        <v>23</v>
      </c>
    </row>
    <row r="216" spans="1:12" ht="20" customHeight="1" x14ac:dyDescent="0.35">
      <c r="A216" s="292"/>
      <c r="B216" s="260"/>
      <c r="C216" s="305"/>
      <c r="D216" s="6" t="s">
        <v>367</v>
      </c>
      <c r="E216" s="5">
        <v>1</v>
      </c>
      <c r="F216" s="5" t="s">
        <v>65</v>
      </c>
      <c r="G216" s="5">
        <v>1</v>
      </c>
      <c r="H216" s="5" t="s">
        <v>66</v>
      </c>
      <c r="I216" s="8">
        <v>76</v>
      </c>
      <c r="J216" s="5" t="s">
        <v>39</v>
      </c>
      <c r="K216" s="2">
        <f t="shared" si="8"/>
        <v>76</v>
      </c>
      <c r="L216" s="3" t="s">
        <v>368</v>
      </c>
    </row>
    <row r="217" spans="1:12" ht="28.5" x14ac:dyDescent="0.35">
      <c r="A217" s="292"/>
      <c r="B217" s="260"/>
      <c r="C217" s="305"/>
      <c r="D217" s="6" t="s">
        <v>369</v>
      </c>
      <c r="E217" s="5">
        <v>1</v>
      </c>
      <c r="F217" s="5" t="s">
        <v>65</v>
      </c>
      <c r="G217" s="5">
        <v>1</v>
      </c>
      <c r="H217" s="5" t="s">
        <v>66</v>
      </c>
      <c r="I217" s="8">
        <v>200</v>
      </c>
      <c r="J217" s="5" t="s">
        <v>39</v>
      </c>
      <c r="K217" s="2">
        <f t="shared" si="8"/>
        <v>200</v>
      </c>
      <c r="L217" s="3" t="s">
        <v>23</v>
      </c>
    </row>
    <row r="218" spans="1:12" ht="15" x14ac:dyDescent="0.35">
      <c r="A218" s="292"/>
      <c r="B218" s="260"/>
      <c r="C218" s="287" t="s">
        <v>370</v>
      </c>
      <c r="D218" s="5" t="s">
        <v>371</v>
      </c>
      <c r="E218" s="5">
        <v>44</v>
      </c>
      <c r="F218" s="5" t="s">
        <v>324</v>
      </c>
      <c r="G218" s="5">
        <v>1</v>
      </c>
      <c r="H218" s="5" t="s">
        <v>66</v>
      </c>
      <c r="I218" s="1">
        <v>120</v>
      </c>
      <c r="J218" s="5" t="s">
        <v>39</v>
      </c>
      <c r="K218" s="2">
        <f t="shared" si="8"/>
        <v>5280</v>
      </c>
      <c r="L218" s="3" t="s">
        <v>372</v>
      </c>
    </row>
    <row r="219" spans="1:12" ht="15" x14ac:dyDescent="0.35">
      <c r="A219" s="292"/>
      <c r="B219" s="260"/>
      <c r="C219" s="287"/>
      <c r="D219" s="260" t="s">
        <v>373</v>
      </c>
      <c r="E219" s="5">
        <v>2</v>
      </c>
      <c r="F219" s="5" t="s">
        <v>374</v>
      </c>
      <c r="G219" s="5">
        <v>1</v>
      </c>
      <c r="H219" s="5" t="s">
        <v>66</v>
      </c>
      <c r="I219" s="1">
        <v>120</v>
      </c>
      <c r="J219" s="5" t="s">
        <v>39</v>
      </c>
      <c r="K219" s="2">
        <f t="shared" si="8"/>
        <v>240</v>
      </c>
      <c r="L219" s="3" t="s">
        <v>375</v>
      </c>
    </row>
    <row r="220" spans="1:12" ht="15" x14ac:dyDescent="0.35">
      <c r="A220" s="292"/>
      <c r="B220" s="260"/>
      <c r="C220" s="287"/>
      <c r="D220" s="260"/>
      <c r="E220" s="5">
        <v>1</v>
      </c>
      <c r="F220" s="5" t="s">
        <v>374</v>
      </c>
      <c r="G220" s="5">
        <v>1</v>
      </c>
      <c r="H220" s="5" t="s">
        <v>66</v>
      </c>
      <c r="I220" s="1">
        <v>150</v>
      </c>
      <c r="J220" s="5" t="s">
        <v>39</v>
      </c>
      <c r="K220" s="2">
        <f t="shared" si="8"/>
        <v>150</v>
      </c>
      <c r="L220" s="3" t="s">
        <v>376</v>
      </c>
    </row>
    <row r="221" spans="1:12" ht="15" x14ac:dyDescent="0.35">
      <c r="A221" s="292"/>
      <c r="B221" s="260"/>
      <c r="C221" s="287"/>
      <c r="D221" s="5" t="s">
        <v>377</v>
      </c>
      <c r="E221" s="5">
        <v>72</v>
      </c>
      <c r="F221" s="5" t="s">
        <v>324</v>
      </c>
      <c r="G221" s="5">
        <v>1</v>
      </c>
      <c r="H221" s="5" t="s">
        <v>66</v>
      </c>
      <c r="I221" s="1">
        <v>28</v>
      </c>
      <c r="J221" s="5" t="s">
        <v>39</v>
      </c>
      <c r="K221" s="2">
        <f t="shared" si="8"/>
        <v>2016</v>
      </c>
      <c r="L221" s="3" t="s">
        <v>23</v>
      </c>
    </row>
    <row r="222" spans="1:12" ht="15" x14ac:dyDescent="0.35">
      <c r="A222" s="292"/>
      <c r="B222" s="260"/>
      <c r="C222" s="287" t="s">
        <v>378</v>
      </c>
      <c r="D222" s="6" t="s">
        <v>379</v>
      </c>
      <c r="E222" s="6">
        <v>8</v>
      </c>
      <c r="F222" s="6" t="s">
        <v>363</v>
      </c>
      <c r="G222" s="5">
        <v>1</v>
      </c>
      <c r="H222" s="5" t="s">
        <v>66</v>
      </c>
      <c r="I222" s="8">
        <v>66</v>
      </c>
      <c r="J222" s="5" t="s">
        <v>39</v>
      </c>
      <c r="K222" s="2">
        <f t="shared" si="8"/>
        <v>528</v>
      </c>
      <c r="L222" s="3" t="s">
        <v>380</v>
      </c>
    </row>
    <row r="223" spans="1:12" ht="15" x14ac:dyDescent="0.35">
      <c r="A223" s="292"/>
      <c r="B223" s="260"/>
      <c r="C223" s="287"/>
      <c r="D223" s="5" t="s">
        <v>381</v>
      </c>
      <c r="E223" s="6">
        <v>16</v>
      </c>
      <c r="F223" s="6" t="s">
        <v>363</v>
      </c>
      <c r="G223" s="5">
        <v>1</v>
      </c>
      <c r="H223" s="5" t="s">
        <v>66</v>
      </c>
      <c r="I223" s="8">
        <v>25.8</v>
      </c>
      <c r="J223" s="5" t="s">
        <v>39</v>
      </c>
      <c r="K223" s="2">
        <f t="shared" si="8"/>
        <v>412.8</v>
      </c>
      <c r="L223" s="3" t="s">
        <v>23</v>
      </c>
    </row>
    <row r="224" spans="1:12" ht="15" x14ac:dyDescent="0.35">
      <c r="A224" s="292"/>
      <c r="B224" s="260"/>
      <c r="C224" s="287"/>
      <c r="D224" s="6" t="s">
        <v>382</v>
      </c>
      <c r="E224" s="5">
        <v>12</v>
      </c>
      <c r="F224" s="5" t="s">
        <v>383</v>
      </c>
      <c r="G224" s="5">
        <v>1</v>
      </c>
      <c r="H224" s="5" t="s">
        <v>66</v>
      </c>
      <c r="I224" s="1">
        <v>20</v>
      </c>
      <c r="J224" s="5" t="s">
        <v>39</v>
      </c>
      <c r="K224" s="2">
        <f t="shared" si="8"/>
        <v>240</v>
      </c>
      <c r="L224" s="3" t="s">
        <v>384</v>
      </c>
    </row>
    <row r="225" spans="1:20" ht="15" x14ac:dyDescent="0.35">
      <c r="A225" s="292"/>
      <c r="B225" s="260"/>
      <c r="C225" s="287"/>
      <c r="D225" s="5" t="s">
        <v>385</v>
      </c>
      <c r="E225" s="5">
        <v>2</v>
      </c>
      <c r="F225" s="5" t="s">
        <v>324</v>
      </c>
      <c r="G225" s="5">
        <v>1</v>
      </c>
      <c r="H225" s="5" t="s">
        <v>66</v>
      </c>
      <c r="I225" s="8">
        <v>30</v>
      </c>
      <c r="J225" s="5" t="s">
        <v>39</v>
      </c>
      <c r="K225" s="2">
        <f t="shared" si="8"/>
        <v>60</v>
      </c>
      <c r="L225" s="3"/>
    </row>
    <row r="226" spans="1:20" ht="15" x14ac:dyDescent="0.35">
      <c r="A226" s="292"/>
      <c r="B226" s="260"/>
      <c r="C226" s="287"/>
      <c r="D226" s="5" t="s">
        <v>386</v>
      </c>
      <c r="E226" s="5">
        <v>2</v>
      </c>
      <c r="F226" s="5" t="s">
        <v>332</v>
      </c>
      <c r="G226" s="5">
        <v>1</v>
      </c>
      <c r="H226" s="5" t="s">
        <v>66</v>
      </c>
      <c r="I226" s="8">
        <v>120</v>
      </c>
      <c r="J226" s="5" t="s">
        <v>39</v>
      </c>
      <c r="K226" s="2">
        <f t="shared" ref="K226:K261" si="9">E226*G226*I226</f>
        <v>240</v>
      </c>
      <c r="L226" s="3"/>
    </row>
    <row r="227" spans="1:20" ht="15" x14ac:dyDescent="0.35">
      <c r="A227" s="292"/>
      <c r="B227" s="260"/>
      <c r="C227" s="229" t="s">
        <v>387</v>
      </c>
      <c r="D227" s="5" t="s">
        <v>388</v>
      </c>
      <c r="E227" s="5">
        <v>15</v>
      </c>
      <c r="F227" s="5" t="s">
        <v>324</v>
      </c>
      <c r="G227" s="5">
        <v>1</v>
      </c>
      <c r="H227" s="5" t="s">
        <v>66</v>
      </c>
      <c r="I227" s="1">
        <v>26</v>
      </c>
      <c r="J227" s="5" t="s">
        <v>39</v>
      </c>
      <c r="K227" s="2">
        <f t="shared" si="9"/>
        <v>390</v>
      </c>
      <c r="L227" s="3" t="s">
        <v>23</v>
      </c>
    </row>
    <row r="228" spans="1:20" ht="15" x14ac:dyDescent="0.35">
      <c r="A228" s="292"/>
      <c r="B228" s="260"/>
      <c r="C228" s="229"/>
      <c r="D228" s="5" t="s">
        <v>389</v>
      </c>
      <c r="E228" s="5">
        <v>9</v>
      </c>
      <c r="F228" s="5" t="s">
        <v>390</v>
      </c>
      <c r="G228" s="5">
        <v>1</v>
      </c>
      <c r="H228" s="5" t="s">
        <v>66</v>
      </c>
      <c r="I228" s="1">
        <v>155</v>
      </c>
      <c r="J228" s="5" t="s">
        <v>39</v>
      </c>
      <c r="K228" s="2">
        <f t="shared" si="9"/>
        <v>1395</v>
      </c>
      <c r="L228" s="3" t="s">
        <v>298</v>
      </c>
    </row>
    <row r="229" spans="1:20" ht="15" x14ac:dyDescent="0.35">
      <c r="A229" s="292"/>
      <c r="B229" s="260"/>
      <c r="C229" s="229"/>
      <c r="D229" s="5" t="s">
        <v>391</v>
      </c>
      <c r="E229" s="5">
        <v>9</v>
      </c>
      <c r="F229" s="5" t="s">
        <v>358</v>
      </c>
      <c r="G229" s="5">
        <v>1</v>
      </c>
      <c r="H229" s="5" t="s">
        <v>66</v>
      </c>
      <c r="I229" s="1">
        <v>24</v>
      </c>
      <c r="J229" s="5" t="s">
        <v>39</v>
      </c>
      <c r="K229" s="2">
        <f t="shared" si="9"/>
        <v>216</v>
      </c>
      <c r="L229" s="3" t="s">
        <v>23</v>
      </c>
    </row>
    <row r="230" spans="1:20" ht="15" x14ac:dyDescent="0.35">
      <c r="A230" s="292"/>
      <c r="B230" s="260"/>
      <c r="C230" s="229"/>
      <c r="D230" s="5" t="s">
        <v>392</v>
      </c>
      <c r="E230" s="5">
        <v>20</v>
      </c>
      <c r="F230" s="5" t="s">
        <v>383</v>
      </c>
      <c r="G230" s="5">
        <v>1</v>
      </c>
      <c r="H230" s="5" t="s">
        <v>66</v>
      </c>
      <c r="I230" s="8">
        <v>7.9</v>
      </c>
      <c r="J230" s="5" t="s">
        <v>39</v>
      </c>
      <c r="K230" s="2">
        <f t="shared" si="9"/>
        <v>158</v>
      </c>
      <c r="L230" s="3" t="s">
        <v>393</v>
      </c>
    </row>
    <row r="231" spans="1:20" ht="15" x14ac:dyDescent="0.35">
      <c r="A231" s="292"/>
      <c r="B231" s="260"/>
      <c r="C231" s="229"/>
      <c r="D231" s="5" t="s">
        <v>394</v>
      </c>
      <c r="E231" s="5">
        <v>15</v>
      </c>
      <c r="F231" s="5" t="s">
        <v>395</v>
      </c>
      <c r="G231" s="5">
        <v>1</v>
      </c>
      <c r="H231" s="5" t="s">
        <v>66</v>
      </c>
      <c r="I231" s="1">
        <v>35</v>
      </c>
      <c r="J231" s="5" t="s">
        <v>39</v>
      </c>
      <c r="K231" s="2">
        <f t="shared" si="9"/>
        <v>525</v>
      </c>
      <c r="L231" s="3" t="s">
        <v>23</v>
      </c>
    </row>
    <row r="232" spans="1:20" ht="20" customHeight="1" x14ac:dyDescent="0.35">
      <c r="A232" s="292"/>
      <c r="B232" s="260"/>
      <c r="C232" s="229"/>
      <c r="D232" s="6" t="s">
        <v>396</v>
      </c>
      <c r="E232" s="6">
        <v>11</v>
      </c>
      <c r="F232" s="6" t="s">
        <v>278</v>
      </c>
      <c r="G232" s="6">
        <v>1</v>
      </c>
      <c r="H232" s="6" t="s">
        <v>250</v>
      </c>
      <c r="I232" s="8">
        <v>68</v>
      </c>
      <c r="J232" s="6" t="s">
        <v>39</v>
      </c>
      <c r="K232" s="2">
        <f t="shared" si="9"/>
        <v>748</v>
      </c>
      <c r="L232" s="3" t="s">
        <v>397</v>
      </c>
      <c r="M232" s="7"/>
      <c r="N232" s="7"/>
      <c r="O232" s="7"/>
      <c r="P232" s="7"/>
      <c r="Q232" s="7"/>
      <c r="R232" s="7"/>
      <c r="S232" s="7"/>
      <c r="T232" s="7"/>
    </row>
    <row r="233" spans="1:20" ht="20" customHeight="1" x14ac:dyDescent="0.35">
      <c r="A233" s="292"/>
      <c r="B233" s="260"/>
      <c r="C233" s="229"/>
      <c r="D233" s="6" t="s">
        <v>398</v>
      </c>
      <c r="E233" s="6">
        <v>1</v>
      </c>
      <c r="F233" s="6" t="s">
        <v>278</v>
      </c>
      <c r="G233" s="6">
        <v>1</v>
      </c>
      <c r="H233" s="6" t="s">
        <v>250</v>
      </c>
      <c r="I233" s="8">
        <v>45</v>
      </c>
      <c r="J233" s="6" t="s">
        <v>39</v>
      </c>
      <c r="K233" s="2">
        <f t="shared" si="9"/>
        <v>45</v>
      </c>
      <c r="L233" s="3" t="s">
        <v>399</v>
      </c>
      <c r="M233" s="7"/>
      <c r="N233" s="7"/>
      <c r="O233" s="7"/>
      <c r="P233" s="7"/>
      <c r="Q233" s="7"/>
      <c r="R233" s="7"/>
      <c r="S233" s="7"/>
      <c r="T233" s="7"/>
    </row>
    <row r="234" spans="1:20" ht="20" customHeight="1" x14ac:dyDescent="0.35">
      <c r="A234" s="292"/>
      <c r="B234" s="260"/>
      <c r="C234" s="229"/>
      <c r="D234" s="6" t="s">
        <v>400</v>
      </c>
      <c r="E234" s="6">
        <v>20</v>
      </c>
      <c r="F234" s="6" t="s">
        <v>278</v>
      </c>
      <c r="G234" s="6">
        <v>1</v>
      </c>
      <c r="H234" s="6" t="s">
        <v>250</v>
      </c>
      <c r="I234" s="8">
        <v>5</v>
      </c>
      <c r="J234" s="6" t="s">
        <v>39</v>
      </c>
      <c r="K234" s="2">
        <f t="shared" si="9"/>
        <v>100</v>
      </c>
      <c r="L234" s="3"/>
      <c r="M234" s="7"/>
      <c r="N234" s="7"/>
      <c r="O234" s="7"/>
      <c r="P234" s="7"/>
      <c r="Q234" s="7"/>
      <c r="R234" s="7"/>
      <c r="S234" s="7"/>
      <c r="T234" s="7"/>
    </row>
    <row r="235" spans="1:20" ht="15" x14ac:dyDescent="0.35">
      <c r="A235" s="292"/>
      <c r="B235" s="260"/>
      <c r="C235" s="287" t="s">
        <v>401</v>
      </c>
      <c r="D235" s="6" t="s">
        <v>402</v>
      </c>
      <c r="E235" s="6">
        <v>15</v>
      </c>
      <c r="F235" s="5" t="s">
        <v>353</v>
      </c>
      <c r="G235" s="5">
        <v>1</v>
      </c>
      <c r="H235" s="5" t="s">
        <v>66</v>
      </c>
      <c r="I235" s="8">
        <v>120</v>
      </c>
      <c r="J235" s="5" t="s">
        <v>39</v>
      </c>
      <c r="K235" s="2">
        <f t="shared" si="9"/>
        <v>1800</v>
      </c>
      <c r="L235" s="3" t="s">
        <v>403</v>
      </c>
      <c r="M235" s="7"/>
      <c r="N235" s="7"/>
      <c r="O235" s="7"/>
      <c r="P235" s="7"/>
      <c r="Q235" s="7"/>
      <c r="R235" s="7"/>
      <c r="S235" s="7"/>
      <c r="T235" s="7"/>
    </row>
    <row r="236" spans="1:20" ht="20" customHeight="1" x14ac:dyDescent="0.35">
      <c r="A236" s="292"/>
      <c r="B236" s="260"/>
      <c r="C236" s="287"/>
      <c r="D236" s="6" t="s">
        <v>404</v>
      </c>
      <c r="E236" s="5">
        <v>10</v>
      </c>
      <c r="F236" s="5" t="s">
        <v>353</v>
      </c>
      <c r="G236" s="5">
        <v>1</v>
      </c>
      <c r="H236" s="5" t="s">
        <v>66</v>
      </c>
      <c r="I236" s="8">
        <v>59</v>
      </c>
      <c r="J236" s="5" t="s">
        <v>39</v>
      </c>
      <c r="K236" s="2">
        <f t="shared" si="9"/>
        <v>590</v>
      </c>
      <c r="L236" s="3"/>
      <c r="M236" s="7"/>
      <c r="N236" s="7"/>
      <c r="O236" s="7"/>
      <c r="P236" s="7"/>
      <c r="Q236" s="7"/>
      <c r="R236" s="7"/>
      <c r="S236" s="7"/>
      <c r="T236" s="7"/>
    </row>
    <row r="237" spans="1:20" ht="15" x14ac:dyDescent="0.35">
      <c r="A237" s="292"/>
      <c r="B237" s="260"/>
      <c r="C237" s="287"/>
      <c r="D237" s="5" t="s">
        <v>405</v>
      </c>
      <c r="E237" s="5">
        <v>850</v>
      </c>
      <c r="F237" s="5" t="s">
        <v>383</v>
      </c>
      <c r="G237" s="5">
        <v>1</v>
      </c>
      <c r="H237" s="5" t="s">
        <v>66</v>
      </c>
      <c r="I237" s="8">
        <v>12</v>
      </c>
      <c r="J237" s="5" t="s">
        <v>39</v>
      </c>
      <c r="K237" s="2">
        <f t="shared" si="9"/>
        <v>10200</v>
      </c>
      <c r="L237" s="3" t="s">
        <v>406</v>
      </c>
      <c r="M237" s="7"/>
      <c r="N237" s="7"/>
      <c r="O237" s="7"/>
      <c r="P237" s="7"/>
      <c r="Q237" s="7"/>
      <c r="R237" s="7"/>
      <c r="S237" s="7"/>
      <c r="T237" s="7"/>
    </row>
    <row r="238" spans="1:20" ht="15" x14ac:dyDescent="0.35">
      <c r="A238" s="292"/>
      <c r="B238" s="260"/>
      <c r="C238" s="287"/>
      <c r="D238" s="5" t="s">
        <v>407</v>
      </c>
      <c r="E238" s="6">
        <v>100</v>
      </c>
      <c r="F238" s="5" t="s">
        <v>353</v>
      </c>
      <c r="G238" s="5">
        <v>1</v>
      </c>
      <c r="H238" s="5" t="s">
        <v>66</v>
      </c>
      <c r="I238" s="8">
        <v>15</v>
      </c>
      <c r="J238" s="5" t="s">
        <v>39</v>
      </c>
      <c r="K238" s="2">
        <f t="shared" si="9"/>
        <v>1500</v>
      </c>
      <c r="L238" s="3" t="s">
        <v>408</v>
      </c>
      <c r="M238" s="7"/>
      <c r="N238" s="7"/>
      <c r="O238" s="7"/>
      <c r="P238" s="7"/>
      <c r="Q238" s="7"/>
      <c r="R238" s="7"/>
      <c r="S238" s="7"/>
      <c r="T238" s="7"/>
    </row>
    <row r="239" spans="1:20" ht="15" x14ac:dyDescent="0.35">
      <c r="A239" s="292"/>
      <c r="B239" s="260"/>
      <c r="C239" s="287" t="s">
        <v>409</v>
      </c>
      <c r="D239" s="6" t="s">
        <v>410</v>
      </c>
      <c r="E239" s="6">
        <v>20</v>
      </c>
      <c r="F239" s="5" t="s">
        <v>120</v>
      </c>
      <c r="G239" s="5">
        <v>1</v>
      </c>
      <c r="H239" s="5" t="s">
        <v>66</v>
      </c>
      <c r="I239" s="1">
        <v>350</v>
      </c>
      <c r="J239" s="5" t="s">
        <v>39</v>
      </c>
      <c r="K239" s="2">
        <f t="shared" si="9"/>
        <v>7000</v>
      </c>
      <c r="L239" s="3" t="s">
        <v>411</v>
      </c>
      <c r="M239" s="7"/>
      <c r="N239" s="7"/>
      <c r="O239" s="7"/>
      <c r="P239" s="7"/>
      <c r="Q239" s="7"/>
      <c r="R239" s="7"/>
      <c r="S239" s="7"/>
      <c r="T239" s="7"/>
    </row>
    <row r="240" spans="1:20" ht="15" x14ac:dyDescent="0.35">
      <c r="A240" s="292"/>
      <c r="B240" s="260"/>
      <c r="C240" s="287"/>
      <c r="D240" s="5" t="s">
        <v>412</v>
      </c>
      <c r="E240" s="5">
        <v>250</v>
      </c>
      <c r="F240" s="5" t="s">
        <v>353</v>
      </c>
      <c r="G240" s="5">
        <v>1</v>
      </c>
      <c r="H240" s="5" t="s">
        <v>66</v>
      </c>
      <c r="I240" s="8">
        <v>19.8</v>
      </c>
      <c r="J240" s="5" t="s">
        <v>39</v>
      </c>
      <c r="K240" s="2">
        <f t="shared" si="9"/>
        <v>4950</v>
      </c>
      <c r="L240" s="3" t="s">
        <v>413</v>
      </c>
      <c r="M240" s="7"/>
      <c r="N240" s="7"/>
      <c r="O240" s="7"/>
      <c r="P240" s="7"/>
      <c r="Q240" s="7"/>
      <c r="R240" s="7"/>
      <c r="S240" s="7"/>
      <c r="T240" s="7"/>
    </row>
    <row r="241" spans="1:20" ht="20" customHeight="1" x14ac:dyDescent="0.35">
      <c r="A241" s="292"/>
      <c r="B241" s="260"/>
      <c r="C241" s="287"/>
      <c r="D241" s="6" t="s">
        <v>414</v>
      </c>
      <c r="E241" s="6">
        <v>50</v>
      </c>
      <c r="F241" s="5" t="s">
        <v>353</v>
      </c>
      <c r="G241" s="5">
        <v>1</v>
      </c>
      <c r="H241" s="5" t="s">
        <v>66</v>
      </c>
      <c r="I241" s="8">
        <v>20</v>
      </c>
      <c r="J241" s="5" t="s">
        <v>39</v>
      </c>
      <c r="K241" s="2">
        <f t="shared" si="9"/>
        <v>1000</v>
      </c>
      <c r="L241" s="3" t="s">
        <v>415</v>
      </c>
      <c r="M241" s="7"/>
      <c r="N241" s="7"/>
      <c r="O241" s="7"/>
      <c r="P241" s="7"/>
      <c r="Q241" s="7"/>
      <c r="R241" s="7"/>
      <c r="S241" s="7"/>
      <c r="T241" s="7"/>
    </row>
    <row r="242" spans="1:20" ht="15" x14ac:dyDescent="0.35">
      <c r="A242" s="292"/>
      <c r="B242" s="260"/>
      <c r="C242" s="287"/>
      <c r="D242" s="57" t="s">
        <v>416</v>
      </c>
      <c r="E242" s="57">
        <v>5</v>
      </c>
      <c r="F242" s="57" t="s">
        <v>358</v>
      </c>
      <c r="G242" s="5">
        <v>1</v>
      </c>
      <c r="H242" s="5" t="s">
        <v>66</v>
      </c>
      <c r="I242" s="1">
        <v>38</v>
      </c>
      <c r="J242" s="5" t="s">
        <v>39</v>
      </c>
      <c r="K242" s="2">
        <f t="shared" si="9"/>
        <v>190</v>
      </c>
      <c r="L242" s="3" t="s">
        <v>417</v>
      </c>
      <c r="M242" s="7"/>
      <c r="N242" s="7"/>
      <c r="O242" s="7"/>
      <c r="P242" s="7"/>
      <c r="Q242" s="7"/>
      <c r="R242" s="7"/>
      <c r="S242" s="7"/>
      <c r="T242" s="7"/>
    </row>
    <row r="243" spans="1:20" ht="20" customHeight="1" x14ac:dyDescent="0.35">
      <c r="A243" s="292"/>
      <c r="B243" s="292"/>
      <c r="C243" s="287"/>
      <c r="D243" s="28" t="s">
        <v>418</v>
      </c>
      <c r="E243" s="28">
        <v>1400</v>
      </c>
      <c r="F243" s="28" t="s">
        <v>262</v>
      </c>
      <c r="G243" s="6">
        <v>2</v>
      </c>
      <c r="H243" s="6" t="s">
        <v>296</v>
      </c>
      <c r="I243" s="8">
        <v>1</v>
      </c>
      <c r="J243" s="5" t="s">
        <v>39</v>
      </c>
      <c r="K243" s="2">
        <f t="shared" si="9"/>
        <v>2800</v>
      </c>
      <c r="L243" s="3"/>
      <c r="M243" s="7"/>
      <c r="N243" s="7"/>
      <c r="O243" s="7"/>
      <c r="P243" s="7"/>
      <c r="Q243" s="7"/>
      <c r="R243" s="7"/>
      <c r="S243" s="7"/>
      <c r="T243" s="7"/>
    </row>
    <row r="244" spans="1:20" ht="15" x14ac:dyDescent="0.35">
      <c r="A244" s="292"/>
      <c r="B244" s="292"/>
      <c r="C244" s="266" t="s">
        <v>419</v>
      </c>
      <c r="D244" s="25" t="s">
        <v>420</v>
      </c>
      <c r="E244" s="25">
        <v>1</v>
      </c>
      <c r="F244" s="25" t="s">
        <v>65</v>
      </c>
      <c r="G244" s="5">
        <v>1</v>
      </c>
      <c r="H244" s="5" t="s">
        <v>66</v>
      </c>
      <c r="I244" s="8">
        <v>46244.2</v>
      </c>
      <c r="J244" s="5" t="s">
        <v>39</v>
      </c>
      <c r="K244" s="2">
        <f t="shared" si="9"/>
        <v>46244.2</v>
      </c>
      <c r="L244" s="3" t="s">
        <v>421</v>
      </c>
      <c r="M244" s="7"/>
      <c r="N244" s="7"/>
      <c r="O244" s="7"/>
      <c r="P244" s="7"/>
      <c r="Q244" s="7"/>
      <c r="R244" s="7"/>
      <c r="S244" s="7"/>
      <c r="T244" s="7"/>
    </row>
    <row r="245" spans="1:20" ht="15" x14ac:dyDescent="0.35">
      <c r="A245" s="292"/>
      <c r="B245" s="292"/>
      <c r="C245" s="266"/>
      <c r="D245" s="25" t="s">
        <v>422</v>
      </c>
      <c r="E245" s="25">
        <v>120</v>
      </c>
      <c r="F245" s="25" t="s">
        <v>328</v>
      </c>
      <c r="G245" s="5">
        <v>1</v>
      </c>
      <c r="H245" s="5" t="s">
        <v>66</v>
      </c>
      <c r="I245" s="1">
        <v>50</v>
      </c>
      <c r="J245" s="5" t="s">
        <v>39</v>
      </c>
      <c r="K245" s="2">
        <f t="shared" si="9"/>
        <v>6000</v>
      </c>
      <c r="L245" s="3" t="s">
        <v>23</v>
      </c>
      <c r="M245" s="7"/>
      <c r="N245" s="7"/>
      <c r="O245" s="7"/>
      <c r="P245" s="7"/>
      <c r="Q245" s="7"/>
      <c r="R245" s="7"/>
      <c r="S245" s="7"/>
      <c r="T245" s="7"/>
    </row>
    <row r="246" spans="1:20" ht="15" x14ac:dyDescent="0.35">
      <c r="A246" s="292"/>
      <c r="B246" s="292"/>
      <c r="C246" s="266"/>
      <c r="D246" s="25" t="s">
        <v>423</v>
      </c>
      <c r="E246" s="25">
        <v>22</v>
      </c>
      <c r="F246" s="25" t="s">
        <v>328</v>
      </c>
      <c r="G246" s="5">
        <v>1</v>
      </c>
      <c r="H246" s="5" t="s">
        <v>66</v>
      </c>
      <c r="I246" s="1">
        <v>25</v>
      </c>
      <c r="J246" s="5" t="s">
        <v>39</v>
      </c>
      <c r="K246" s="2">
        <f t="shared" si="9"/>
        <v>550</v>
      </c>
      <c r="L246" s="3" t="s">
        <v>23</v>
      </c>
      <c r="M246" s="7"/>
      <c r="N246" s="7"/>
      <c r="O246" s="7"/>
      <c r="P246" s="7"/>
      <c r="Q246" s="7"/>
      <c r="R246" s="7"/>
      <c r="S246" s="7"/>
      <c r="T246" s="7"/>
    </row>
    <row r="247" spans="1:20" ht="20" customHeight="1" x14ac:dyDescent="0.35">
      <c r="A247" s="292"/>
      <c r="B247" s="292"/>
      <c r="C247" s="266"/>
      <c r="D247" s="28" t="s">
        <v>424</v>
      </c>
      <c r="E247" s="28">
        <v>23</v>
      </c>
      <c r="F247" s="28" t="s">
        <v>425</v>
      </c>
      <c r="G247" s="6">
        <v>1</v>
      </c>
      <c r="H247" s="6" t="s">
        <v>250</v>
      </c>
      <c r="I247" s="8">
        <v>19.8</v>
      </c>
      <c r="J247" s="6" t="s">
        <v>39</v>
      </c>
      <c r="K247" s="2">
        <f t="shared" si="9"/>
        <v>455.40000000000003</v>
      </c>
      <c r="L247" s="3"/>
      <c r="M247" s="7"/>
      <c r="N247" s="7"/>
      <c r="O247" s="7"/>
      <c r="P247" s="7"/>
      <c r="Q247" s="7"/>
      <c r="R247" s="7"/>
      <c r="S247" s="7"/>
      <c r="T247" s="7"/>
    </row>
    <row r="248" spans="1:20" ht="20" customHeight="1" x14ac:dyDescent="0.35">
      <c r="A248" s="292"/>
      <c r="B248" s="292"/>
      <c r="C248" s="266"/>
      <c r="D248" s="28" t="s">
        <v>426</v>
      </c>
      <c r="E248" s="74">
        <v>2</v>
      </c>
      <c r="F248" s="28" t="s">
        <v>425</v>
      </c>
      <c r="G248" s="6">
        <v>1</v>
      </c>
      <c r="H248" s="6" t="s">
        <v>250</v>
      </c>
      <c r="I248" s="8">
        <v>19.8</v>
      </c>
      <c r="J248" s="6" t="s">
        <v>39</v>
      </c>
      <c r="K248" s="2">
        <f t="shared" si="9"/>
        <v>39.6</v>
      </c>
      <c r="L248" s="3"/>
      <c r="M248" s="7"/>
      <c r="N248" s="7"/>
      <c r="O248" s="7"/>
      <c r="P248" s="7"/>
      <c r="Q248" s="7"/>
      <c r="R248" s="7"/>
      <c r="S248" s="7"/>
      <c r="T248" s="7"/>
    </row>
    <row r="249" spans="1:20" ht="20" customHeight="1" x14ac:dyDescent="0.35">
      <c r="A249" s="292"/>
      <c r="B249" s="292"/>
      <c r="C249" s="39" t="s">
        <v>427</v>
      </c>
      <c r="D249" s="28" t="s">
        <v>428</v>
      </c>
      <c r="E249" s="74">
        <v>1</v>
      </c>
      <c r="F249" s="28" t="s">
        <v>47</v>
      </c>
      <c r="G249" s="6">
        <v>1</v>
      </c>
      <c r="H249" s="6" t="s">
        <v>250</v>
      </c>
      <c r="I249" s="8">
        <v>750</v>
      </c>
      <c r="J249" s="6" t="s">
        <v>39</v>
      </c>
      <c r="K249" s="2">
        <f t="shared" si="9"/>
        <v>750</v>
      </c>
      <c r="L249" s="3" t="s">
        <v>429</v>
      </c>
      <c r="M249" s="7"/>
      <c r="N249" s="7"/>
      <c r="O249" s="7"/>
      <c r="P249" s="7"/>
      <c r="Q249" s="7"/>
      <c r="R249" s="7"/>
      <c r="S249" s="7"/>
      <c r="T249" s="7"/>
    </row>
    <row r="250" spans="1:20" ht="15" x14ac:dyDescent="0.35">
      <c r="A250" s="292"/>
      <c r="B250" s="292"/>
      <c r="C250" s="266" t="s">
        <v>430</v>
      </c>
      <c r="D250" s="25" t="s">
        <v>431</v>
      </c>
      <c r="E250" s="25">
        <v>1</v>
      </c>
      <c r="F250" s="25" t="s">
        <v>65</v>
      </c>
      <c r="G250" s="5">
        <v>1</v>
      </c>
      <c r="H250" s="5" t="s">
        <v>66</v>
      </c>
      <c r="I250" s="1">
        <v>4000</v>
      </c>
      <c r="J250" s="5" t="s">
        <v>39</v>
      </c>
      <c r="K250" s="2">
        <f t="shared" si="9"/>
        <v>4000</v>
      </c>
      <c r="L250" s="3" t="s">
        <v>432</v>
      </c>
      <c r="M250" s="7"/>
      <c r="N250" s="7"/>
      <c r="O250" s="7"/>
      <c r="P250" s="7"/>
      <c r="Q250" s="7"/>
      <c r="R250" s="7"/>
      <c r="S250" s="7"/>
      <c r="T250" s="7"/>
    </row>
    <row r="251" spans="1:20" ht="15" x14ac:dyDescent="0.35">
      <c r="A251" s="292"/>
      <c r="B251" s="292"/>
      <c r="C251" s="266"/>
      <c r="D251" s="25" t="s">
        <v>433</v>
      </c>
      <c r="E251" s="25">
        <v>1</v>
      </c>
      <c r="F251" s="25" t="s">
        <v>65</v>
      </c>
      <c r="G251" s="5">
        <v>1</v>
      </c>
      <c r="H251" s="5" t="s">
        <v>66</v>
      </c>
      <c r="I251" s="1">
        <v>300</v>
      </c>
      <c r="J251" s="5" t="s">
        <v>39</v>
      </c>
      <c r="K251" s="2">
        <f t="shared" si="9"/>
        <v>300</v>
      </c>
      <c r="L251" s="3" t="s">
        <v>434</v>
      </c>
      <c r="M251" s="7"/>
      <c r="N251" s="7"/>
      <c r="O251" s="7"/>
      <c r="P251" s="7"/>
      <c r="Q251" s="7"/>
      <c r="R251" s="7"/>
      <c r="S251" s="7"/>
      <c r="T251" s="7"/>
    </row>
    <row r="252" spans="1:20" ht="20" customHeight="1" x14ac:dyDescent="0.35">
      <c r="A252" s="292"/>
      <c r="B252" s="292"/>
      <c r="C252" s="266"/>
      <c r="D252" s="28" t="s">
        <v>435</v>
      </c>
      <c r="E252" s="25">
        <v>1</v>
      </c>
      <c r="F252" s="25" t="s">
        <v>65</v>
      </c>
      <c r="G252" s="5">
        <v>1</v>
      </c>
      <c r="H252" s="5" t="s">
        <v>66</v>
      </c>
      <c r="I252" s="8">
        <v>282</v>
      </c>
      <c r="J252" s="5" t="s">
        <v>39</v>
      </c>
      <c r="K252" s="2">
        <f t="shared" si="9"/>
        <v>282</v>
      </c>
      <c r="L252" s="3" t="s">
        <v>436</v>
      </c>
      <c r="M252" s="7"/>
      <c r="N252" s="7"/>
      <c r="O252" s="7"/>
      <c r="P252" s="7"/>
      <c r="Q252" s="7"/>
      <c r="R252" s="7"/>
      <c r="S252" s="7"/>
      <c r="T252" s="7"/>
    </row>
    <row r="253" spans="1:20" ht="15" x14ac:dyDescent="0.35">
      <c r="A253" s="292"/>
      <c r="B253" s="260"/>
      <c r="C253" s="287" t="s">
        <v>437</v>
      </c>
      <c r="D253" s="5" t="s">
        <v>438</v>
      </c>
      <c r="E253" s="5">
        <v>250</v>
      </c>
      <c r="F253" s="5" t="s">
        <v>439</v>
      </c>
      <c r="G253" s="5">
        <v>1</v>
      </c>
      <c r="H253" s="5" t="s">
        <v>66</v>
      </c>
      <c r="I253" s="1">
        <v>110</v>
      </c>
      <c r="J253" s="5" t="s">
        <v>39</v>
      </c>
      <c r="K253" s="2">
        <f t="shared" si="9"/>
        <v>27500</v>
      </c>
      <c r="L253" s="68" t="s">
        <v>440</v>
      </c>
      <c r="M253" s="7"/>
      <c r="N253" s="7"/>
      <c r="O253" s="7"/>
      <c r="P253" s="7"/>
      <c r="Q253" s="7"/>
      <c r="R253" s="7"/>
      <c r="S253" s="7"/>
      <c r="T253" s="7"/>
    </row>
    <row r="254" spans="1:20" ht="15" x14ac:dyDescent="0.35">
      <c r="A254" s="292"/>
      <c r="B254" s="260"/>
      <c r="C254" s="287"/>
      <c r="D254" s="5" t="s">
        <v>433</v>
      </c>
      <c r="E254" s="5">
        <v>1</v>
      </c>
      <c r="F254" s="5" t="s">
        <v>65</v>
      </c>
      <c r="G254" s="5">
        <v>1</v>
      </c>
      <c r="H254" s="5" t="s">
        <v>66</v>
      </c>
      <c r="I254" s="1">
        <v>500</v>
      </c>
      <c r="J254" s="5" t="s">
        <v>39</v>
      </c>
      <c r="K254" s="2">
        <f t="shared" si="9"/>
        <v>500</v>
      </c>
      <c r="L254" s="3" t="s">
        <v>441</v>
      </c>
      <c r="M254" s="7"/>
      <c r="N254" s="7"/>
      <c r="O254" s="7"/>
      <c r="P254" s="7"/>
      <c r="Q254" s="7"/>
      <c r="R254" s="7"/>
      <c r="S254" s="7"/>
      <c r="T254" s="7"/>
    </row>
    <row r="255" spans="1:20" ht="15" x14ac:dyDescent="0.35">
      <c r="A255" s="292"/>
      <c r="B255" s="260"/>
      <c r="C255" s="287"/>
      <c r="D255" s="6" t="s">
        <v>442</v>
      </c>
      <c r="E255" s="5">
        <v>1</v>
      </c>
      <c r="F255" s="5" t="s">
        <v>65</v>
      </c>
      <c r="G255" s="5">
        <v>1</v>
      </c>
      <c r="H255" s="5" t="s">
        <v>66</v>
      </c>
      <c r="I255" s="8">
        <v>1800</v>
      </c>
      <c r="J255" s="5" t="s">
        <v>39</v>
      </c>
      <c r="K255" s="2">
        <f t="shared" si="9"/>
        <v>1800</v>
      </c>
      <c r="L255" s="3" t="s">
        <v>443</v>
      </c>
      <c r="M255" s="7"/>
      <c r="N255" s="7"/>
      <c r="O255" s="7"/>
      <c r="P255" s="7"/>
      <c r="Q255" s="7"/>
      <c r="R255" s="7"/>
      <c r="S255" s="7"/>
      <c r="T255" s="7"/>
    </row>
    <row r="256" spans="1:20" ht="39.4" x14ac:dyDescent="0.35">
      <c r="A256" s="292"/>
      <c r="B256" s="260"/>
      <c r="C256" s="11" t="s">
        <v>444</v>
      </c>
      <c r="D256" s="5" t="s">
        <v>445</v>
      </c>
      <c r="E256" s="6">
        <v>1</v>
      </c>
      <c r="F256" s="6" t="s">
        <v>446</v>
      </c>
      <c r="G256" s="6">
        <v>3</v>
      </c>
      <c r="H256" s="5" t="s">
        <v>66</v>
      </c>
      <c r="I256" s="8">
        <v>1500</v>
      </c>
      <c r="J256" s="5" t="s">
        <v>39</v>
      </c>
      <c r="K256" s="2">
        <f t="shared" si="9"/>
        <v>4500</v>
      </c>
      <c r="L256" s="38" t="s">
        <v>447</v>
      </c>
      <c r="M256" s="7"/>
      <c r="N256" s="7"/>
      <c r="O256" s="7"/>
      <c r="P256" s="7"/>
      <c r="Q256" s="7"/>
      <c r="R256" s="7"/>
      <c r="S256" s="7"/>
      <c r="T256" s="7"/>
    </row>
    <row r="257" spans="1:20" ht="23" customHeight="1" x14ac:dyDescent="0.35">
      <c r="A257" s="292"/>
      <c r="B257" s="260"/>
      <c r="C257" s="11" t="s">
        <v>448</v>
      </c>
      <c r="D257" s="6" t="s">
        <v>449</v>
      </c>
      <c r="E257" s="6">
        <v>3</v>
      </c>
      <c r="F257" s="6" t="s">
        <v>296</v>
      </c>
      <c r="G257" s="6">
        <v>1</v>
      </c>
      <c r="H257" s="6" t="s">
        <v>250</v>
      </c>
      <c r="I257" s="8">
        <v>33</v>
      </c>
      <c r="J257" s="6" t="s">
        <v>39</v>
      </c>
      <c r="K257" s="2">
        <f t="shared" si="9"/>
        <v>99</v>
      </c>
      <c r="L257" s="38" t="s">
        <v>450</v>
      </c>
      <c r="M257" s="7"/>
      <c r="N257" s="7"/>
      <c r="O257" s="7"/>
      <c r="P257" s="7"/>
      <c r="Q257" s="7"/>
      <c r="R257" s="7"/>
      <c r="S257" s="7"/>
      <c r="T257" s="7"/>
    </row>
    <row r="258" spans="1:20" ht="23" customHeight="1" x14ac:dyDescent="0.35">
      <c r="A258" s="292"/>
      <c r="B258" s="260"/>
      <c r="C258" s="11" t="s">
        <v>451</v>
      </c>
      <c r="D258" s="6" t="s">
        <v>452</v>
      </c>
      <c r="E258" s="6">
        <v>1</v>
      </c>
      <c r="F258" s="6" t="s">
        <v>47</v>
      </c>
      <c r="G258" s="6">
        <v>1</v>
      </c>
      <c r="H258" s="6" t="s">
        <v>250</v>
      </c>
      <c r="I258" s="8">
        <v>182</v>
      </c>
      <c r="J258" s="6" t="s">
        <v>39</v>
      </c>
      <c r="K258" s="2">
        <f t="shared" si="9"/>
        <v>182</v>
      </c>
      <c r="L258" s="38" t="s">
        <v>453</v>
      </c>
      <c r="M258" s="7"/>
      <c r="N258" s="7"/>
      <c r="O258" s="7"/>
      <c r="P258" s="7"/>
      <c r="Q258" s="7"/>
      <c r="R258" s="7"/>
      <c r="S258" s="7"/>
      <c r="T258" s="7"/>
    </row>
    <row r="259" spans="1:20" ht="15" x14ac:dyDescent="0.35">
      <c r="A259" s="292"/>
      <c r="B259" s="260"/>
      <c r="C259" s="11" t="s">
        <v>454</v>
      </c>
      <c r="D259" s="6" t="s">
        <v>452</v>
      </c>
      <c r="E259" s="6">
        <v>1</v>
      </c>
      <c r="F259" s="6" t="s">
        <v>47</v>
      </c>
      <c r="G259" s="6">
        <v>1</v>
      </c>
      <c r="H259" s="6" t="s">
        <v>250</v>
      </c>
      <c r="I259" s="8">
        <v>1924</v>
      </c>
      <c r="J259" s="6" t="s">
        <v>39</v>
      </c>
      <c r="K259" s="2">
        <f t="shared" si="9"/>
        <v>1924</v>
      </c>
      <c r="L259" s="3" t="s">
        <v>455</v>
      </c>
      <c r="M259" s="7"/>
      <c r="N259" s="7"/>
      <c r="O259" s="7"/>
      <c r="P259" s="7"/>
      <c r="Q259" s="7"/>
      <c r="R259" s="7"/>
      <c r="S259" s="7"/>
      <c r="T259" s="7"/>
    </row>
    <row r="260" spans="1:20" ht="20" customHeight="1" x14ac:dyDescent="0.35">
      <c r="A260" s="292"/>
      <c r="B260" s="260"/>
      <c r="C260" s="11" t="s">
        <v>456</v>
      </c>
      <c r="D260" s="6" t="s">
        <v>457</v>
      </c>
      <c r="E260" s="6">
        <v>1</v>
      </c>
      <c r="F260" s="6" t="s">
        <v>47</v>
      </c>
      <c r="G260" s="6">
        <v>1</v>
      </c>
      <c r="H260" s="6" t="s">
        <v>250</v>
      </c>
      <c r="I260" s="8">
        <v>1028</v>
      </c>
      <c r="J260" s="6" t="s">
        <v>39</v>
      </c>
      <c r="K260" s="2">
        <f t="shared" si="9"/>
        <v>1028</v>
      </c>
      <c r="L260" s="3" t="s">
        <v>321</v>
      </c>
      <c r="M260" s="7"/>
      <c r="N260" s="7"/>
      <c r="O260" s="7"/>
      <c r="P260" s="7"/>
      <c r="Q260" s="7"/>
      <c r="R260" s="7"/>
      <c r="S260" s="7"/>
      <c r="T260" s="7"/>
    </row>
    <row r="261" spans="1:20" ht="15" x14ac:dyDescent="0.35">
      <c r="A261" s="292"/>
      <c r="B261" s="260"/>
      <c r="C261" s="9" t="s">
        <v>458</v>
      </c>
      <c r="D261" s="5" t="s">
        <v>459</v>
      </c>
      <c r="E261" s="5">
        <v>1</v>
      </c>
      <c r="F261" s="5" t="s">
        <v>65</v>
      </c>
      <c r="G261" s="5">
        <v>1</v>
      </c>
      <c r="H261" s="5" t="s">
        <v>66</v>
      </c>
      <c r="I261" s="1">
        <v>0</v>
      </c>
      <c r="J261" s="5" t="s">
        <v>39</v>
      </c>
      <c r="K261" s="2">
        <f t="shared" si="9"/>
        <v>0</v>
      </c>
      <c r="L261" s="3" t="s">
        <v>23</v>
      </c>
      <c r="M261" s="7"/>
      <c r="N261" s="7"/>
      <c r="O261" s="7"/>
      <c r="P261" s="7"/>
      <c r="Q261" s="7"/>
      <c r="R261" s="7"/>
      <c r="S261" s="7"/>
      <c r="T261" s="7"/>
    </row>
    <row r="262" spans="1:20" ht="15" x14ac:dyDescent="0.35">
      <c r="A262" s="232" t="s">
        <v>460</v>
      </c>
      <c r="B262" s="232"/>
      <c r="C262" s="233"/>
      <c r="D262" s="234"/>
      <c r="E262" s="232"/>
      <c r="F262" s="232"/>
      <c r="G262" s="232"/>
      <c r="H262" s="232"/>
      <c r="I262" s="235"/>
      <c r="J262" s="232"/>
      <c r="K262" s="33">
        <f>SUM(K194:K261)</f>
        <v>201031.6</v>
      </c>
      <c r="L262" s="71" t="s">
        <v>23</v>
      </c>
    </row>
    <row r="263" spans="1:20" ht="15" x14ac:dyDescent="0.35">
      <c r="A263" s="260" t="s">
        <v>461</v>
      </c>
      <c r="B263" s="20" t="s">
        <v>318</v>
      </c>
      <c r="C263" s="306" t="s">
        <v>462</v>
      </c>
      <c r="D263" s="284"/>
      <c r="E263" s="284" t="s">
        <v>23</v>
      </c>
      <c r="F263" s="284"/>
      <c r="G263" s="284"/>
      <c r="H263" s="284"/>
      <c r="I263" s="285"/>
      <c r="J263" s="284"/>
      <c r="K263" s="286"/>
      <c r="L263" s="58" t="s">
        <v>23</v>
      </c>
    </row>
    <row r="264" spans="1:20" ht="28.5" x14ac:dyDescent="0.35">
      <c r="A264" s="260"/>
      <c r="B264" s="298" t="s">
        <v>463</v>
      </c>
      <c r="C264" s="41" t="s">
        <v>464</v>
      </c>
      <c r="D264" s="59" t="s">
        <v>465</v>
      </c>
      <c r="E264" s="5">
        <v>1</v>
      </c>
      <c r="F264" s="5" t="s">
        <v>65</v>
      </c>
      <c r="G264" s="5">
        <v>1</v>
      </c>
      <c r="H264" s="6" t="s">
        <v>250</v>
      </c>
      <c r="I264" s="8">
        <v>45000</v>
      </c>
      <c r="J264" s="5" t="s">
        <v>39</v>
      </c>
      <c r="K264" s="310">
        <v>50000</v>
      </c>
      <c r="L264" s="307" t="s">
        <v>466</v>
      </c>
      <c r="M264" s="7"/>
      <c r="N264" s="7"/>
      <c r="O264" s="7"/>
      <c r="P264" s="7"/>
      <c r="Q264" s="7"/>
      <c r="R264" s="7"/>
      <c r="S264" s="7"/>
      <c r="T264" s="7"/>
    </row>
    <row r="265" spans="1:20" ht="15" x14ac:dyDescent="0.35">
      <c r="A265" s="260"/>
      <c r="B265" s="298"/>
      <c r="C265" s="41" t="s">
        <v>467</v>
      </c>
      <c r="D265" s="59" t="s">
        <v>468</v>
      </c>
      <c r="E265" s="6">
        <v>2</v>
      </c>
      <c r="F265" s="6" t="s">
        <v>262</v>
      </c>
      <c r="G265" s="5">
        <v>1</v>
      </c>
      <c r="H265" s="6" t="s">
        <v>250</v>
      </c>
      <c r="I265" s="8">
        <v>15000</v>
      </c>
      <c r="J265" s="5" t="s">
        <v>39</v>
      </c>
      <c r="K265" s="310"/>
      <c r="L265" s="307"/>
      <c r="M265" s="7"/>
      <c r="N265" s="7"/>
      <c r="O265" s="7"/>
      <c r="P265" s="7"/>
      <c r="Q265" s="7"/>
      <c r="R265" s="7"/>
      <c r="S265" s="7"/>
      <c r="T265" s="7"/>
    </row>
    <row r="266" spans="1:20" ht="28.5" x14ac:dyDescent="0.35">
      <c r="A266" s="260"/>
      <c r="B266" s="298"/>
      <c r="C266" s="41" t="s">
        <v>469</v>
      </c>
      <c r="D266" s="59" t="s">
        <v>470</v>
      </c>
      <c r="E266" s="6">
        <v>2</v>
      </c>
      <c r="F266" s="6" t="s">
        <v>262</v>
      </c>
      <c r="G266" s="5">
        <v>1</v>
      </c>
      <c r="H266" s="6" t="s">
        <v>250</v>
      </c>
      <c r="I266" s="8">
        <v>8000</v>
      </c>
      <c r="J266" s="5" t="s">
        <v>39</v>
      </c>
      <c r="K266" s="310"/>
      <c r="L266" s="307"/>
      <c r="M266" s="7"/>
      <c r="N266" s="7"/>
      <c r="O266" s="7"/>
      <c r="P266" s="7"/>
      <c r="Q266" s="7"/>
      <c r="R266" s="7"/>
      <c r="S266" s="7"/>
      <c r="T266" s="7"/>
    </row>
    <row r="267" spans="1:20" ht="28.5" x14ac:dyDescent="0.35">
      <c r="A267" s="260"/>
      <c r="B267" s="298"/>
      <c r="C267" s="41" t="s">
        <v>471</v>
      </c>
      <c r="D267" s="59" t="s">
        <v>472</v>
      </c>
      <c r="E267" s="6">
        <v>2</v>
      </c>
      <c r="F267" s="6" t="s">
        <v>262</v>
      </c>
      <c r="G267" s="6">
        <v>1</v>
      </c>
      <c r="H267" s="6" t="s">
        <v>473</v>
      </c>
      <c r="I267" s="8">
        <v>6000</v>
      </c>
      <c r="J267" s="5" t="s">
        <v>39</v>
      </c>
      <c r="K267" s="310"/>
      <c r="L267" s="307"/>
      <c r="M267" s="7"/>
      <c r="N267" s="7"/>
      <c r="O267" s="7"/>
      <c r="P267" s="7"/>
      <c r="Q267" s="7"/>
      <c r="R267" s="7"/>
      <c r="S267" s="7"/>
      <c r="T267" s="7"/>
    </row>
    <row r="268" spans="1:20" ht="26.25" x14ac:dyDescent="0.35">
      <c r="A268" s="260"/>
      <c r="B268" s="5" t="s">
        <v>474</v>
      </c>
      <c r="C268" s="308" t="s">
        <v>475</v>
      </c>
      <c r="D268" s="309"/>
      <c r="E268" s="5">
        <v>1</v>
      </c>
      <c r="F268" s="5" t="s">
        <v>65</v>
      </c>
      <c r="G268" s="5">
        <v>1</v>
      </c>
      <c r="H268" s="5" t="s">
        <v>66</v>
      </c>
      <c r="I268" s="8">
        <v>8640</v>
      </c>
      <c r="J268" s="5" t="s">
        <v>39</v>
      </c>
      <c r="K268" s="12">
        <f t="shared" ref="K268:K279" si="10">E268*G268*I268</f>
        <v>8640</v>
      </c>
      <c r="L268" s="24" t="s">
        <v>476</v>
      </c>
      <c r="M268" s="7"/>
      <c r="N268" s="7"/>
      <c r="O268" s="7"/>
      <c r="P268" s="7"/>
      <c r="Q268" s="7"/>
      <c r="R268" s="7"/>
      <c r="S268" s="7"/>
      <c r="T268" s="7"/>
    </row>
    <row r="269" spans="1:20" ht="15" x14ac:dyDescent="0.35">
      <c r="A269" s="260"/>
      <c r="B269" s="260" t="s">
        <v>477</v>
      </c>
      <c r="C269" s="308" t="s">
        <v>478</v>
      </c>
      <c r="D269" s="309"/>
      <c r="E269" s="6">
        <v>1403</v>
      </c>
      <c r="F269" s="6" t="s">
        <v>262</v>
      </c>
      <c r="G269" s="5">
        <v>1</v>
      </c>
      <c r="H269" s="5" t="s">
        <v>65</v>
      </c>
      <c r="I269" s="8">
        <v>15</v>
      </c>
      <c r="J269" s="5" t="s">
        <v>39</v>
      </c>
      <c r="K269" s="12">
        <f t="shared" si="10"/>
        <v>21045</v>
      </c>
      <c r="L269" s="3" t="s">
        <v>479</v>
      </c>
      <c r="M269" s="7"/>
      <c r="N269" s="7"/>
      <c r="O269" s="7"/>
      <c r="P269" s="7"/>
      <c r="Q269" s="7"/>
      <c r="R269" s="7"/>
      <c r="S269" s="7"/>
      <c r="T269" s="7"/>
    </row>
    <row r="270" spans="1:20" ht="15" x14ac:dyDescent="0.35">
      <c r="A270" s="260"/>
      <c r="B270" s="260"/>
      <c r="C270" s="308" t="s">
        <v>480</v>
      </c>
      <c r="D270" s="309"/>
      <c r="E270" s="6">
        <v>217</v>
      </c>
      <c r="F270" s="5" t="s">
        <v>259</v>
      </c>
      <c r="G270" s="5">
        <v>1</v>
      </c>
      <c r="H270" s="5" t="s">
        <v>65</v>
      </c>
      <c r="I270" s="8">
        <v>60</v>
      </c>
      <c r="J270" s="5" t="s">
        <v>39</v>
      </c>
      <c r="K270" s="12">
        <f t="shared" si="10"/>
        <v>13020</v>
      </c>
      <c r="L270" s="3" t="s">
        <v>481</v>
      </c>
      <c r="M270" s="7"/>
      <c r="N270" s="7"/>
      <c r="O270" s="7"/>
      <c r="P270" s="7"/>
      <c r="Q270" s="7"/>
      <c r="R270" s="7"/>
      <c r="S270" s="7"/>
      <c r="T270" s="7"/>
    </row>
    <row r="271" spans="1:20" ht="15" x14ac:dyDescent="0.35">
      <c r="A271" s="260"/>
      <c r="B271" s="5" t="s">
        <v>482</v>
      </c>
      <c r="C271" s="308" t="s">
        <v>483</v>
      </c>
      <c r="D271" s="309"/>
      <c r="E271" s="8">
        <v>1238</v>
      </c>
      <c r="F271" s="5" t="s">
        <v>259</v>
      </c>
      <c r="G271" s="5">
        <v>1</v>
      </c>
      <c r="H271" s="5" t="s">
        <v>65</v>
      </c>
      <c r="I271" s="1">
        <v>20</v>
      </c>
      <c r="J271" s="5" t="s">
        <v>39</v>
      </c>
      <c r="K271" s="12">
        <f t="shared" si="10"/>
        <v>24760</v>
      </c>
      <c r="L271" s="3" t="s">
        <v>23</v>
      </c>
      <c r="M271" s="7"/>
      <c r="N271" s="7"/>
      <c r="O271" s="7"/>
      <c r="P271" s="7"/>
      <c r="Q271" s="7"/>
      <c r="R271" s="7"/>
      <c r="S271" s="7"/>
      <c r="T271" s="7"/>
    </row>
    <row r="272" spans="1:20" ht="15" x14ac:dyDescent="0.35">
      <c r="A272" s="260"/>
      <c r="B272" s="5" t="s">
        <v>484</v>
      </c>
      <c r="C272" s="308" t="s">
        <v>485</v>
      </c>
      <c r="D272" s="309"/>
      <c r="E272" s="6">
        <v>1</v>
      </c>
      <c r="F272" s="6" t="s">
        <v>47</v>
      </c>
      <c r="G272" s="5">
        <v>1</v>
      </c>
      <c r="H272" s="5" t="s">
        <v>65</v>
      </c>
      <c r="I272" s="8">
        <v>11618</v>
      </c>
      <c r="J272" s="5" t="s">
        <v>39</v>
      </c>
      <c r="K272" s="12">
        <f t="shared" si="10"/>
        <v>11618</v>
      </c>
      <c r="L272" s="3" t="s">
        <v>486</v>
      </c>
      <c r="M272" s="7"/>
      <c r="N272" s="7"/>
      <c r="O272" s="7"/>
      <c r="P272" s="7"/>
      <c r="Q272" s="7"/>
      <c r="R272" s="7"/>
      <c r="S272" s="7"/>
      <c r="T272" s="7"/>
    </row>
    <row r="273" spans="1:20" ht="20" customHeight="1" x14ac:dyDescent="0.35">
      <c r="A273" s="260"/>
      <c r="B273" s="261" t="s">
        <v>487</v>
      </c>
      <c r="C273" s="308" t="s">
        <v>488</v>
      </c>
      <c r="D273" s="311"/>
      <c r="E273" s="6">
        <v>1</v>
      </c>
      <c r="F273" s="6" t="s">
        <v>47</v>
      </c>
      <c r="G273" s="5">
        <v>1</v>
      </c>
      <c r="H273" s="6" t="s">
        <v>250</v>
      </c>
      <c r="I273" s="8">
        <v>10000</v>
      </c>
      <c r="J273" s="6" t="s">
        <v>39</v>
      </c>
      <c r="K273" s="12">
        <f t="shared" si="10"/>
        <v>10000</v>
      </c>
      <c r="L273" s="3"/>
      <c r="M273" s="7"/>
      <c r="N273" s="7"/>
      <c r="O273" s="7"/>
      <c r="P273" s="7"/>
      <c r="Q273" s="7"/>
      <c r="R273" s="7"/>
      <c r="S273" s="7"/>
      <c r="T273" s="7"/>
    </row>
    <row r="274" spans="1:20" ht="20" customHeight="1" x14ac:dyDescent="0.35">
      <c r="A274" s="260"/>
      <c r="B274" s="261"/>
      <c r="C274" s="308" t="s">
        <v>489</v>
      </c>
      <c r="D274" s="308"/>
      <c r="E274" s="6">
        <v>1</v>
      </c>
      <c r="F274" s="6" t="s">
        <v>47</v>
      </c>
      <c r="G274" s="5">
        <v>1</v>
      </c>
      <c r="H274" s="6" t="s">
        <v>250</v>
      </c>
      <c r="I274" s="8">
        <v>16000</v>
      </c>
      <c r="J274" s="6" t="s">
        <v>39</v>
      </c>
      <c r="K274" s="12">
        <f t="shared" si="10"/>
        <v>16000</v>
      </c>
      <c r="L274" s="3"/>
      <c r="M274" s="7"/>
      <c r="N274" s="7"/>
      <c r="O274" s="7"/>
      <c r="P274" s="7"/>
      <c r="Q274" s="7"/>
      <c r="R274" s="7"/>
      <c r="S274" s="7"/>
      <c r="T274" s="7"/>
    </row>
    <row r="275" spans="1:20" ht="20" customHeight="1" x14ac:dyDescent="0.35">
      <c r="A275" s="260"/>
      <c r="B275" s="261"/>
      <c r="C275" s="308" t="s">
        <v>490</v>
      </c>
      <c r="D275" s="308"/>
      <c r="E275" s="6">
        <v>1</v>
      </c>
      <c r="F275" s="6" t="s">
        <v>47</v>
      </c>
      <c r="G275" s="5">
        <v>1</v>
      </c>
      <c r="H275" s="6" t="s">
        <v>250</v>
      </c>
      <c r="I275" s="8">
        <v>7100</v>
      </c>
      <c r="J275" s="6" t="s">
        <v>39</v>
      </c>
      <c r="K275" s="12">
        <f t="shared" si="10"/>
        <v>7100</v>
      </c>
      <c r="L275" s="3"/>
      <c r="M275" s="7"/>
      <c r="N275" s="7"/>
      <c r="O275" s="7"/>
      <c r="P275" s="7"/>
      <c r="Q275" s="7"/>
      <c r="R275" s="7"/>
      <c r="S275" s="7"/>
      <c r="T275" s="7"/>
    </row>
    <row r="276" spans="1:20" ht="20" customHeight="1" x14ac:dyDescent="0.35">
      <c r="A276" s="260"/>
      <c r="B276" s="261"/>
      <c r="C276" s="308" t="s">
        <v>491</v>
      </c>
      <c r="D276" s="308"/>
      <c r="E276" s="6">
        <v>1</v>
      </c>
      <c r="F276" s="6" t="s">
        <v>47</v>
      </c>
      <c r="G276" s="6">
        <v>2</v>
      </c>
      <c r="H276" s="6" t="s">
        <v>250</v>
      </c>
      <c r="I276" s="8">
        <v>16800</v>
      </c>
      <c r="J276" s="6" t="s">
        <v>39</v>
      </c>
      <c r="K276" s="12">
        <f t="shared" si="10"/>
        <v>33600</v>
      </c>
      <c r="L276" s="3" t="s">
        <v>492</v>
      </c>
      <c r="M276" s="7"/>
      <c r="N276" s="7"/>
      <c r="O276" s="7"/>
      <c r="P276" s="7"/>
      <c r="Q276" s="7"/>
      <c r="R276" s="7"/>
      <c r="S276" s="7"/>
      <c r="T276" s="7"/>
    </row>
    <row r="277" spans="1:20" ht="20" customHeight="1" x14ac:dyDescent="0.35">
      <c r="A277" s="260"/>
      <c r="B277" s="6" t="s">
        <v>493</v>
      </c>
      <c r="C277" s="308" t="s">
        <v>494</v>
      </c>
      <c r="D277" s="311"/>
      <c r="E277" s="6">
        <v>15</v>
      </c>
      <c r="F277" s="6" t="s">
        <v>250</v>
      </c>
      <c r="G277" s="6">
        <v>1</v>
      </c>
      <c r="H277" s="6" t="s">
        <v>47</v>
      </c>
      <c r="I277" s="8">
        <v>260</v>
      </c>
      <c r="J277" s="6" t="s">
        <v>39</v>
      </c>
      <c r="K277" s="12">
        <f t="shared" si="10"/>
        <v>3900</v>
      </c>
      <c r="L277" s="3"/>
      <c r="M277" s="7"/>
      <c r="N277" s="7"/>
      <c r="O277" s="7"/>
      <c r="P277" s="7"/>
      <c r="Q277" s="7"/>
      <c r="R277" s="7"/>
      <c r="S277" s="7"/>
      <c r="T277" s="7"/>
    </row>
    <row r="278" spans="1:20" ht="15" x14ac:dyDescent="0.35">
      <c r="A278" s="260"/>
      <c r="B278" s="5" t="s">
        <v>495</v>
      </c>
      <c r="C278" s="308" t="s">
        <v>496</v>
      </c>
      <c r="D278" s="309"/>
      <c r="E278" s="5">
        <v>1</v>
      </c>
      <c r="F278" s="5" t="s">
        <v>65</v>
      </c>
      <c r="G278" s="5">
        <v>3</v>
      </c>
      <c r="H278" s="5" t="s">
        <v>128</v>
      </c>
      <c r="I278" s="1">
        <v>1000</v>
      </c>
      <c r="J278" s="5" t="s">
        <v>336</v>
      </c>
      <c r="K278" s="12">
        <f t="shared" si="10"/>
        <v>3000</v>
      </c>
      <c r="L278" s="3" t="s">
        <v>23</v>
      </c>
      <c r="M278" s="7"/>
      <c r="N278" s="7"/>
      <c r="O278" s="7"/>
      <c r="P278" s="7"/>
      <c r="Q278" s="7"/>
      <c r="R278" s="7"/>
      <c r="S278" s="7"/>
      <c r="T278" s="7"/>
    </row>
    <row r="279" spans="1:20" ht="15" x14ac:dyDescent="0.35">
      <c r="A279" s="260"/>
      <c r="B279" s="5" t="s">
        <v>497</v>
      </c>
      <c r="C279" s="308" t="s">
        <v>498</v>
      </c>
      <c r="D279" s="309"/>
      <c r="E279" s="8">
        <v>1200</v>
      </c>
      <c r="F279" s="5" t="s">
        <v>259</v>
      </c>
      <c r="G279" s="5">
        <v>1</v>
      </c>
      <c r="H279" s="5" t="s">
        <v>66</v>
      </c>
      <c r="I279" s="1">
        <v>100</v>
      </c>
      <c r="J279" s="5" t="s">
        <v>39</v>
      </c>
      <c r="K279" s="12">
        <f t="shared" si="10"/>
        <v>120000</v>
      </c>
      <c r="L279" s="58" t="s">
        <v>23</v>
      </c>
      <c r="M279" s="7"/>
      <c r="N279" s="7"/>
      <c r="O279" s="7"/>
      <c r="P279" s="7"/>
      <c r="Q279" s="7"/>
      <c r="R279" s="7"/>
      <c r="S279" s="7"/>
      <c r="T279" s="7"/>
    </row>
    <row r="280" spans="1:20" ht="15" x14ac:dyDescent="0.35">
      <c r="A280" s="232" t="s">
        <v>499</v>
      </c>
      <c r="B280" s="232"/>
      <c r="C280" s="233"/>
      <c r="D280" s="234"/>
      <c r="E280" s="232"/>
      <c r="F280" s="232"/>
      <c r="G280" s="232"/>
      <c r="H280" s="232"/>
      <c r="I280" s="235"/>
      <c r="J280" s="232"/>
      <c r="K280" s="78">
        <f>SUM(K264:K279)</f>
        <v>322683</v>
      </c>
      <c r="L280" s="71" t="s">
        <v>23</v>
      </c>
    </row>
    <row r="281" spans="1:20" ht="15" x14ac:dyDescent="0.35">
      <c r="A281" s="260" t="s">
        <v>500</v>
      </c>
      <c r="B281" s="20" t="s">
        <v>501</v>
      </c>
      <c r="C281" s="30" t="s">
        <v>502</v>
      </c>
      <c r="D281" s="20" t="s">
        <v>503</v>
      </c>
      <c r="E281" s="284" t="s">
        <v>23</v>
      </c>
      <c r="F281" s="284"/>
      <c r="G281" s="284"/>
      <c r="H281" s="284"/>
      <c r="I281" s="285"/>
      <c r="J281" s="284"/>
      <c r="K281" s="286"/>
      <c r="L281" s="16" t="s">
        <v>23</v>
      </c>
    </row>
    <row r="282" spans="1:20" ht="15" x14ac:dyDescent="0.35">
      <c r="A282" s="260"/>
      <c r="B282" s="260" t="s">
        <v>504</v>
      </c>
      <c r="C282" s="9" t="s">
        <v>505</v>
      </c>
      <c r="D282" s="5" t="s">
        <v>506</v>
      </c>
      <c r="E282" s="5">
        <v>24</v>
      </c>
      <c r="F282" s="5" t="s">
        <v>507</v>
      </c>
      <c r="G282" s="5">
        <v>1</v>
      </c>
      <c r="H282" s="5" t="s">
        <v>66</v>
      </c>
      <c r="I282" s="1">
        <v>280</v>
      </c>
      <c r="J282" s="5" t="s">
        <v>336</v>
      </c>
      <c r="K282" s="2">
        <f t="shared" ref="K282:K291" si="11">E282*G282*I282</f>
        <v>6720</v>
      </c>
      <c r="L282" s="16" t="s">
        <v>23</v>
      </c>
      <c r="M282" s="7"/>
      <c r="N282" s="7"/>
      <c r="O282" s="7"/>
      <c r="P282" s="7"/>
      <c r="Q282" s="7"/>
      <c r="R282" s="7"/>
      <c r="S282" s="7"/>
      <c r="T282" s="7"/>
    </row>
    <row r="283" spans="1:20" ht="15" x14ac:dyDescent="0.35">
      <c r="A283" s="260"/>
      <c r="B283" s="260"/>
      <c r="C283" s="9" t="s">
        <v>508</v>
      </c>
      <c r="D283" s="5" t="s">
        <v>23</v>
      </c>
      <c r="E283" s="5">
        <v>6</v>
      </c>
      <c r="F283" s="5" t="s">
        <v>324</v>
      </c>
      <c r="G283" s="5">
        <v>1</v>
      </c>
      <c r="H283" s="5" t="s">
        <v>66</v>
      </c>
      <c r="I283" s="1">
        <v>100</v>
      </c>
      <c r="J283" s="5" t="s">
        <v>336</v>
      </c>
      <c r="K283" s="2">
        <f t="shared" si="11"/>
        <v>600</v>
      </c>
      <c r="L283" s="10" t="s">
        <v>509</v>
      </c>
      <c r="M283" s="7"/>
      <c r="N283" s="7"/>
      <c r="O283" s="7"/>
      <c r="P283" s="7"/>
      <c r="Q283" s="7"/>
      <c r="R283" s="7"/>
      <c r="S283" s="7"/>
      <c r="T283" s="7"/>
    </row>
    <row r="284" spans="1:20" ht="15" x14ac:dyDescent="0.35">
      <c r="A284" s="260"/>
      <c r="B284" s="5" t="s">
        <v>510</v>
      </c>
      <c r="C284" s="11" t="s">
        <v>511</v>
      </c>
      <c r="D284" s="5" t="s">
        <v>512</v>
      </c>
      <c r="E284" s="5">
        <v>4</v>
      </c>
      <c r="F284" s="5" t="s">
        <v>324</v>
      </c>
      <c r="G284" s="5">
        <v>1</v>
      </c>
      <c r="H284" s="5" t="s">
        <v>66</v>
      </c>
      <c r="I284" s="1">
        <v>800</v>
      </c>
      <c r="J284" s="5" t="s">
        <v>336</v>
      </c>
      <c r="K284" s="2">
        <f t="shared" si="11"/>
        <v>3200</v>
      </c>
      <c r="L284" s="10" t="s">
        <v>513</v>
      </c>
      <c r="M284" s="7"/>
      <c r="N284" s="7"/>
      <c r="O284" s="7"/>
      <c r="P284" s="7"/>
      <c r="Q284" s="7"/>
      <c r="R284" s="7"/>
      <c r="S284" s="7"/>
      <c r="T284" s="7"/>
    </row>
    <row r="285" spans="1:20" ht="15" x14ac:dyDescent="0.35">
      <c r="A285" s="260"/>
      <c r="B285" s="298" t="s">
        <v>514</v>
      </c>
      <c r="C285" s="316" t="s">
        <v>515</v>
      </c>
      <c r="D285" s="261" t="s">
        <v>516</v>
      </c>
      <c r="E285" s="6">
        <v>4</v>
      </c>
      <c r="F285" s="5" t="s">
        <v>259</v>
      </c>
      <c r="G285" s="5">
        <v>2</v>
      </c>
      <c r="H285" s="5" t="s">
        <v>66</v>
      </c>
      <c r="I285" s="8">
        <v>300</v>
      </c>
      <c r="J285" s="5" t="s">
        <v>336</v>
      </c>
      <c r="K285" s="2">
        <f t="shared" si="11"/>
        <v>2400</v>
      </c>
      <c r="L285" s="10" t="s">
        <v>517</v>
      </c>
      <c r="M285" s="7"/>
      <c r="N285" s="7"/>
      <c r="O285" s="7"/>
      <c r="P285" s="7"/>
      <c r="Q285" s="7"/>
      <c r="R285" s="7"/>
      <c r="S285" s="7"/>
      <c r="T285" s="7"/>
    </row>
    <row r="286" spans="1:20" ht="20" customHeight="1" x14ac:dyDescent="0.35">
      <c r="A286" s="260"/>
      <c r="B286" s="298"/>
      <c r="C286" s="316"/>
      <c r="D286" s="261"/>
      <c r="E286" s="6">
        <v>4</v>
      </c>
      <c r="F286" s="5" t="s">
        <v>259</v>
      </c>
      <c r="G286" s="5">
        <v>2</v>
      </c>
      <c r="H286" s="5" t="s">
        <v>66</v>
      </c>
      <c r="I286" s="8">
        <v>100</v>
      </c>
      <c r="J286" s="5" t="s">
        <v>336</v>
      </c>
      <c r="K286" s="2">
        <f t="shared" si="11"/>
        <v>800</v>
      </c>
      <c r="L286" s="10" t="s">
        <v>518</v>
      </c>
      <c r="M286" s="7"/>
      <c r="N286" s="7"/>
      <c r="O286" s="7"/>
      <c r="P286" s="7"/>
      <c r="Q286" s="7"/>
      <c r="R286" s="7"/>
      <c r="S286" s="7"/>
      <c r="T286" s="7"/>
    </row>
    <row r="287" spans="1:20" ht="20" customHeight="1" x14ac:dyDescent="0.35">
      <c r="A287" s="260"/>
      <c r="B287" s="298"/>
      <c r="C287" s="316"/>
      <c r="D287" s="261"/>
      <c r="E287" s="6">
        <v>4</v>
      </c>
      <c r="F287" s="5" t="s">
        <v>259</v>
      </c>
      <c r="G287" s="5">
        <v>2</v>
      </c>
      <c r="H287" s="5" t="s">
        <v>66</v>
      </c>
      <c r="I287" s="8">
        <v>50</v>
      </c>
      <c r="J287" s="5" t="s">
        <v>336</v>
      </c>
      <c r="K287" s="2">
        <f t="shared" si="11"/>
        <v>400</v>
      </c>
      <c r="L287" s="10" t="s">
        <v>519</v>
      </c>
      <c r="M287" s="7"/>
      <c r="N287" s="7"/>
      <c r="O287" s="7"/>
      <c r="P287" s="7"/>
      <c r="Q287" s="7"/>
      <c r="R287" s="7"/>
      <c r="S287" s="7"/>
      <c r="T287" s="7"/>
    </row>
    <row r="288" spans="1:20" ht="15" x14ac:dyDescent="0.35">
      <c r="A288" s="260"/>
      <c r="B288" s="5" t="s">
        <v>520</v>
      </c>
      <c r="C288" s="9" t="s">
        <v>23</v>
      </c>
      <c r="D288" s="5" t="s">
        <v>521</v>
      </c>
      <c r="E288" s="5">
        <v>1</v>
      </c>
      <c r="F288" s="5" t="s">
        <v>65</v>
      </c>
      <c r="G288" s="5">
        <v>2</v>
      </c>
      <c r="H288" s="5" t="s">
        <v>66</v>
      </c>
      <c r="I288" s="1">
        <v>1500</v>
      </c>
      <c r="J288" s="5" t="s">
        <v>336</v>
      </c>
      <c r="K288" s="2">
        <f t="shared" si="11"/>
        <v>3000</v>
      </c>
      <c r="L288" s="10" t="s">
        <v>23</v>
      </c>
      <c r="M288" s="7"/>
      <c r="N288" s="7"/>
      <c r="O288" s="7"/>
      <c r="P288" s="7"/>
      <c r="Q288" s="7"/>
      <c r="R288" s="7"/>
      <c r="S288" s="7"/>
      <c r="T288" s="7"/>
    </row>
    <row r="289" spans="1:20" ht="20" customHeight="1" x14ac:dyDescent="0.35">
      <c r="A289" s="260"/>
      <c r="B289" s="5" t="s">
        <v>522</v>
      </c>
      <c r="C289" s="9" t="s">
        <v>523</v>
      </c>
      <c r="D289" s="5" t="s">
        <v>23</v>
      </c>
      <c r="E289" s="5">
        <v>2</v>
      </c>
      <c r="F289" s="5" t="s">
        <v>324</v>
      </c>
      <c r="G289" s="5">
        <v>1</v>
      </c>
      <c r="H289" s="5" t="s">
        <v>66</v>
      </c>
      <c r="I289" s="8">
        <v>390</v>
      </c>
      <c r="J289" s="5" t="s">
        <v>336</v>
      </c>
      <c r="K289" s="2">
        <f t="shared" si="11"/>
        <v>780</v>
      </c>
      <c r="L289" s="16"/>
      <c r="M289" s="7"/>
      <c r="N289" s="7"/>
      <c r="O289" s="7"/>
      <c r="P289" s="7"/>
      <c r="Q289" s="7"/>
      <c r="R289" s="7"/>
      <c r="S289" s="7"/>
      <c r="T289" s="7"/>
    </row>
    <row r="290" spans="1:20" ht="20" customHeight="1" x14ac:dyDescent="0.35">
      <c r="A290" s="260"/>
      <c r="B290" s="6" t="s">
        <v>524</v>
      </c>
      <c r="C290" s="11"/>
      <c r="D290" s="6"/>
      <c r="E290" s="5">
        <v>1</v>
      </c>
      <c r="F290" s="5" t="s">
        <v>65</v>
      </c>
      <c r="G290" s="6">
        <v>1</v>
      </c>
      <c r="H290" s="5" t="s">
        <v>66</v>
      </c>
      <c r="I290" s="8">
        <v>220</v>
      </c>
      <c r="J290" s="5" t="s">
        <v>336</v>
      </c>
      <c r="K290" s="2">
        <f t="shared" si="11"/>
        <v>220</v>
      </c>
      <c r="L290" s="16"/>
      <c r="M290" s="7"/>
      <c r="N290" s="7"/>
      <c r="O290" s="7"/>
      <c r="P290" s="7"/>
      <c r="Q290" s="7"/>
      <c r="R290" s="7"/>
      <c r="S290" s="7"/>
      <c r="T290" s="7"/>
    </row>
    <row r="291" spans="1:20" ht="15" x14ac:dyDescent="0.35">
      <c r="A291" s="260"/>
      <c r="B291" s="6" t="s">
        <v>525</v>
      </c>
      <c r="C291" s="11" t="s">
        <v>526</v>
      </c>
      <c r="D291" s="6" t="s">
        <v>527</v>
      </c>
      <c r="E291" s="6">
        <v>2</v>
      </c>
      <c r="F291" s="6" t="s">
        <v>278</v>
      </c>
      <c r="G291" s="6">
        <v>1</v>
      </c>
      <c r="H291" s="5" t="s">
        <v>66</v>
      </c>
      <c r="I291" s="8">
        <v>150</v>
      </c>
      <c r="J291" s="5" t="s">
        <v>336</v>
      </c>
      <c r="K291" s="2">
        <f t="shared" si="11"/>
        <v>300</v>
      </c>
      <c r="L291" s="16" t="s">
        <v>23</v>
      </c>
      <c r="M291" s="7"/>
      <c r="N291" s="7"/>
      <c r="O291" s="7"/>
      <c r="P291" s="7"/>
      <c r="Q291" s="7"/>
      <c r="R291" s="7"/>
      <c r="S291" s="7"/>
      <c r="T291" s="7"/>
    </row>
    <row r="292" spans="1:20" ht="15" x14ac:dyDescent="0.35">
      <c r="A292" s="232" t="s">
        <v>528</v>
      </c>
      <c r="B292" s="232"/>
      <c r="C292" s="233"/>
      <c r="D292" s="234"/>
      <c r="E292" s="232"/>
      <c r="F292" s="232"/>
      <c r="G292" s="232"/>
      <c r="H292" s="232"/>
      <c r="I292" s="235"/>
      <c r="J292" s="232"/>
      <c r="K292" s="33">
        <f>SUM(K282:K291)</f>
        <v>18420</v>
      </c>
      <c r="L292" s="71" t="s">
        <v>23</v>
      </c>
    </row>
    <row r="293" spans="1:20" ht="15" x14ac:dyDescent="0.35">
      <c r="A293" s="312" t="s">
        <v>529</v>
      </c>
      <c r="B293" s="18" t="s">
        <v>530</v>
      </c>
      <c r="C293" s="23" t="s">
        <v>531</v>
      </c>
      <c r="D293" s="18" t="s">
        <v>532</v>
      </c>
      <c r="E293" s="284" t="s">
        <v>23</v>
      </c>
      <c r="F293" s="284"/>
      <c r="G293" s="284"/>
      <c r="H293" s="284"/>
      <c r="I293" s="285"/>
      <c r="J293" s="284"/>
      <c r="K293" s="286"/>
      <c r="L293" s="75"/>
    </row>
    <row r="294" spans="1:20" ht="15" x14ac:dyDescent="0.35">
      <c r="A294" s="313"/>
      <c r="B294" s="6"/>
      <c r="C294" s="11"/>
      <c r="D294" s="6"/>
      <c r="E294" s="5"/>
      <c r="F294" s="5"/>
      <c r="G294" s="6"/>
      <c r="H294" s="5"/>
      <c r="I294" s="8"/>
      <c r="J294" s="5"/>
      <c r="K294" s="2"/>
      <c r="L294" s="3"/>
    </row>
    <row r="295" spans="1:20" ht="15" x14ac:dyDescent="0.35">
      <c r="A295" s="301" t="s">
        <v>533</v>
      </c>
      <c r="B295" s="232"/>
      <c r="C295" s="233"/>
      <c r="D295" s="234"/>
      <c r="E295" s="232"/>
      <c r="F295" s="232"/>
      <c r="G295" s="232"/>
      <c r="H295" s="232"/>
      <c r="I295" s="235"/>
      <c r="J295" s="232"/>
      <c r="K295" s="33">
        <f>SUM(K294)</f>
        <v>0</v>
      </c>
      <c r="L295" s="71" t="s">
        <v>23</v>
      </c>
    </row>
    <row r="296" spans="1:20" ht="15" x14ac:dyDescent="0.35">
      <c r="A296" s="260" t="s">
        <v>534</v>
      </c>
      <c r="B296" s="47" t="s">
        <v>535</v>
      </c>
      <c r="C296" s="314" t="s">
        <v>536</v>
      </c>
      <c r="D296" s="315"/>
      <c r="E296" s="47" t="s">
        <v>116</v>
      </c>
      <c r="F296" s="47" t="s">
        <v>25</v>
      </c>
      <c r="G296" s="47" t="s">
        <v>116</v>
      </c>
      <c r="H296" s="47" t="s">
        <v>25</v>
      </c>
      <c r="I296" s="46" t="s">
        <v>90</v>
      </c>
      <c r="J296" s="47" t="s">
        <v>25</v>
      </c>
      <c r="K296" s="48" t="s">
        <v>23</v>
      </c>
      <c r="L296" s="22"/>
    </row>
    <row r="297" spans="1:20" ht="15" x14ac:dyDescent="0.35">
      <c r="A297" s="260"/>
      <c r="B297" s="265" t="s">
        <v>537</v>
      </c>
      <c r="C297" s="266" t="s">
        <v>538</v>
      </c>
      <c r="D297" s="25" t="s">
        <v>539</v>
      </c>
      <c r="E297" s="25">
        <v>11</v>
      </c>
      <c r="F297" s="25" t="s">
        <v>259</v>
      </c>
      <c r="G297" s="25">
        <v>1</v>
      </c>
      <c r="H297" s="25" t="s">
        <v>66</v>
      </c>
      <c r="I297" s="42">
        <v>238</v>
      </c>
      <c r="J297" s="25" t="s">
        <v>39</v>
      </c>
      <c r="K297" s="26">
        <f t="shared" ref="K297:K330" si="12">E297*G297*I297</f>
        <v>2618</v>
      </c>
      <c r="L297" s="27" t="s">
        <v>540</v>
      </c>
      <c r="M297" s="7"/>
      <c r="N297" s="7"/>
      <c r="O297" s="7"/>
      <c r="P297" s="7"/>
      <c r="Q297" s="7"/>
      <c r="R297" s="7"/>
      <c r="S297" s="7"/>
      <c r="T297" s="7"/>
    </row>
    <row r="298" spans="1:20" ht="15" x14ac:dyDescent="0.35">
      <c r="A298" s="260"/>
      <c r="B298" s="264"/>
      <c r="C298" s="266"/>
      <c r="D298" s="25" t="s">
        <v>541</v>
      </c>
      <c r="E298" s="25">
        <v>11</v>
      </c>
      <c r="F298" s="25" t="s">
        <v>259</v>
      </c>
      <c r="G298" s="25">
        <v>1</v>
      </c>
      <c r="H298" s="25" t="s">
        <v>66</v>
      </c>
      <c r="I298" s="42">
        <v>88</v>
      </c>
      <c r="J298" s="25" t="s">
        <v>39</v>
      </c>
      <c r="K298" s="26">
        <f t="shared" si="12"/>
        <v>968</v>
      </c>
      <c r="L298" s="27" t="s">
        <v>542</v>
      </c>
      <c r="M298" s="7"/>
      <c r="N298" s="7"/>
      <c r="O298" s="7"/>
      <c r="P298" s="7"/>
      <c r="Q298" s="7"/>
      <c r="R298" s="7"/>
      <c r="S298" s="7"/>
      <c r="T298" s="7"/>
    </row>
    <row r="299" spans="1:20" ht="15" x14ac:dyDescent="0.35">
      <c r="A299" s="260"/>
      <c r="B299" s="264"/>
      <c r="C299" s="266" t="s">
        <v>543</v>
      </c>
      <c r="D299" s="28" t="s">
        <v>544</v>
      </c>
      <c r="E299" s="25">
        <v>1</v>
      </c>
      <c r="F299" s="25" t="s">
        <v>120</v>
      </c>
      <c r="G299" s="25">
        <v>1</v>
      </c>
      <c r="H299" s="25" t="s">
        <v>121</v>
      </c>
      <c r="I299" s="29">
        <v>1800</v>
      </c>
      <c r="J299" s="25" t="s">
        <v>39</v>
      </c>
      <c r="K299" s="26">
        <f t="shared" si="12"/>
        <v>1800</v>
      </c>
      <c r="L299" s="27" t="s">
        <v>545</v>
      </c>
      <c r="M299" s="7"/>
      <c r="N299" s="7"/>
      <c r="O299" s="7"/>
      <c r="P299" s="7"/>
      <c r="Q299" s="7"/>
      <c r="R299" s="7"/>
      <c r="S299" s="7"/>
      <c r="T299" s="7"/>
    </row>
    <row r="300" spans="1:20" ht="20" customHeight="1" x14ac:dyDescent="0.35">
      <c r="A300" s="260"/>
      <c r="B300" s="264"/>
      <c r="C300" s="266"/>
      <c r="D300" s="28" t="s">
        <v>546</v>
      </c>
      <c r="E300" s="25">
        <v>1</v>
      </c>
      <c r="F300" s="25" t="s">
        <v>120</v>
      </c>
      <c r="G300" s="25">
        <v>1</v>
      </c>
      <c r="H300" s="25" t="s">
        <v>121</v>
      </c>
      <c r="I300" s="29">
        <v>1800</v>
      </c>
      <c r="J300" s="25" t="s">
        <v>39</v>
      </c>
      <c r="K300" s="26">
        <f t="shared" si="12"/>
        <v>1800</v>
      </c>
      <c r="L300" s="27" t="s">
        <v>545</v>
      </c>
      <c r="M300" s="7"/>
      <c r="N300" s="7"/>
      <c r="O300" s="7"/>
      <c r="P300" s="7"/>
      <c r="Q300" s="7"/>
      <c r="R300" s="7"/>
      <c r="S300" s="7"/>
      <c r="T300" s="7"/>
    </row>
    <row r="301" spans="1:20" ht="26.25" x14ac:dyDescent="0.35">
      <c r="A301" s="260"/>
      <c r="B301" s="264"/>
      <c r="C301" s="266"/>
      <c r="D301" s="28" t="s">
        <v>547</v>
      </c>
      <c r="E301" s="25">
        <v>2</v>
      </c>
      <c r="F301" s="25" t="s">
        <v>120</v>
      </c>
      <c r="G301" s="25">
        <v>1</v>
      </c>
      <c r="H301" s="25" t="s">
        <v>128</v>
      </c>
      <c r="I301" s="29">
        <v>1500</v>
      </c>
      <c r="J301" s="25" t="s">
        <v>39</v>
      </c>
      <c r="K301" s="26">
        <f t="shared" si="12"/>
        <v>3000</v>
      </c>
      <c r="L301" s="27" t="s">
        <v>548</v>
      </c>
      <c r="M301" s="7"/>
      <c r="N301" s="7"/>
      <c r="O301" s="7"/>
      <c r="P301" s="7"/>
      <c r="Q301" s="7"/>
      <c r="R301" s="7"/>
      <c r="S301" s="7"/>
      <c r="T301" s="7"/>
    </row>
    <row r="302" spans="1:20" ht="15" x14ac:dyDescent="0.35">
      <c r="A302" s="260"/>
      <c r="B302" s="264"/>
      <c r="C302" s="266"/>
      <c r="D302" s="28" t="s">
        <v>549</v>
      </c>
      <c r="E302" s="25">
        <v>1</v>
      </c>
      <c r="F302" s="25" t="s">
        <v>120</v>
      </c>
      <c r="G302" s="25">
        <v>1</v>
      </c>
      <c r="H302" s="25" t="s">
        <v>121</v>
      </c>
      <c r="I302" s="29">
        <v>1800</v>
      </c>
      <c r="J302" s="25" t="s">
        <v>39</v>
      </c>
      <c r="K302" s="26">
        <f t="shared" si="12"/>
        <v>1800</v>
      </c>
      <c r="L302" s="27" t="s">
        <v>550</v>
      </c>
      <c r="M302" s="7"/>
      <c r="N302" s="7"/>
      <c r="O302" s="7"/>
      <c r="P302" s="7"/>
      <c r="Q302" s="7"/>
      <c r="R302" s="7"/>
      <c r="S302" s="7"/>
      <c r="T302" s="7"/>
    </row>
    <row r="303" spans="1:20" ht="15" x14ac:dyDescent="0.35">
      <c r="A303" s="260"/>
      <c r="B303" s="264"/>
      <c r="C303" s="266" t="s">
        <v>551</v>
      </c>
      <c r="D303" s="28" t="s">
        <v>552</v>
      </c>
      <c r="E303" s="25">
        <v>1</v>
      </c>
      <c r="F303" s="25" t="s">
        <v>259</v>
      </c>
      <c r="G303" s="25">
        <v>1</v>
      </c>
      <c r="H303" s="25" t="s">
        <v>66</v>
      </c>
      <c r="I303" s="42">
        <v>3304</v>
      </c>
      <c r="J303" s="25" t="s">
        <v>39</v>
      </c>
      <c r="K303" s="26">
        <f t="shared" si="12"/>
        <v>3304</v>
      </c>
      <c r="L303" s="27"/>
      <c r="M303" s="7"/>
      <c r="N303" s="7"/>
      <c r="O303" s="7"/>
      <c r="P303" s="7"/>
      <c r="Q303" s="7"/>
      <c r="R303" s="7"/>
      <c r="S303" s="7"/>
      <c r="T303" s="7"/>
    </row>
    <row r="304" spans="1:20" ht="15" x14ac:dyDescent="0.35">
      <c r="A304" s="260"/>
      <c r="B304" s="264"/>
      <c r="C304" s="266"/>
      <c r="D304" s="28" t="s">
        <v>553</v>
      </c>
      <c r="E304" s="25">
        <v>1</v>
      </c>
      <c r="F304" s="25" t="s">
        <v>259</v>
      </c>
      <c r="G304" s="25">
        <v>1</v>
      </c>
      <c r="H304" s="25" t="s">
        <v>66</v>
      </c>
      <c r="I304" s="42">
        <v>3260</v>
      </c>
      <c r="J304" s="25" t="s">
        <v>39</v>
      </c>
      <c r="K304" s="26">
        <f t="shared" si="12"/>
        <v>3260</v>
      </c>
      <c r="L304" s="27"/>
      <c r="M304" s="7"/>
      <c r="N304" s="7"/>
      <c r="O304" s="7"/>
      <c r="P304" s="7"/>
      <c r="Q304" s="7"/>
      <c r="R304" s="7"/>
      <c r="S304" s="7"/>
      <c r="T304" s="7"/>
    </row>
    <row r="305" spans="1:20" ht="15" x14ac:dyDescent="0.35">
      <c r="A305" s="260"/>
      <c r="B305" s="264"/>
      <c r="C305" s="266" t="s">
        <v>554</v>
      </c>
      <c r="D305" s="25" t="s">
        <v>555</v>
      </c>
      <c r="E305" s="28">
        <v>2</v>
      </c>
      <c r="F305" s="25" t="s">
        <v>95</v>
      </c>
      <c r="G305" s="25">
        <v>2</v>
      </c>
      <c r="H305" s="25" t="s">
        <v>96</v>
      </c>
      <c r="I305" s="29">
        <v>400</v>
      </c>
      <c r="J305" s="25" t="s">
        <v>39</v>
      </c>
      <c r="K305" s="26">
        <f t="shared" si="12"/>
        <v>1600</v>
      </c>
      <c r="L305" s="27" t="s">
        <v>23</v>
      </c>
      <c r="M305" s="7"/>
      <c r="N305" s="7"/>
      <c r="O305" s="7"/>
      <c r="P305" s="7"/>
      <c r="Q305" s="7"/>
      <c r="R305" s="7"/>
      <c r="S305" s="7"/>
      <c r="T305" s="7"/>
    </row>
    <row r="306" spans="1:20" ht="15" x14ac:dyDescent="0.35">
      <c r="A306" s="260"/>
      <c r="B306" s="264"/>
      <c r="C306" s="266"/>
      <c r="D306" s="25" t="s">
        <v>556</v>
      </c>
      <c r="E306" s="25">
        <v>1</v>
      </c>
      <c r="F306" s="25" t="s">
        <v>95</v>
      </c>
      <c r="G306" s="25">
        <v>2</v>
      </c>
      <c r="H306" s="25" t="s">
        <v>96</v>
      </c>
      <c r="I306" s="42">
        <v>400</v>
      </c>
      <c r="J306" s="25" t="s">
        <v>39</v>
      </c>
      <c r="K306" s="26">
        <f t="shared" si="12"/>
        <v>800</v>
      </c>
      <c r="L306" s="27" t="s">
        <v>23</v>
      </c>
      <c r="M306" s="7"/>
      <c r="N306" s="7"/>
      <c r="O306" s="7"/>
      <c r="P306" s="7"/>
      <c r="Q306" s="7"/>
      <c r="R306" s="7"/>
      <c r="S306" s="7"/>
      <c r="T306" s="7"/>
    </row>
    <row r="307" spans="1:20" ht="15" x14ac:dyDescent="0.35">
      <c r="A307" s="260"/>
      <c r="B307" s="264"/>
      <c r="C307" s="39" t="s">
        <v>557</v>
      </c>
      <c r="D307" s="25" t="s">
        <v>558</v>
      </c>
      <c r="E307" s="25">
        <v>1</v>
      </c>
      <c r="F307" s="25" t="s">
        <v>65</v>
      </c>
      <c r="G307" s="25">
        <v>1</v>
      </c>
      <c r="H307" s="25" t="s">
        <v>66</v>
      </c>
      <c r="I307" s="42">
        <v>433</v>
      </c>
      <c r="J307" s="25" t="s">
        <v>39</v>
      </c>
      <c r="K307" s="26">
        <f t="shared" si="12"/>
        <v>433</v>
      </c>
      <c r="L307" s="27" t="s">
        <v>23</v>
      </c>
      <c r="M307" s="7"/>
      <c r="N307" s="7"/>
      <c r="O307" s="7"/>
      <c r="P307" s="7"/>
      <c r="Q307" s="7"/>
      <c r="R307" s="7"/>
      <c r="S307" s="7"/>
      <c r="T307" s="7"/>
    </row>
    <row r="308" spans="1:20" ht="15" x14ac:dyDescent="0.35">
      <c r="A308" s="260"/>
      <c r="B308" s="264"/>
      <c r="C308" s="39" t="s">
        <v>559</v>
      </c>
      <c r="D308" s="28" t="s">
        <v>558</v>
      </c>
      <c r="E308" s="28">
        <v>5</v>
      </c>
      <c r="F308" s="25" t="s">
        <v>259</v>
      </c>
      <c r="G308" s="25">
        <v>1</v>
      </c>
      <c r="H308" s="25" t="s">
        <v>66</v>
      </c>
      <c r="I308" s="42">
        <v>80</v>
      </c>
      <c r="J308" s="25" t="s">
        <v>39</v>
      </c>
      <c r="K308" s="26">
        <f t="shared" si="12"/>
        <v>400</v>
      </c>
      <c r="L308" s="43" t="s">
        <v>560</v>
      </c>
      <c r="M308" s="7"/>
      <c r="N308" s="7"/>
      <c r="O308" s="7"/>
      <c r="P308" s="7"/>
      <c r="Q308" s="7"/>
      <c r="R308" s="7"/>
      <c r="S308" s="7"/>
      <c r="T308" s="7"/>
    </row>
    <row r="309" spans="1:20" ht="15" x14ac:dyDescent="0.35">
      <c r="A309" s="260"/>
      <c r="B309" s="264"/>
      <c r="C309" s="262" t="s">
        <v>561</v>
      </c>
      <c r="D309" s="28" t="s">
        <v>562</v>
      </c>
      <c r="E309" s="25">
        <v>1</v>
      </c>
      <c r="F309" s="25" t="s">
        <v>65</v>
      </c>
      <c r="G309" s="25">
        <v>1</v>
      </c>
      <c r="H309" s="25" t="s">
        <v>66</v>
      </c>
      <c r="I309" s="29">
        <v>1600</v>
      </c>
      <c r="J309" s="25" t="s">
        <v>39</v>
      </c>
      <c r="K309" s="26">
        <f t="shared" si="12"/>
        <v>1600</v>
      </c>
      <c r="L309" s="35"/>
      <c r="M309" s="7"/>
      <c r="N309" s="7"/>
      <c r="O309" s="7"/>
      <c r="P309" s="7"/>
      <c r="Q309" s="7"/>
      <c r="R309" s="7"/>
      <c r="S309" s="7"/>
      <c r="T309" s="7"/>
    </row>
    <row r="310" spans="1:20" ht="15" x14ac:dyDescent="0.35">
      <c r="A310" s="260"/>
      <c r="B310" s="264"/>
      <c r="C310" s="266"/>
      <c r="D310" s="28" t="s">
        <v>563</v>
      </c>
      <c r="E310" s="25">
        <v>1</v>
      </c>
      <c r="F310" s="25" t="s">
        <v>65</v>
      </c>
      <c r="G310" s="25">
        <v>1</v>
      </c>
      <c r="H310" s="25" t="s">
        <v>66</v>
      </c>
      <c r="I310" s="29">
        <v>1867</v>
      </c>
      <c r="J310" s="25" t="s">
        <v>39</v>
      </c>
      <c r="K310" s="26">
        <f t="shared" si="12"/>
        <v>1867</v>
      </c>
      <c r="L310" s="35"/>
      <c r="M310" s="7"/>
      <c r="N310" s="7"/>
      <c r="O310" s="7"/>
      <c r="P310" s="7"/>
      <c r="Q310" s="7"/>
      <c r="R310" s="7"/>
      <c r="S310" s="7"/>
      <c r="T310" s="7"/>
    </row>
    <row r="311" spans="1:20" ht="20" customHeight="1" x14ac:dyDescent="0.35">
      <c r="A311" s="260"/>
      <c r="B311" s="264"/>
      <c r="C311" s="266"/>
      <c r="D311" s="28" t="s">
        <v>564</v>
      </c>
      <c r="E311" s="28">
        <v>1</v>
      </c>
      <c r="F311" s="28" t="s">
        <v>107</v>
      </c>
      <c r="G311" s="28">
        <v>2</v>
      </c>
      <c r="H311" s="25" t="s">
        <v>96</v>
      </c>
      <c r="I311" s="29">
        <v>400</v>
      </c>
      <c r="J311" s="28" t="s">
        <v>39</v>
      </c>
      <c r="K311" s="26">
        <f t="shared" si="12"/>
        <v>800</v>
      </c>
      <c r="L311" s="35"/>
      <c r="M311" s="7"/>
      <c r="N311" s="7"/>
      <c r="O311" s="7"/>
      <c r="P311" s="7"/>
      <c r="Q311" s="7"/>
      <c r="R311" s="7"/>
      <c r="S311" s="7"/>
      <c r="T311" s="7"/>
    </row>
    <row r="312" spans="1:20" ht="26.25" x14ac:dyDescent="0.35">
      <c r="A312" s="260"/>
      <c r="B312" s="264"/>
      <c r="C312" s="266"/>
      <c r="D312" s="265" t="s">
        <v>565</v>
      </c>
      <c r="E312" s="25">
        <v>1</v>
      </c>
      <c r="F312" s="25" t="s">
        <v>120</v>
      </c>
      <c r="G312" s="28">
        <v>1</v>
      </c>
      <c r="H312" s="28" t="s">
        <v>142</v>
      </c>
      <c r="I312" s="29">
        <v>1500</v>
      </c>
      <c r="J312" s="25" t="s">
        <v>39</v>
      </c>
      <c r="K312" s="26">
        <f t="shared" si="12"/>
        <v>1500</v>
      </c>
      <c r="L312" s="43" t="s">
        <v>566</v>
      </c>
      <c r="M312" s="7"/>
      <c r="N312" s="7"/>
      <c r="O312" s="7"/>
      <c r="P312" s="7"/>
      <c r="Q312" s="7"/>
      <c r="R312" s="7"/>
      <c r="S312" s="7"/>
      <c r="T312" s="7"/>
    </row>
    <row r="313" spans="1:20" ht="15" x14ac:dyDescent="0.35">
      <c r="A313" s="260"/>
      <c r="B313" s="264"/>
      <c r="C313" s="266"/>
      <c r="D313" s="265"/>
      <c r="E313" s="28">
        <v>1</v>
      </c>
      <c r="F313" s="25" t="s">
        <v>65</v>
      </c>
      <c r="G313" s="25">
        <v>1</v>
      </c>
      <c r="H313" s="25" t="s">
        <v>66</v>
      </c>
      <c r="I313" s="29">
        <v>600</v>
      </c>
      <c r="J313" s="25" t="s">
        <v>39</v>
      </c>
      <c r="K313" s="26">
        <f t="shared" si="12"/>
        <v>600</v>
      </c>
      <c r="L313" s="43" t="s">
        <v>567</v>
      </c>
      <c r="M313" s="7"/>
      <c r="N313" s="7"/>
      <c r="O313" s="7"/>
      <c r="P313" s="7"/>
      <c r="Q313" s="7"/>
      <c r="R313" s="7"/>
      <c r="S313" s="7"/>
      <c r="T313" s="7"/>
    </row>
    <row r="314" spans="1:20" ht="15" x14ac:dyDescent="0.35">
      <c r="A314" s="260"/>
      <c r="B314" s="264"/>
      <c r="C314" s="266"/>
      <c r="D314" s="28" t="s">
        <v>568</v>
      </c>
      <c r="E314" s="25">
        <v>1</v>
      </c>
      <c r="F314" s="25" t="s">
        <v>120</v>
      </c>
      <c r="G314" s="28">
        <v>1</v>
      </c>
      <c r="H314" s="28" t="s">
        <v>569</v>
      </c>
      <c r="I314" s="42">
        <v>800</v>
      </c>
      <c r="J314" s="25" t="s">
        <v>39</v>
      </c>
      <c r="K314" s="26">
        <f t="shared" si="12"/>
        <v>800</v>
      </c>
      <c r="L314" s="43" t="s">
        <v>196</v>
      </c>
      <c r="M314" s="7"/>
      <c r="N314" s="7"/>
      <c r="O314" s="7"/>
      <c r="P314" s="7"/>
      <c r="Q314" s="7"/>
      <c r="R314" s="7"/>
      <c r="S314" s="7"/>
      <c r="T314" s="7"/>
    </row>
    <row r="315" spans="1:20" ht="15" x14ac:dyDescent="0.35">
      <c r="A315" s="260"/>
      <c r="B315" s="264"/>
      <c r="C315" s="266"/>
      <c r="D315" s="25" t="s">
        <v>570</v>
      </c>
      <c r="E315" s="25">
        <v>1</v>
      </c>
      <c r="F315" s="25" t="s">
        <v>65</v>
      </c>
      <c r="G315" s="25">
        <v>1</v>
      </c>
      <c r="H315" s="25" t="s">
        <v>66</v>
      </c>
      <c r="I315" s="42">
        <v>438</v>
      </c>
      <c r="J315" s="25" t="s">
        <v>39</v>
      </c>
      <c r="K315" s="26">
        <f t="shared" si="12"/>
        <v>438</v>
      </c>
      <c r="L315" s="43" t="s">
        <v>571</v>
      </c>
      <c r="M315" s="7"/>
      <c r="N315" s="7"/>
      <c r="O315" s="7"/>
      <c r="P315" s="7"/>
      <c r="Q315" s="7"/>
      <c r="R315" s="7"/>
      <c r="S315" s="7"/>
      <c r="T315" s="7"/>
    </row>
    <row r="316" spans="1:20" ht="15" x14ac:dyDescent="0.35">
      <c r="A316" s="260"/>
      <c r="B316" s="263" t="s">
        <v>572</v>
      </c>
      <c r="C316" s="267" t="s">
        <v>573</v>
      </c>
      <c r="D316" s="263"/>
      <c r="E316" s="90">
        <v>6</v>
      </c>
      <c r="F316" s="90" t="s">
        <v>259</v>
      </c>
      <c r="G316" s="90">
        <v>9</v>
      </c>
      <c r="H316" s="90" t="s">
        <v>128</v>
      </c>
      <c r="I316" s="109">
        <v>500</v>
      </c>
      <c r="J316" s="90" t="s">
        <v>336</v>
      </c>
      <c r="K316" s="26">
        <f t="shared" si="12"/>
        <v>27000</v>
      </c>
      <c r="L316" s="24" t="s">
        <v>574</v>
      </c>
      <c r="M316" s="7"/>
      <c r="N316" s="7"/>
      <c r="O316" s="7"/>
      <c r="P316" s="7"/>
      <c r="Q316" s="7"/>
      <c r="R316" s="7"/>
      <c r="S316" s="7"/>
      <c r="T316" s="7"/>
    </row>
    <row r="317" spans="1:20" ht="15" x14ac:dyDescent="0.35">
      <c r="A317" s="260"/>
      <c r="B317" s="263"/>
      <c r="C317" s="262" t="s">
        <v>575</v>
      </c>
      <c r="D317" s="262"/>
      <c r="E317" s="25">
        <v>2</v>
      </c>
      <c r="F317" s="25" t="s">
        <v>259</v>
      </c>
      <c r="G317" s="25">
        <v>8</v>
      </c>
      <c r="H317" s="25" t="s">
        <v>128</v>
      </c>
      <c r="I317" s="42">
        <v>500</v>
      </c>
      <c r="J317" s="25" t="s">
        <v>336</v>
      </c>
      <c r="K317" s="26">
        <f t="shared" si="12"/>
        <v>8000</v>
      </c>
      <c r="L317" s="24" t="s">
        <v>574</v>
      </c>
      <c r="M317" s="7"/>
      <c r="N317" s="7"/>
      <c r="O317" s="7"/>
      <c r="P317" s="7"/>
      <c r="Q317" s="7"/>
      <c r="R317" s="7"/>
      <c r="S317" s="7"/>
      <c r="T317" s="7"/>
    </row>
    <row r="318" spans="1:20" ht="15" x14ac:dyDescent="0.35">
      <c r="A318" s="260"/>
      <c r="B318" s="264" t="s">
        <v>576</v>
      </c>
      <c r="C318" s="262" t="s">
        <v>577</v>
      </c>
      <c r="D318" s="264"/>
      <c r="E318" s="25">
        <v>4</v>
      </c>
      <c r="F318" s="25" t="s">
        <v>259</v>
      </c>
      <c r="G318" s="25">
        <v>9</v>
      </c>
      <c r="H318" s="25" t="s">
        <v>128</v>
      </c>
      <c r="I318" s="42">
        <v>500</v>
      </c>
      <c r="J318" s="25" t="s">
        <v>336</v>
      </c>
      <c r="K318" s="26">
        <f t="shared" si="12"/>
        <v>18000</v>
      </c>
      <c r="L318" s="24" t="s">
        <v>578</v>
      </c>
      <c r="M318" s="7"/>
      <c r="N318" s="7"/>
      <c r="O318" s="7"/>
      <c r="P318" s="7"/>
      <c r="Q318" s="7"/>
      <c r="R318" s="7"/>
      <c r="S318" s="7"/>
      <c r="T318" s="7"/>
    </row>
    <row r="319" spans="1:20" ht="15" x14ac:dyDescent="0.35">
      <c r="A319" s="260"/>
      <c r="B319" s="264"/>
      <c r="C319" s="262" t="s">
        <v>579</v>
      </c>
      <c r="D319" s="264"/>
      <c r="E319" s="25">
        <v>7</v>
      </c>
      <c r="F319" s="25" t="s">
        <v>259</v>
      </c>
      <c r="G319" s="25">
        <v>5</v>
      </c>
      <c r="H319" s="25" t="s">
        <v>128</v>
      </c>
      <c r="I319" s="42">
        <v>500</v>
      </c>
      <c r="J319" s="25" t="s">
        <v>336</v>
      </c>
      <c r="K319" s="26">
        <f t="shared" si="12"/>
        <v>17500</v>
      </c>
      <c r="L319" s="24" t="s">
        <v>578</v>
      </c>
    </row>
    <row r="320" spans="1:20" ht="15" x14ac:dyDescent="0.35">
      <c r="A320" s="260"/>
      <c r="B320" s="25" t="s">
        <v>580</v>
      </c>
      <c r="C320" s="262" t="s">
        <v>581</v>
      </c>
      <c r="D320" s="264"/>
      <c r="E320" s="25">
        <v>1</v>
      </c>
      <c r="F320" s="25" t="s">
        <v>120</v>
      </c>
      <c r="G320" s="28">
        <v>2</v>
      </c>
      <c r="H320" s="28" t="s">
        <v>250</v>
      </c>
      <c r="I320" s="42">
        <v>2800</v>
      </c>
      <c r="J320" s="25" t="s">
        <v>336</v>
      </c>
      <c r="K320" s="26">
        <f t="shared" si="12"/>
        <v>5600</v>
      </c>
      <c r="L320" s="24" t="s">
        <v>582</v>
      </c>
    </row>
    <row r="321" spans="1:12" ht="20" customHeight="1" x14ac:dyDescent="0.35">
      <c r="A321" s="260"/>
      <c r="B321" s="228" t="s">
        <v>583</v>
      </c>
      <c r="C321" s="4" t="s">
        <v>584</v>
      </c>
      <c r="D321" s="4" t="s">
        <v>585</v>
      </c>
      <c r="E321" s="6">
        <v>3</v>
      </c>
      <c r="F321" s="6" t="s">
        <v>586</v>
      </c>
      <c r="G321" s="6">
        <v>1</v>
      </c>
      <c r="H321" s="6" t="s">
        <v>142</v>
      </c>
      <c r="I321" s="32">
        <v>450</v>
      </c>
      <c r="J321" s="6" t="s">
        <v>39</v>
      </c>
      <c r="K321" s="26">
        <f t="shared" si="12"/>
        <v>1350</v>
      </c>
      <c r="L321" s="49"/>
    </row>
    <row r="322" spans="1:12" ht="15" x14ac:dyDescent="0.35">
      <c r="A322" s="260"/>
      <c r="B322" s="228"/>
      <c r="C322" s="229" t="s">
        <v>587</v>
      </c>
      <c r="D322" s="229"/>
      <c r="E322" s="6">
        <v>5</v>
      </c>
      <c r="F322" s="6" t="s">
        <v>586</v>
      </c>
      <c r="G322" s="6">
        <v>7</v>
      </c>
      <c r="H322" s="6" t="s">
        <v>142</v>
      </c>
      <c r="I322" s="32">
        <v>450</v>
      </c>
      <c r="J322" s="6" t="s">
        <v>39</v>
      </c>
      <c r="K322" s="26">
        <f t="shared" si="12"/>
        <v>15750</v>
      </c>
      <c r="L322" s="49" t="s">
        <v>588</v>
      </c>
    </row>
    <row r="323" spans="1:12" ht="15" x14ac:dyDescent="0.35">
      <c r="A323" s="260"/>
      <c r="B323" s="228"/>
      <c r="C323" s="229" t="s">
        <v>589</v>
      </c>
      <c r="D323" s="229"/>
      <c r="E323" s="6">
        <v>4</v>
      </c>
      <c r="F323" s="6" t="s">
        <v>586</v>
      </c>
      <c r="G323" s="6">
        <v>3</v>
      </c>
      <c r="H323" s="6" t="s">
        <v>142</v>
      </c>
      <c r="I323" s="32">
        <v>450</v>
      </c>
      <c r="J323" s="6" t="s">
        <v>39</v>
      </c>
      <c r="K323" s="26">
        <f t="shared" si="12"/>
        <v>5400</v>
      </c>
      <c r="L323" s="49" t="s">
        <v>588</v>
      </c>
    </row>
    <row r="324" spans="1:12" ht="15" x14ac:dyDescent="0.35">
      <c r="A324" s="260"/>
      <c r="B324" s="228"/>
      <c r="C324" s="229" t="s">
        <v>590</v>
      </c>
      <c r="D324" s="229"/>
      <c r="E324" s="6">
        <v>7</v>
      </c>
      <c r="F324" s="6" t="s">
        <v>586</v>
      </c>
      <c r="G324" s="6">
        <v>5</v>
      </c>
      <c r="H324" s="6" t="s">
        <v>142</v>
      </c>
      <c r="I324" s="32">
        <v>450</v>
      </c>
      <c r="J324" s="6" t="s">
        <v>39</v>
      </c>
      <c r="K324" s="26">
        <f t="shared" si="12"/>
        <v>15750</v>
      </c>
      <c r="L324" s="49" t="s">
        <v>588</v>
      </c>
    </row>
    <row r="325" spans="1:12" ht="20" customHeight="1" x14ac:dyDescent="0.35">
      <c r="A325" s="260"/>
      <c r="B325" s="261" t="s">
        <v>591</v>
      </c>
      <c r="C325" s="66" t="s">
        <v>592</v>
      </c>
      <c r="D325" s="66" t="s">
        <v>593</v>
      </c>
      <c r="E325" s="5">
        <v>1</v>
      </c>
      <c r="F325" s="5" t="s">
        <v>259</v>
      </c>
      <c r="G325" s="6">
        <v>1</v>
      </c>
      <c r="H325" s="6" t="s">
        <v>186</v>
      </c>
      <c r="I325" s="32">
        <v>450</v>
      </c>
      <c r="J325" s="5" t="s">
        <v>336</v>
      </c>
      <c r="K325" s="26">
        <f t="shared" si="12"/>
        <v>450</v>
      </c>
      <c r="L325" s="49"/>
    </row>
    <row r="326" spans="1:12" ht="20" customHeight="1" x14ac:dyDescent="0.35">
      <c r="A326" s="260"/>
      <c r="B326" s="261"/>
      <c r="C326" s="66" t="s">
        <v>594</v>
      </c>
      <c r="D326" s="66" t="s">
        <v>595</v>
      </c>
      <c r="E326" s="5">
        <v>1</v>
      </c>
      <c r="F326" s="5" t="s">
        <v>259</v>
      </c>
      <c r="G326" s="6">
        <v>3</v>
      </c>
      <c r="H326" s="6" t="s">
        <v>142</v>
      </c>
      <c r="I326" s="32">
        <v>450</v>
      </c>
      <c r="J326" s="5" t="s">
        <v>336</v>
      </c>
      <c r="K326" s="26">
        <f t="shared" si="12"/>
        <v>1350</v>
      </c>
      <c r="L326" s="49"/>
    </row>
    <row r="327" spans="1:12" ht="20" customHeight="1" x14ac:dyDescent="0.35">
      <c r="A327" s="260"/>
      <c r="B327" s="228" t="s">
        <v>596</v>
      </c>
      <c r="C327" s="230" t="s">
        <v>597</v>
      </c>
      <c r="D327" s="230"/>
      <c r="E327" s="6">
        <v>15</v>
      </c>
      <c r="F327" s="6" t="s">
        <v>262</v>
      </c>
      <c r="G327" s="6">
        <v>1</v>
      </c>
      <c r="H327" s="6" t="s">
        <v>271</v>
      </c>
      <c r="I327" s="32">
        <v>35</v>
      </c>
      <c r="J327" s="6" t="s">
        <v>39</v>
      </c>
      <c r="K327" s="26">
        <f t="shared" si="12"/>
        <v>525</v>
      </c>
      <c r="L327" s="49"/>
    </row>
    <row r="328" spans="1:12" ht="20" customHeight="1" x14ac:dyDescent="0.35">
      <c r="A328" s="260"/>
      <c r="B328" s="228"/>
      <c r="C328" s="230" t="s">
        <v>598</v>
      </c>
      <c r="D328" s="230"/>
      <c r="E328" s="6">
        <v>7</v>
      </c>
      <c r="F328" s="6" t="s">
        <v>262</v>
      </c>
      <c r="G328" s="6">
        <v>5</v>
      </c>
      <c r="H328" s="6" t="s">
        <v>89</v>
      </c>
      <c r="I328" s="32">
        <v>400</v>
      </c>
      <c r="J328" s="5" t="s">
        <v>39</v>
      </c>
      <c r="K328" s="26">
        <f t="shared" si="12"/>
        <v>14000</v>
      </c>
      <c r="L328" s="49"/>
    </row>
    <row r="329" spans="1:12" ht="15" x14ac:dyDescent="0.35">
      <c r="A329" s="260"/>
      <c r="B329" s="228"/>
      <c r="C329" s="230" t="s">
        <v>599</v>
      </c>
      <c r="D329" s="231"/>
      <c r="E329" s="6">
        <v>15</v>
      </c>
      <c r="F329" s="6" t="s">
        <v>262</v>
      </c>
      <c r="G329" s="6">
        <v>5</v>
      </c>
      <c r="H329" s="6" t="s">
        <v>89</v>
      </c>
      <c r="I329" s="32">
        <v>300</v>
      </c>
      <c r="J329" s="5" t="s">
        <v>39</v>
      </c>
      <c r="K329" s="26">
        <f t="shared" si="12"/>
        <v>22500</v>
      </c>
      <c r="L329" s="49"/>
    </row>
    <row r="330" spans="1:12" ht="15" x14ac:dyDescent="0.35">
      <c r="A330" s="260"/>
      <c r="B330" s="228"/>
      <c r="C330" s="230" t="s">
        <v>600</v>
      </c>
      <c r="D330" s="230"/>
      <c r="E330" s="6">
        <v>15</v>
      </c>
      <c r="F330" s="5" t="s">
        <v>259</v>
      </c>
      <c r="G330" s="6">
        <v>6</v>
      </c>
      <c r="H330" s="6" t="s">
        <v>142</v>
      </c>
      <c r="I330" s="32">
        <v>70</v>
      </c>
      <c r="J330" s="5" t="s">
        <v>39</v>
      </c>
      <c r="K330" s="26">
        <f t="shared" si="12"/>
        <v>6300</v>
      </c>
      <c r="L330" s="49"/>
    </row>
    <row r="331" spans="1:12" ht="15" x14ac:dyDescent="0.35">
      <c r="A331" s="232" t="s">
        <v>601</v>
      </c>
      <c r="B331" s="232"/>
      <c r="C331" s="233"/>
      <c r="D331" s="234"/>
      <c r="E331" s="232"/>
      <c r="F331" s="232"/>
      <c r="G331" s="232"/>
      <c r="H331" s="232"/>
      <c r="I331" s="235"/>
      <c r="J331" s="232"/>
      <c r="K331" s="33">
        <f>SUM(K297:K330)</f>
        <v>188863</v>
      </c>
      <c r="L331" s="71" t="s">
        <v>23</v>
      </c>
    </row>
    <row r="332" spans="1:12" ht="15" x14ac:dyDescent="0.35">
      <c r="A332" s="236" t="s">
        <v>602</v>
      </c>
      <c r="B332" s="236"/>
      <c r="C332" s="237"/>
      <c r="D332" s="238"/>
      <c r="E332" s="236"/>
      <c r="F332" s="236"/>
      <c r="G332" s="236"/>
      <c r="H332" s="236"/>
      <c r="I332" s="239"/>
      <c r="J332" s="236"/>
      <c r="K332" s="84">
        <f>K33+K44+K163+K184+K192+K262+K280+K292+K331+K295</f>
        <v>5425170.6499999994</v>
      </c>
      <c r="L332" s="73" t="s">
        <v>603</v>
      </c>
    </row>
    <row r="333" spans="1:12" ht="15" x14ac:dyDescent="0.35">
      <c r="A333" s="240" t="s">
        <v>604</v>
      </c>
      <c r="B333" s="240"/>
      <c r="C333" s="241"/>
      <c r="D333" s="242"/>
      <c r="E333" s="240"/>
      <c r="F333" s="240"/>
      <c r="G333" s="240"/>
      <c r="H333" s="240"/>
      <c r="I333" s="243"/>
      <c r="J333" s="240"/>
      <c r="K333" s="79">
        <v>0.05</v>
      </c>
      <c r="L333" s="80" t="s">
        <v>605</v>
      </c>
    </row>
    <row r="334" spans="1:12" ht="15" x14ac:dyDescent="0.35">
      <c r="A334" s="236" t="s">
        <v>606</v>
      </c>
      <c r="B334" s="236"/>
      <c r="C334" s="237"/>
      <c r="D334" s="238"/>
      <c r="E334" s="236"/>
      <c r="F334" s="236"/>
      <c r="G334" s="236"/>
      <c r="H334" s="236"/>
      <c r="I334" s="239"/>
      <c r="J334" s="236"/>
      <c r="K334" s="84">
        <f>K332*K333</f>
        <v>271258.53249999997</v>
      </c>
      <c r="L334" s="83" t="s">
        <v>23</v>
      </c>
    </row>
    <row r="335" spans="1:12" ht="30" x14ac:dyDescent="0.35">
      <c r="A335" s="244" t="s">
        <v>607</v>
      </c>
      <c r="B335" s="244"/>
      <c r="C335" s="245"/>
      <c r="D335" s="246"/>
      <c r="E335" s="244"/>
      <c r="F335" s="244"/>
      <c r="G335" s="244"/>
      <c r="H335" s="244"/>
      <c r="I335" s="247"/>
      <c r="J335" s="244"/>
      <c r="K335" s="93" t="s">
        <v>608</v>
      </c>
      <c r="L335" s="92" t="s">
        <v>23</v>
      </c>
    </row>
    <row r="336" spans="1:12" ht="15" x14ac:dyDescent="0.35">
      <c r="A336" s="248" t="s">
        <v>609</v>
      </c>
      <c r="B336" s="248"/>
      <c r="C336" s="249"/>
      <c r="D336" s="250"/>
      <c r="E336" s="248"/>
      <c r="F336" s="248"/>
      <c r="G336" s="248"/>
      <c r="H336" s="248"/>
      <c r="I336" s="251"/>
      <c r="J336" s="248"/>
      <c r="K336" s="86">
        <v>0.06</v>
      </c>
      <c r="L336" s="87" t="s">
        <v>23</v>
      </c>
    </row>
    <row r="337" spans="1:12" ht="15" x14ac:dyDescent="0.35">
      <c r="A337" s="248" t="s">
        <v>610</v>
      </c>
      <c r="B337" s="248"/>
      <c r="C337" s="249"/>
      <c r="D337" s="250"/>
      <c r="E337" s="248"/>
      <c r="F337" s="248"/>
      <c r="G337" s="248"/>
      <c r="H337" s="248"/>
      <c r="I337" s="251"/>
      <c r="J337" s="248"/>
      <c r="K337" s="108">
        <f>(K332+K334)*K336</f>
        <v>341785.75094999996</v>
      </c>
      <c r="L337" s="87" t="s">
        <v>23</v>
      </c>
    </row>
    <row r="338" spans="1:12" ht="16.149999999999999" x14ac:dyDescent="0.35">
      <c r="A338" s="252" t="s">
        <v>611</v>
      </c>
      <c r="B338" s="252"/>
      <c r="C338" s="253"/>
      <c r="D338" s="252"/>
      <c r="E338" s="252"/>
      <c r="F338" s="252"/>
      <c r="G338" s="252"/>
      <c r="H338" s="252"/>
      <c r="I338" s="254"/>
      <c r="J338" s="252"/>
      <c r="K338" s="72">
        <f>K332+K334+K337</f>
        <v>6038214.9334499994</v>
      </c>
      <c r="L338" s="73" t="s">
        <v>23</v>
      </c>
    </row>
    <row r="339" spans="1:12" ht="85.15" customHeight="1" x14ac:dyDescent="0.35">
      <c r="A339" s="255" t="s">
        <v>612</v>
      </c>
      <c r="B339" s="255"/>
      <c r="C339" s="255"/>
      <c r="D339" s="256"/>
      <c r="E339" s="255"/>
      <c r="F339" s="255"/>
      <c r="G339" s="255"/>
      <c r="H339" s="255"/>
      <c r="I339" s="257"/>
      <c r="J339" s="255"/>
      <c r="K339" s="258"/>
      <c r="L339" s="259"/>
    </row>
  </sheetData>
  <mergeCells count="131">
    <mergeCell ref="A280:J280"/>
    <mergeCell ref="A263:A279"/>
    <mergeCell ref="C279:D279"/>
    <mergeCell ref="C285:C287"/>
    <mergeCell ref="D285:D287"/>
    <mergeCell ref="C273:D273"/>
    <mergeCell ref="B273:B276"/>
    <mergeCell ref="C274:D274"/>
    <mergeCell ref="C275:D275"/>
    <mergeCell ref="C276:D276"/>
    <mergeCell ref="B285:B287"/>
    <mergeCell ref="C297:C298"/>
    <mergeCell ref="A281:A291"/>
    <mergeCell ref="A292:J292"/>
    <mergeCell ref="A293:A294"/>
    <mergeCell ref="E293:K293"/>
    <mergeCell ref="A295:J295"/>
    <mergeCell ref="C296:D296"/>
    <mergeCell ref="B282:B283"/>
    <mergeCell ref="E281:K281"/>
    <mergeCell ref="C272:D272"/>
    <mergeCell ref="K264:K267"/>
    <mergeCell ref="B264:B267"/>
    <mergeCell ref="C278:D278"/>
    <mergeCell ref="C277:D277"/>
    <mergeCell ref="C268:D268"/>
    <mergeCell ref="B269:B270"/>
    <mergeCell ref="C269:D269"/>
    <mergeCell ref="C270:D270"/>
    <mergeCell ref="C271:D271"/>
    <mergeCell ref="A262:J262"/>
    <mergeCell ref="C263:D263"/>
    <mergeCell ref="E263:K263"/>
    <mergeCell ref="C239:C243"/>
    <mergeCell ref="L264:L267"/>
    <mergeCell ref="C244:C248"/>
    <mergeCell ref="C250:C252"/>
    <mergeCell ref="C253:C255"/>
    <mergeCell ref="A193:A261"/>
    <mergeCell ref="B194:B261"/>
    <mergeCell ref="C227:C234"/>
    <mergeCell ref="C235:C238"/>
    <mergeCell ref="C199:C217"/>
    <mergeCell ref="C218:C221"/>
    <mergeCell ref="D219:D220"/>
    <mergeCell ref="C222:C226"/>
    <mergeCell ref="A192:J192"/>
    <mergeCell ref="E193:K193"/>
    <mergeCell ref="C194:C198"/>
    <mergeCell ref="A185:A191"/>
    <mergeCell ref="B189:B191"/>
    <mergeCell ref="A184:J184"/>
    <mergeCell ref="A164:A183"/>
    <mergeCell ref="E185:K185"/>
    <mergeCell ref="B181:B183"/>
    <mergeCell ref="B187:B188"/>
    <mergeCell ref="B179:B180"/>
    <mergeCell ref="B165:B175"/>
    <mergeCell ref="B176:B178"/>
    <mergeCell ref="C168:C170"/>
    <mergeCell ref="E164:K164"/>
    <mergeCell ref="A45:A162"/>
    <mergeCell ref="B105:B116"/>
    <mergeCell ref="B83:B104"/>
    <mergeCell ref="B49:B51"/>
    <mergeCell ref="B46:B48"/>
    <mergeCell ref="B52:B62"/>
    <mergeCell ref="B63:B82"/>
    <mergeCell ref="B117:B124"/>
    <mergeCell ref="B125:B153"/>
    <mergeCell ref="B154:B160"/>
    <mergeCell ref="B8:B11"/>
    <mergeCell ref="B12:B15"/>
    <mergeCell ref="B16:B22"/>
    <mergeCell ref="B23:B24"/>
    <mergeCell ref="A163:J163"/>
    <mergeCell ref="B37:B40"/>
    <mergeCell ref="A34:A43"/>
    <mergeCell ref="B41:B43"/>
    <mergeCell ref="A44:J44"/>
    <mergeCell ref="A33:J33"/>
    <mergeCell ref="B35:B36"/>
    <mergeCell ref="A6:A32"/>
    <mergeCell ref="B27:B30"/>
    <mergeCell ref="B297:B315"/>
    <mergeCell ref="C316:D316"/>
    <mergeCell ref="L27:L30"/>
    <mergeCell ref="A1:L1"/>
    <mergeCell ref="A2:B2"/>
    <mergeCell ref="C2:D2"/>
    <mergeCell ref="E2:G2"/>
    <mergeCell ref="H2:L2"/>
    <mergeCell ref="A3:B3"/>
    <mergeCell ref="C3:D3"/>
    <mergeCell ref="E3:G3"/>
    <mergeCell ref="H3:L3"/>
    <mergeCell ref="E4:G4"/>
    <mergeCell ref="H4:L4"/>
    <mergeCell ref="C5:D5"/>
    <mergeCell ref="E6:K6"/>
    <mergeCell ref="A339:L339"/>
    <mergeCell ref="C330:D330"/>
    <mergeCell ref="B327:B330"/>
    <mergeCell ref="A296:A330"/>
    <mergeCell ref="B325:B326"/>
    <mergeCell ref="C317:D317"/>
    <mergeCell ref="B316:B317"/>
    <mergeCell ref="C320:D320"/>
    <mergeCell ref="C319:D319"/>
    <mergeCell ref="C318:D318"/>
    <mergeCell ref="B318:B319"/>
    <mergeCell ref="D312:D313"/>
    <mergeCell ref="C309:C315"/>
    <mergeCell ref="C305:C306"/>
    <mergeCell ref="C303:C304"/>
    <mergeCell ref="C299:C302"/>
    <mergeCell ref="A334:J334"/>
    <mergeCell ref="A335:J335"/>
    <mergeCell ref="A336:J336"/>
    <mergeCell ref="A337:J337"/>
    <mergeCell ref="A338:J338"/>
    <mergeCell ref="C329:D329"/>
    <mergeCell ref="C328:D328"/>
    <mergeCell ref="A331:J331"/>
    <mergeCell ref="A332:J332"/>
    <mergeCell ref="A333:J333"/>
    <mergeCell ref="B321:B324"/>
    <mergeCell ref="C324:D324"/>
    <mergeCell ref="C322:D322"/>
    <mergeCell ref="C323:D323"/>
    <mergeCell ref="C327:D327"/>
  </mergeCells>
  <phoneticPr fontId="309" type="noConversion"/>
  <hyperlinks>
    <hyperlink ref="L27" r:id="rId1" location="https://v0j9nbtca6.feishu.cn/sheets/shtcnwjZqV3yjOYHUPEDQaAXkHg?sheet=1SwXhj" display="特殊行程报销明细表-2021西瓜PLAY"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AA729-007B-4EB5-A273-762919F0FF4A}">
  <dimension ref="A1:L15"/>
  <sheetViews>
    <sheetView workbookViewId="0"/>
  </sheetViews>
  <sheetFormatPr defaultColWidth="14" defaultRowHeight="12.75" x14ac:dyDescent="0.35"/>
  <cols>
    <col min="1" max="1" width="12" customWidth="1"/>
    <col min="2" max="2" width="17" customWidth="1"/>
    <col min="3" max="3" width="12" customWidth="1"/>
    <col min="4" max="4" width="30" customWidth="1"/>
    <col min="5" max="8" width="7" customWidth="1"/>
    <col min="9" max="9" width="9" customWidth="1"/>
    <col min="10" max="10" width="6" customWidth="1"/>
    <col min="11" max="11" width="15" customWidth="1"/>
    <col min="12" max="12" width="45" customWidth="1"/>
  </cols>
  <sheetData>
    <row r="1" spans="1:12" ht="23.65" x14ac:dyDescent="0.35">
      <c r="A1" s="270" t="s">
        <v>613</v>
      </c>
      <c r="B1" s="270"/>
      <c r="C1" s="270"/>
      <c r="D1" s="270"/>
      <c r="E1" s="270"/>
      <c r="F1" s="270"/>
      <c r="G1" s="270"/>
      <c r="H1" s="270"/>
      <c r="I1" s="270"/>
      <c r="J1" s="270"/>
      <c r="K1" s="270"/>
      <c r="L1" s="270"/>
    </row>
    <row r="2" spans="1:12" ht="16.149999999999999" x14ac:dyDescent="0.35">
      <c r="A2" s="275" t="s">
        <v>8</v>
      </c>
      <c r="B2" s="275"/>
      <c r="C2" s="277" t="s">
        <v>9</v>
      </c>
      <c r="D2" s="277"/>
      <c r="E2" s="278" t="s">
        <v>10</v>
      </c>
      <c r="F2" s="278"/>
      <c r="G2" s="278"/>
      <c r="H2" s="279" t="s">
        <v>11</v>
      </c>
      <c r="I2" s="279"/>
      <c r="J2" s="279"/>
      <c r="K2" s="279"/>
      <c r="L2" s="279"/>
    </row>
    <row r="3" spans="1:12" ht="16.149999999999999" x14ac:dyDescent="0.35">
      <c r="A3" s="275" t="s">
        <v>12</v>
      </c>
      <c r="B3" s="275"/>
      <c r="C3" s="277" t="s">
        <v>13</v>
      </c>
      <c r="D3" s="277"/>
      <c r="E3" s="278" t="s">
        <v>14</v>
      </c>
      <c r="F3" s="278"/>
      <c r="G3" s="278"/>
      <c r="H3" s="279" t="s">
        <v>614</v>
      </c>
      <c r="I3" s="279"/>
      <c r="J3" s="279"/>
      <c r="K3" s="279"/>
      <c r="L3" s="279"/>
    </row>
    <row r="4" spans="1:12" ht="32.25" x14ac:dyDescent="0.35">
      <c r="A4" s="111" t="s">
        <v>615</v>
      </c>
      <c r="B4" s="104" t="s">
        <v>616</v>
      </c>
      <c r="C4" s="112" t="s">
        <v>18</v>
      </c>
      <c r="D4" s="113">
        <v>1400</v>
      </c>
      <c r="E4" s="278" t="s">
        <v>19</v>
      </c>
      <c r="F4" s="278"/>
      <c r="G4" s="278"/>
      <c r="H4" s="279" t="s">
        <v>20</v>
      </c>
      <c r="I4" s="279"/>
      <c r="J4" s="279"/>
      <c r="K4" s="279"/>
      <c r="L4" s="279"/>
    </row>
    <row r="5" spans="1:12" ht="37.5" x14ac:dyDescent="0.35">
      <c r="A5" s="55" t="s">
        <v>21</v>
      </c>
      <c r="B5" s="52" t="s">
        <v>22</v>
      </c>
      <c r="C5" s="283" t="s">
        <v>617</v>
      </c>
      <c r="D5" s="283"/>
      <c r="E5" s="52" t="s">
        <v>24</v>
      </c>
      <c r="F5" s="52" t="s">
        <v>618</v>
      </c>
      <c r="G5" s="52" t="s">
        <v>24</v>
      </c>
      <c r="H5" s="52" t="s">
        <v>618</v>
      </c>
      <c r="I5" s="52" t="s">
        <v>26</v>
      </c>
      <c r="J5" s="52" t="s">
        <v>25</v>
      </c>
      <c r="K5" s="52" t="s">
        <v>27</v>
      </c>
      <c r="L5" s="52" t="s">
        <v>28</v>
      </c>
    </row>
    <row r="6" spans="1:12" ht="15" x14ac:dyDescent="0.35">
      <c r="A6" s="313" t="s">
        <v>530</v>
      </c>
      <c r="B6" s="20" t="s">
        <v>319</v>
      </c>
      <c r="C6" s="20" t="s">
        <v>619</v>
      </c>
      <c r="D6" s="20" t="s">
        <v>532</v>
      </c>
      <c r="E6" s="284" t="s">
        <v>23</v>
      </c>
      <c r="F6" s="284"/>
      <c r="G6" s="284"/>
      <c r="H6" s="284"/>
      <c r="I6" s="284"/>
      <c r="J6" s="284"/>
      <c r="K6" s="284"/>
      <c r="L6" s="110" t="s">
        <v>23</v>
      </c>
    </row>
    <row r="7" spans="1:12" ht="142.5" x14ac:dyDescent="0.35">
      <c r="A7" s="313"/>
      <c r="B7" s="6" t="s">
        <v>620</v>
      </c>
      <c r="C7" s="6" t="s">
        <v>621</v>
      </c>
      <c r="D7" s="121" t="s">
        <v>622</v>
      </c>
      <c r="E7" s="5">
        <v>1</v>
      </c>
      <c r="F7" s="5" t="s">
        <v>65</v>
      </c>
      <c r="G7" s="5">
        <v>1</v>
      </c>
      <c r="H7" s="5" t="s">
        <v>66</v>
      </c>
      <c r="I7" s="119">
        <v>300000</v>
      </c>
      <c r="J7" s="5" t="s">
        <v>39</v>
      </c>
      <c r="K7" s="5">
        <v>300000</v>
      </c>
      <c r="L7" s="120" t="s">
        <v>623</v>
      </c>
    </row>
    <row r="8" spans="1:12" ht="15" x14ac:dyDescent="0.35">
      <c r="A8" s="232" t="s">
        <v>533</v>
      </c>
      <c r="B8" s="232"/>
      <c r="C8" s="232"/>
      <c r="D8" s="232"/>
      <c r="E8" s="232"/>
      <c r="F8" s="232"/>
      <c r="G8" s="232"/>
      <c r="H8" s="232"/>
      <c r="I8" s="232"/>
      <c r="J8" s="232"/>
      <c r="K8" s="127">
        <f>K7</f>
        <v>300000</v>
      </c>
      <c r="L8" s="128" t="s">
        <v>23</v>
      </c>
    </row>
    <row r="9" spans="1:12" ht="15" x14ac:dyDescent="0.35">
      <c r="A9" s="240" t="s">
        <v>604</v>
      </c>
      <c r="B9" s="240"/>
      <c r="C9" s="240"/>
      <c r="D9" s="240"/>
      <c r="E9" s="240"/>
      <c r="F9" s="240"/>
      <c r="G9" s="240"/>
      <c r="H9" s="240"/>
      <c r="I9" s="240"/>
      <c r="J9" s="240"/>
      <c r="K9" s="114">
        <v>0.05</v>
      </c>
      <c r="L9" s="115" t="s">
        <v>605</v>
      </c>
    </row>
    <row r="10" spans="1:12" ht="15" x14ac:dyDescent="0.35">
      <c r="A10" s="236" t="s">
        <v>606</v>
      </c>
      <c r="B10" s="236"/>
      <c r="C10" s="236"/>
      <c r="D10" s="236"/>
      <c r="E10" s="236"/>
      <c r="F10" s="236"/>
      <c r="G10" s="236"/>
      <c r="H10" s="236"/>
      <c r="I10" s="236"/>
      <c r="J10" s="236"/>
      <c r="K10" s="116">
        <f>K8*K9</f>
        <v>15000</v>
      </c>
      <c r="L10" s="122" t="s">
        <v>23</v>
      </c>
    </row>
    <row r="11" spans="1:12" ht="15" x14ac:dyDescent="0.35">
      <c r="A11" s="236" t="s">
        <v>607</v>
      </c>
      <c r="B11" s="236"/>
      <c r="C11" s="236"/>
      <c r="D11" s="236"/>
      <c r="E11" s="236"/>
      <c r="F11" s="236"/>
      <c r="G11" s="236"/>
      <c r="H11" s="236"/>
      <c r="I11" s="236"/>
      <c r="J11" s="236"/>
      <c r="K11" s="116" t="s">
        <v>608</v>
      </c>
      <c r="L11" s="116" t="s">
        <v>624</v>
      </c>
    </row>
    <row r="12" spans="1:12" ht="15" x14ac:dyDescent="0.35">
      <c r="A12" s="236" t="s">
        <v>609</v>
      </c>
      <c r="B12" s="236"/>
      <c r="C12" s="236"/>
      <c r="D12" s="236"/>
      <c r="E12" s="236"/>
      <c r="F12" s="236"/>
      <c r="G12" s="236"/>
      <c r="H12" s="236"/>
      <c r="I12" s="236"/>
      <c r="J12" s="236"/>
      <c r="K12" s="117">
        <v>0.06</v>
      </c>
      <c r="L12" s="118" t="s">
        <v>23</v>
      </c>
    </row>
    <row r="13" spans="1:12" ht="15" x14ac:dyDescent="0.35">
      <c r="A13" s="236" t="s">
        <v>610</v>
      </c>
      <c r="B13" s="236"/>
      <c r="C13" s="236"/>
      <c r="D13" s="236"/>
      <c r="E13" s="236"/>
      <c r="F13" s="236"/>
      <c r="G13" s="236"/>
      <c r="H13" s="236"/>
      <c r="I13" s="236"/>
      <c r="J13" s="236"/>
      <c r="K13" s="124">
        <f>(K8+K10)*K12</f>
        <v>18900</v>
      </c>
      <c r="L13" s="123" t="s">
        <v>23</v>
      </c>
    </row>
    <row r="14" spans="1:12" ht="16.149999999999999" x14ac:dyDescent="0.35">
      <c r="A14" s="317" t="s">
        <v>611</v>
      </c>
      <c r="B14" s="317"/>
      <c r="C14" s="317"/>
      <c r="D14" s="317"/>
      <c r="E14" s="317"/>
      <c r="F14" s="317"/>
      <c r="G14" s="317"/>
      <c r="H14" s="317"/>
      <c r="I14" s="317"/>
      <c r="J14" s="317"/>
      <c r="K14" s="126">
        <f>K8+K10+K13</f>
        <v>333900</v>
      </c>
      <c r="L14" s="125" t="s">
        <v>23</v>
      </c>
    </row>
    <row r="15" spans="1:12" ht="16.149999999999999" x14ac:dyDescent="0.35">
      <c r="A15" s="318" t="s">
        <v>625</v>
      </c>
      <c r="B15" s="318"/>
      <c r="C15" s="318"/>
      <c r="D15" s="318"/>
      <c r="E15" s="318"/>
      <c r="F15" s="318"/>
      <c r="G15" s="318"/>
      <c r="H15" s="318"/>
      <c r="I15" s="318"/>
      <c r="J15" s="318"/>
      <c r="K15" s="318"/>
      <c r="L15" s="318"/>
    </row>
  </sheetData>
  <mergeCells count="22">
    <mergeCell ref="A15:L15"/>
    <mergeCell ref="A10:J10"/>
    <mergeCell ref="A11:J11"/>
    <mergeCell ref="A12:J12"/>
    <mergeCell ref="A13:J13"/>
    <mergeCell ref="A14:J14"/>
    <mergeCell ref="C5:D5"/>
    <mergeCell ref="A6:A7"/>
    <mergeCell ref="E6:K6"/>
    <mergeCell ref="A8:J8"/>
    <mergeCell ref="A9:J9"/>
    <mergeCell ref="A3:B3"/>
    <mergeCell ref="C3:D3"/>
    <mergeCell ref="E3:G3"/>
    <mergeCell ref="H3:L3"/>
    <mergeCell ref="E4:G4"/>
    <mergeCell ref="H4:L4"/>
    <mergeCell ref="A1:L1"/>
    <mergeCell ref="A2:B2"/>
    <mergeCell ref="C2:D2"/>
    <mergeCell ref="E2:G2"/>
    <mergeCell ref="H2:L2"/>
  </mergeCells>
  <phoneticPr fontId="30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7F0A-582A-44B8-B063-818693B7CA94}">
  <dimension ref="A1:Z189"/>
  <sheetViews>
    <sheetView workbookViewId="0">
      <pane ySplit="1" topLeftCell="A2" activePane="bottomLeft" state="frozen"/>
      <selection pane="bottomLeft"/>
    </sheetView>
  </sheetViews>
  <sheetFormatPr defaultColWidth="14" defaultRowHeight="12.75" x14ac:dyDescent="0.35"/>
  <cols>
    <col min="1" max="1" width="5" customWidth="1"/>
    <col min="2" max="2" width="21" customWidth="1"/>
    <col min="3" max="3" width="41" customWidth="1"/>
    <col min="4" max="4" width="8" customWidth="1"/>
    <col min="5" max="8" width="7" customWidth="1"/>
    <col min="9" max="10" width="10" customWidth="1"/>
    <col min="11" max="11" width="7" customWidth="1"/>
    <col min="12" max="14" width="10" customWidth="1"/>
    <col min="15" max="15" width="12" customWidth="1"/>
    <col min="16" max="17" width="8" customWidth="1"/>
    <col min="18" max="18" width="7" customWidth="1"/>
    <col min="19" max="19" width="43" customWidth="1"/>
  </cols>
  <sheetData>
    <row r="1" spans="1:26" ht="14.25" x14ac:dyDescent="0.35">
      <c r="A1" s="150" t="s">
        <v>626</v>
      </c>
      <c r="B1" s="150" t="s">
        <v>113</v>
      </c>
      <c r="C1" s="150" t="s">
        <v>627</v>
      </c>
      <c r="D1" s="150" t="s">
        <v>628</v>
      </c>
      <c r="E1" s="150" t="s">
        <v>629</v>
      </c>
      <c r="F1" s="150" t="s">
        <v>630</v>
      </c>
      <c r="G1" s="155" t="s">
        <v>631</v>
      </c>
      <c r="H1" s="150" t="s">
        <v>632</v>
      </c>
      <c r="I1" s="151" t="s">
        <v>633</v>
      </c>
      <c r="J1" s="151" t="s">
        <v>634</v>
      </c>
      <c r="K1" s="151" t="s">
        <v>635</v>
      </c>
      <c r="L1" s="152" t="s">
        <v>636</v>
      </c>
      <c r="M1" s="152" t="s">
        <v>637</v>
      </c>
      <c r="N1" s="152" t="s">
        <v>638</v>
      </c>
      <c r="O1" s="152" t="s">
        <v>639</v>
      </c>
      <c r="P1" s="153" t="s">
        <v>640</v>
      </c>
      <c r="Q1" s="153" t="s">
        <v>641</v>
      </c>
      <c r="R1" s="154" t="s">
        <v>642</v>
      </c>
      <c r="S1" s="320" t="s">
        <v>643</v>
      </c>
      <c r="T1" s="320"/>
      <c r="U1" s="130"/>
      <c r="V1" s="130"/>
      <c r="W1" s="130"/>
      <c r="X1" s="130"/>
      <c r="Y1" s="130"/>
      <c r="Z1" s="130"/>
    </row>
    <row r="2" spans="1:26" ht="20" customHeight="1" x14ac:dyDescent="0.35">
      <c r="A2" s="135">
        <v>1</v>
      </c>
      <c r="B2" s="149" t="s">
        <v>34</v>
      </c>
      <c r="C2" s="139" t="s">
        <v>35</v>
      </c>
      <c r="D2" s="136">
        <v>126</v>
      </c>
      <c r="E2" s="137">
        <v>190560</v>
      </c>
      <c r="F2" s="137">
        <f t="shared" ref="F2:F19" si="0">D2*65</f>
        <v>8190</v>
      </c>
      <c r="G2" s="138">
        <v>0</v>
      </c>
      <c r="H2" s="140">
        <f t="shared" ref="H2:H19" si="1">E2+F2-G2</f>
        <v>198750</v>
      </c>
      <c r="I2" s="137">
        <v>126</v>
      </c>
      <c r="J2" s="137">
        <v>119</v>
      </c>
      <c r="K2" s="137">
        <v>7</v>
      </c>
      <c r="L2" s="137">
        <v>1479</v>
      </c>
      <c r="M2" s="137">
        <v>2080</v>
      </c>
      <c r="N2" s="137">
        <v>1600</v>
      </c>
      <c r="O2" s="138">
        <v>4460</v>
      </c>
      <c r="P2" s="134">
        <f t="shared" ref="P2:Q5" si="2">L2/N2</f>
        <v>0.92437499999999995</v>
      </c>
      <c r="Q2" s="134">
        <f t="shared" si="2"/>
        <v>0.46636771300448432</v>
      </c>
      <c r="R2" s="141">
        <f t="shared" ref="R2:R19" si="3">D2/I2</f>
        <v>1</v>
      </c>
      <c r="S2" s="130" t="s">
        <v>644</v>
      </c>
      <c r="T2" s="130"/>
      <c r="U2" s="130"/>
      <c r="V2" s="130"/>
      <c r="W2" s="130"/>
      <c r="X2" s="130"/>
      <c r="Y2" s="130"/>
      <c r="Z2" s="130"/>
    </row>
    <row r="3" spans="1:26" ht="108.2" customHeight="1" x14ac:dyDescent="0.35">
      <c r="A3" s="135">
        <v>2</v>
      </c>
      <c r="B3" s="319" t="s">
        <v>40</v>
      </c>
      <c r="C3" s="11" t="s">
        <v>41</v>
      </c>
      <c r="D3" s="147">
        <v>132</v>
      </c>
      <c r="E3" s="147">
        <v>200000</v>
      </c>
      <c r="F3" s="135">
        <f t="shared" si="0"/>
        <v>8580</v>
      </c>
      <c r="G3" s="148">
        <v>850</v>
      </c>
      <c r="H3" s="146">
        <f t="shared" si="1"/>
        <v>207730</v>
      </c>
      <c r="I3" s="135">
        <v>132</v>
      </c>
      <c r="J3" s="135">
        <v>126</v>
      </c>
      <c r="K3" s="135">
        <v>6</v>
      </c>
      <c r="L3" s="135">
        <v>1470</v>
      </c>
      <c r="M3" s="135">
        <v>3090</v>
      </c>
      <c r="N3" s="135">
        <v>1600</v>
      </c>
      <c r="O3" s="144">
        <v>3360</v>
      </c>
      <c r="P3" s="134">
        <f t="shared" si="2"/>
        <v>0.91874999999999996</v>
      </c>
      <c r="Q3" s="134">
        <f t="shared" si="2"/>
        <v>0.9196428571428571</v>
      </c>
      <c r="R3" s="141">
        <f t="shared" si="3"/>
        <v>1</v>
      </c>
      <c r="S3" s="130" t="s">
        <v>645</v>
      </c>
      <c r="T3" s="130"/>
      <c r="U3" s="130"/>
      <c r="V3" s="130"/>
      <c r="W3" s="130"/>
      <c r="X3" s="130"/>
      <c r="Y3" s="130"/>
      <c r="Z3" s="130"/>
    </row>
    <row r="4" spans="1:26" ht="20" customHeight="1" x14ac:dyDescent="0.35">
      <c r="A4" s="135">
        <v>3</v>
      </c>
      <c r="B4" s="319"/>
      <c r="C4" s="139" t="s">
        <v>43</v>
      </c>
      <c r="D4" s="136">
        <v>120</v>
      </c>
      <c r="E4" s="137">
        <v>190560</v>
      </c>
      <c r="F4" s="137">
        <f t="shared" si="0"/>
        <v>7800</v>
      </c>
      <c r="G4" s="138">
        <v>0</v>
      </c>
      <c r="H4" s="140">
        <f t="shared" si="1"/>
        <v>198360</v>
      </c>
      <c r="I4" s="137">
        <v>126</v>
      </c>
      <c r="J4" s="137">
        <v>119</v>
      </c>
      <c r="K4" s="137">
        <v>7</v>
      </c>
      <c r="L4" s="137">
        <v>1479</v>
      </c>
      <c r="M4" s="137">
        <v>2080</v>
      </c>
      <c r="N4" s="137">
        <v>1600</v>
      </c>
      <c r="O4" s="138">
        <v>4460</v>
      </c>
      <c r="P4" s="134">
        <f t="shared" si="2"/>
        <v>0.92437499999999995</v>
      </c>
      <c r="Q4" s="134">
        <f t="shared" si="2"/>
        <v>0.46636771300448432</v>
      </c>
      <c r="R4" s="141">
        <f t="shared" si="3"/>
        <v>0.95238095238095233</v>
      </c>
      <c r="S4" s="130" t="s">
        <v>644</v>
      </c>
      <c r="T4" s="130"/>
      <c r="U4" s="130"/>
      <c r="V4" s="130"/>
      <c r="W4" s="130"/>
      <c r="X4" s="130"/>
      <c r="Y4" s="130"/>
      <c r="Z4" s="130"/>
    </row>
    <row r="5" spans="1:26" ht="20" customHeight="1" x14ac:dyDescent="0.35">
      <c r="A5" s="135">
        <v>4</v>
      </c>
      <c r="B5" s="319"/>
      <c r="C5" s="139" t="s">
        <v>44</v>
      </c>
      <c r="D5" s="136">
        <v>120</v>
      </c>
      <c r="E5" s="137">
        <v>190560</v>
      </c>
      <c r="F5" s="137">
        <f t="shared" si="0"/>
        <v>7800</v>
      </c>
      <c r="G5" s="138">
        <v>0</v>
      </c>
      <c r="H5" s="140">
        <f t="shared" si="1"/>
        <v>198360</v>
      </c>
      <c r="I5" s="137">
        <v>126</v>
      </c>
      <c r="J5" s="137">
        <v>119</v>
      </c>
      <c r="K5" s="137">
        <v>7</v>
      </c>
      <c r="L5" s="137">
        <v>1479</v>
      </c>
      <c r="M5" s="137">
        <v>2080</v>
      </c>
      <c r="N5" s="137">
        <v>1600</v>
      </c>
      <c r="O5" s="138">
        <v>4460</v>
      </c>
      <c r="P5" s="134">
        <f t="shared" si="2"/>
        <v>0.92437499999999995</v>
      </c>
      <c r="Q5" s="134">
        <f t="shared" si="2"/>
        <v>0.46636771300448432</v>
      </c>
      <c r="R5" s="141">
        <f t="shared" si="3"/>
        <v>0.95238095238095233</v>
      </c>
      <c r="S5" s="130" t="s">
        <v>644</v>
      </c>
      <c r="T5" s="130"/>
      <c r="U5" s="130"/>
      <c r="V5" s="130"/>
      <c r="W5" s="130"/>
      <c r="X5" s="130"/>
      <c r="Y5" s="130"/>
      <c r="Z5" s="130"/>
    </row>
    <row r="6" spans="1:26" ht="20" customHeight="1" x14ac:dyDescent="0.35">
      <c r="A6" s="135">
        <v>5</v>
      </c>
      <c r="B6" s="319"/>
      <c r="C6" s="11" t="s">
        <v>45</v>
      </c>
      <c r="D6" s="135">
        <v>76</v>
      </c>
      <c r="E6" s="137">
        <v>142340</v>
      </c>
      <c r="F6" s="135">
        <f t="shared" si="0"/>
        <v>4940</v>
      </c>
      <c r="G6" s="144">
        <v>1125</v>
      </c>
      <c r="H6" s="146">
        <f t="shared" si="1"/>
        <v>146155</v>
      </c>
      <c r="I6" s="135">
        <v>76</v>
      </c>
      <c r="J6" s="135">
        <v>76</v>
      </c>
      <c r="K6" s="135">
        <v>0</v>
      </c>
      <c r="L6" s="135">
        <v>1951</v>
      </c>
      <c r="M6" s="135">
        <v>0</v>
      </c>
      <c r="N6" s="135">
        <v>1990</v>
      </c>
      <c r="O6" s="144">
        <v>0</v>
      </c>
      <c r="P6" s="134">
        <f t="shared" ref="P6:P19" si="4">L6/N6</f>
        <v>0.98040201005025129</v>
      </c>
      <c r="Q6" s="145">
        <v>0</v>
      </c>
      <c r="R6" s="141">
        <f t="shared" si="3"/>
        <v>1</v>
      </c>
      <c r="S6" s="130" t="s">
        <v>646</v>
      </c>
      <c r="T6" s="130"/>
      <c r="U6" s="130"/>
      <c r="V6" s="130"/>
      <c r="W6" s="130"/>
      <c r="X6" s="130"/>
      <c r="Y6" s="130"/>
      <c r="Z6" s="130"/>
    </row>
    <row r="7" spans="1:26" ht="108.1" customHeight="1" x14ac:dyDescent="0.35">
      <c r="A7" s="135">
        <v>6</v>
      </c>
      <c r="B7" s="319" t="s">
        <v>48</v>
      </c>
      <c r="C7" s="11" t="s">
        <v>49</v>
      </c>
      <c r="D7" s="147">
        <v>108</v>
      </c>
      <c r="E7" s="147">
        <v>200000</v>
      </c>
      <c r="F7" s="135">
        <f t="shared" si="0"/>
        <v>7020</v>
      </c>
      <c r="G7" s="148">
        <v>550</v>
      </c>
      <c r="H7" s="146">
        <f t="shared" si="1"/>
        <v>206470</v>
      </c>
      <c r="I7" s="135">
        <v>130</v>
      </c>
      <c r="J7" s="135">
        <v>124</v>
      </c>
      <c r="K7" s="135">
        <v>6</v>
      </c>
      <c r="L7" s="135">
        <v>1470</v>
      </c>
      <c r="M7" s="135">
        <v>3090</v>
      </c>
      <c r="N7" s="135">
        <v>1600</v>
      </c>
      <c r="O7" s="144">
        <v>3360</v>
      </c>
      <c r="P7" s="134">
        <f t="shared" si="4"/>
        <v>0.91874999999999996</v>
      </c>
      <c r="Q7" s="134">
        <f>M7/O7</f>
        <v>0.9196428571428571</v>
      </c>
      <c r="R7" s="141">
        <f t="shared" si="3"/>
        <v>0.83076923076923082</v>
      </c>
      <c r="S7" s="130" t="s">
        <v>645</v>
      </c>
      <c r="T7" s="130"/>
      <c r="U7" s="130"/>
      <c r="V7" s="130"/>
      <c r="W7" s="130"/>
      <c r="X7" s="130"/>
      <c r="Y7" s="130"/>
      <c r="Z7" s="130"/>
    </row>
    <row r="8" spans="1:26" ht="108.1" customHeight="1" x14ac:dyDescent="0.35">
      <c r="A8" s="135">
        <v>7</v>
      </c>
      <c r="B8" s="319"/>
      <c r="C8" s="11" t="s">
        <v>50</v>
      </c>
      <c r="D8" s="147">
        <v>103</v>
      </c>
      <c r="E8" s="147">
        <v>200000</v>
      </c>
      <c r="F8" s="135">
        <f t="shared" si="0"/>
        <v>6695</v>
      </c>
      <c r="G8" s="148">
        <v>800</v>
      </c>
      <c r="H8" s="146">
        <f t="shared" si="1"/>
        <v>205895</v>
      </c>
      <c r="I8" s="135">
        <v>130</v>
      </c>
      <c r="J8" s="135">
        <v>124</v>
      </c>
      <c r="K8" s="135">
        <v>6</v>
      </c>
      <c r="L8" s="135">
        <v>1470</v>
      </c>
      <c r="M8" s="135">
        <v>3090</v>
      </c>
      <c r="N8" s="135">
        <v>1600</v>
      </c>
      <c r="O8" s="144">
        <v>3360</v>
      </c>
      <c r="P8" s="134">
        <f t="shared" si="4"/>
        <v>0.91874999999999996</v>
      </c>
      <c r="Q8" s="134">
        <f>M8/O8</f>
        <v>0.9196428571428571</v>
      </c>
      <c r="R8" s="141">
        <f t="shared" si="3"/>
        <v>0.79230769230769227</v>
      </c>
      <c r="S8" s="130" t="s">
        <v>645</v>
      </c>
      <c r="T8" s="130"/>
      <c r="U8" s="130"/>
      <c r="V8" s="130"/>
      <c r="W8" s="130"/>
      <c r="X8" s="130"/>
      <c r="Y8" s="130"/>
      <c r="Z8" s="130"/>
    </row>
    <row r="9" spans="1:26" ht="20" customHeight="1" x14ac:dyDescent="0.35">
      <c r="A9" s="135">
        <v>8</v>
      </c>
      <c r="B9" s="319"/>
      <c r="C9" s="139" t="s">
        <v>35</v>
      </c>
      <c r="D9" s="136">
        <v>95</v>
      </c>
      <c r="E9" s="137">
        <v>190560</v>
      </c>
      <c r="F9" s="137">
        <f t="shared" si="0"/>
        <v>6175</v>
      </c>
      <c r="G9" s="138">
        <v>0</v>
      </c>
      <c r="H9" s="140">
        <f t="shared" si="1"/>
        <v>196735</v>
      </c>
      <c r="I9" s="137">
        <v>126</v>
      </c>
      <c r="J9" s="137">
        <v>119</v>
      </c>
      <c r="K9" s="137">
        <v>7</v>
      </c>
      <c r="L9" s="137">
        <v>1479</v>
      </c>
      <c r="M9" s="137">
        <v>2080</v>
      </c>
      <c r="N9" s="137">
        <v>1600</v>
      </c>
      <c r="O9" s="138">
        <v>4460</v>
      </c>
      <c r="P9" s="134">
        <f t="shared" si="4"/>
        <v>0.92437499999999995</v>
      </c>
      <c r="Q9" s="134">
        <f>M9/O9</f>
        <v>0.46636771300448432</v>
      </c>
      <c r="R9" s="141">
        <f t="shared" si="3"/>
        <v>0.75396825396825395</v>
      </c>
      <c r="S9" s="130" t="s">
        <v>644</v>
      </c>
      <c r="T9" s="130"/>
      <c r="U9" s="130"/>
      <c r="V9" s="130"/>
      <c r="W9" s="130"/>
      <c r="X9" s="130"/>
      <c r="Y9" s="130"/>
      <c r="Z9" s="130"/>
    </row>
    <row r="10" spans="1:26" ht="20" customHeight="1" x14ac:dyDescent="0.35">
      <c r="A10" s="135">
        <v>9</v>
      </c>
      <c r="B10" s="319"/>
      <c r="C10" s="139" t="s">
        <v>51</v>
      </c>
      <c r="D10" s="137">
        <v>39</v>
      </c>
      <c r="E10" s="137">
        <v>72150</v>
      </c>
      <c r="F10" s="137">
        <f t="shared" si="0"/>
        <v>2535</v>
      </c>
      <c r="G10" s="138">
        <v>0</v>
      </c>
      <c r="H10" s="140">
        <f t="shared" si="1"/>
        <v>74685</v>
      </c>
      <c r="I10" s="137">
        <v>39</v>
      </c>
      <c r="J10" s="137">
        <v>39</v>
      </c>
      <c r="K10" s="137">
        <v>0</v>
      </c>
      <c r="L10" s="137">
        <v>1850</v>
      </c>
      <c r="M10" s="137">
        <v>0</v>
      </c>
      <c r="N10" s="137">
        <v>1940</v>
      </c>
      <c r="O10" s="138">
        <v>0</v>
      </c>
      <c r="P10" s="134">
        <f t="shared" si="4"/>
        <v>0.95360824742268047</v>
      </c>
      <c r="Q10" s="145">
        <v>0</v>
      </c>
      <c r="R10" s="141">
        <f t="shared" si="3"/>
        <v>1</v>
      </c>
      <c r="S10" s="130" t="s">
        <v>647</v>
      </c>
      <c r="T10" s="130"/>
      <c r="U10" s="130"/>
      <c r="V10" s="130"/>
      <c r="W10" s="130"/>
      <c r="X10" s="130"/>
      <c r="Y10" s="130"/>
      <c r="Z10" s="130"/>
    </row>
    <row r="11" spans="1:26" ht="108.1" customHeight="1" x14ac:dyDescent="0.35">
      <c r="A11" s="135">
        <v>10</v>
      </c>
      <c r="B11" s="260" t="s">
        <v>52</v>
      </c>
      <c r="C11" s="11" t="s">
        <v>53</v>
      </c>
      <c r="D11" s="147">
        <v>122</v>
      </c>
      <c r="E11" s="147">
        <v>180000</v>
      </c>
      <c r="F11" s="135">
        <f t="shared" si="0"/>
        <v>7930</v>
      </c>
      <c r="G11" s="148">
        <v>150</v>
      </c>
      <c r="H11" s="146">
        <f t="shared" si="1"/>
        <v>187780</v>
      </c>
      <c r="I11" s="135">
        <v>130</v>
      </c>
      <c r="J11" s="135">
        <v>124</v>
      </c>
      <c r="K11" s="135">
        <v>6</v>
      </c>
      <c r="L11" s="135">
        <v>1268</v>
      </c>
      <c r="M11" s="135">
        <v>3800</v>
      </c>
      <c r="N11" s="135">
        <v>1590</v>
      </c>
      <c r="O11" s="144">
        <v>4770</v>
      </c>
      <c r="P11" s="134">
        <f t="shared" si="4"/>
        <v>0.79748427672955979</v>
      </c>
      <c r="Q11" s="134">
        <f t="shared" ref="Q11:Q16" si="5">M11/O11</f>
        <v>0.79664570230607967</v>
      </c>
      <c r="R11" s="141">
        <f t="shared" si="3"/>
        <v>0.93846153846153846</v>
      </c>
      <c r="S11" s="130" t="s">
        <v>648</v>
      </c>
      <c r="T11" s="130"/>
      <c r="U11" s="130"/>
      <c r="V11" s="130"/>
      <c r="W11" s="130"/>
      <c r="X11" s="130"/>
      <c r="Y11" s="130"/>
      <c r="Z11" s="130"/>
    </row>
    <row r="12" spans="1:26" ht="108.1" customHeight="1" x14ac:dyDescent="0.35">
      <c r="A12" s="135">
        <v>11</v>
      </c>
      <c r="B12" s="260"/>
      <c r="C12" s="11" t="s">
        <v>54</v>
      </c>
      <c r="D12" s="147">
        <v>120</v>
      </c>
      <c r="E12" s="147">
        <v>220000</v>
      </c>
      <c r="F12" s="135">
        <f t="shared" si="0"/>
        <v>7800</v>
      </c>
      <c r="G12" s="148">
        <v>600</v>
      </c>
      <c r="H12" s="146">
        <f t="shared" si="1"/>
        <v>227200</v>
      </c>
      <c r="I12" s="135">
        <v>130</v>
      </c>
      <c r="J12" s="135">
        <v>124</v>
      </c>
      <c r="K12" s="135">
        <v>6</v>
      </c>
      <c r="L12" s="135">
        <v>1550</v>
      </c>
      <c r="M12" s="135">
        <v>4645</v>
      </c>
      <c r="N12" s="135">
        <v>2010</v>
      </c>
      <c r="O12" s="144">
        <v>6030</v>
      </c>
      <c r="P12" s="134">
        <f t="shared" si="4"/>
        <v>0.77114427860696522</v>
      </c>
      <c r="Q12" s="134">
        <f t="shared" si="5"/>
        <v>0.77031509121061359</v>
      </c>
      <c r="R12" s="141">
        <f t="shared" si="3"/>
        <v>0.92307692307692313</v>
      </c>
      <c r="S12" s="130" t="s">
        <v>649</v>
      </c>
      <c r="T12" s="130"/>
      <c r="U12" s="130"/>
      <c r="V12" s="130"/>
      <c r="W12" s="130"/>
      <c r="X12" s="130"/>
      <c r="Y12" s="130"/>
      <c r="Z12" s="130"/>
    </row>
    <row r="13" spans="1:26" ht="108.1" customHeight="1" x14ac:dyDescent="0.35">
      <c r="A13" s="135">
        <v>12</v>
      </c>
      <c r="B13" s="260"/>
      <c r="C13" s="11" t="s">
        <v>55</v>
      </c>
      <c r="D13" s="147">
        <v>118</v>
      </c>
      <c r="E13" s="147">
        <v>100000</v>
      </c>
      <c r="F13" s="135">
        <f t="shared" si="0"/>
        <v>7670</v>
      </c>
      <c r="G13" s="148">
        <v>250</v>
      </c>
      <c r="H13" s="146">
        <f t="shared" si="1"/>
        <v>107420</v>
      </c>
      <c r="I13" s="135">
        <v>130</v>
      </c>
      <c r="J13" s="135">
        <v>124</v>
      </c>
      <c r="K13" s="135">
        <v>6</v>
      </c>
      <c r="L13" s="135">
        <v>704</v>
      </c>
      <c r="M13" s="135">
        <v>2120</v>
      </c>
      <c r="N13" s="135">
        <v>920</v>
      </c>
      <c r="O13" s="144">
        <v>2760</v>
      </c>
      <c r="P13" s="134">
        <f t="shared" si="4"/>
        <v>0.76521739130434785</v>
      </c>
      <c r="Q13" s="134">
        <f t="shared" si="5"/>
        <v>0.76811594202898548</v>
      </c>
      <c r="R13" s="141">
        <f t="shared" si="3"/>
        <v>0.90769230769230769</v>
      </c>
      <c r="S13" s="130" t="s">
        <v>650</v>
      </c>
      <c r="T13" s="130"/>
      <c r="U13" s="130"/>
      <c r="V13" s="130"/>
      <c r="W13" s="130"/>
      <c r="X13" s="130"/>
      <c r="Y13" s="130"/>
      <c r="Z13" s="130"/>
    </row>
    <row r="14" spans="1:26" ht="20" customHeight="1" x14ac:dyDescent="0.35">
      <c r="A14" s="135">
        <v>13</v>
      </c>
      <c r="B14" s="260"/>
      <c r="C14" s="139" t="s">
        <v>56</v>
      </c>
      <c r="D14" s="136">
        <v>117</v>
      </c>
      <c r="E14" s="137">
        <v>190560</v>
      </c>
      <c r="F14" s="137">
        <f t="shared" si="0"/>
        <v>7605</v>
      </c>
      <c r="G14" s="138">
        <v>0</v>
      </c>
      <c r="H14" s="140">
        <f t="shared" si="1"/>
        <v>198165</v>
      </c>
      <c r="I14" s="137">
        <v>126</v>
      </c>
      <c r="J14" s="137">
        <v>119</v>
      </c>
      <c r="K14" s="137">
        <v>7</v>
      </c>
      <c r="L14" s="137">
        <v>1479</v>
      </c>
      <c r="M14" s="137">
        <v>2080</v>
      </c>
      <c r="N14" s="137">
        <v>1600</v>
      </c>
      <c r="O14" s="138">
        <v>4460</v>
      </c>
      <c r="P14" s="134">
        <f t="shared" si="4"/>
        <v>0.92437499999999995</v>
      </c>
      <c r="Q14" s="134">
        <f t="shared" si="5"/>
        <v>0.46636771300448432</v>
      </c>
      <c r="R14" s="141">
        <f t="shared" si="3"/>
        <v>0.9285714285714286</v>
      </c>
      <c r="S14" s="130" t="s">
        <v>644</v>
      </c>
      <c r="T14" s="130"/>
      <c r="U14" s="130"/>
      <c r="V14" s="130"/>
      <c r="W14" s="130"/>
      <c r="X14" s="130"/>
      <c r="Y14" s="130"/>
      <c r="Z14" s="130"/>
    </row>
    <row r="15" spans="1:26" ht="20" customHeight="1" x14ac:dyDescent="0.35">
      <c r="A15" s="135">
        <v>14</v>
      </c>
      <c r="B15" s="260"/>
      <c r="C15" s="139" t="s">
        <v>57</v>
      </c>
      <c r="D15" s="143">
        <v>102</v>
      </c>
      <c r="E15" s="137">
        <v>190560</v>
      </c>
      <c r="F15" s="142">
        <f t="shared" si="0"/>
        <v>6630</v>
      </c>
      <c r="G15" s="138">
        <v>0</v>
      </c>
      <c r="H15" s="140">
        <f t="shared" si="1"/>
        <v>197190</v>
      </c>
      <c r="I15" s="137">
        <v>126</v>
      </c>
      <c r="J15" s="137">
        <v>119</v>
      </c>
      <c r="K15" s="137">
        <v>7</v>
      </c>
      <c r="L15" s="137">
        <v>1479</v>
      </c>
      <c r="M15" s="137">
        <v>2080</v>
      </c>
      <c r="N15" s="137">
        <v>1600</v>
      </c>
      <c r="O15" s="138">
        <v>4460</v>
      </c>
      <c r="P15" s="134">
        <f t="shared" si="4"/>
        <v>0.92437499999999995</v>
      </c>
      <c r="Q15" s="134">
        <f t="shared" si="5"/>
        <v>0.46636771300448432</v>
      </c>
      <c r="R15" s="141">
        <f t="shared" si="3"/>
        <v>0.80952380952380953</v>
      </c>
      <c r="S15" s="130" t="s">
        <v>644</v>
      </c>
      <c r="T15" s="130"/>
      <c r="U15" s="130"/>
      <c r="V15" s="130"/>
      <c r="W15" s="130"/>
      <c r="X15" s="130"/>
      <c r="Y15" s="130"/>
      <c r="Z15" s="130"/>
    </row>
    <row r="16" spans="1:26" ht="20" customHeight="1" x14ac:dyDescent="0.35">
      <c r="A16" s="135">
        <v>15</v>
      </c>
      <c r="B16" s="260"/>
      <c r="C16" s="139" t="s">
        <v>58</v>
      </c>
      <c r="D16" s="137">
        <v>88</v>
      </c>
      <c r="E16" s="137">
        <v>179255</v>
      </c>
      <c r="F16" s="137">
        <f t="shared" si="0"/>
        <v>5720</v>
      </c>
      <c r="G16" s="138">
        <v>2690</v>
      </c>
      <c r="H16" s="140">
        <f t="shared" si="1"/>
        <v>182285</v>
      </c>
      <c r="I16" s="137">
        <v>112</v>
      </c>
      <c r="J16" s="137">
        <v>68</v>
      </c>
      <c r="K16" s="137">
        <v>20</v>
      </c>
      <c r="L16" s="137">
        <v>1850</v>
      </c>
      <c r="M16" s="137">
        <v>4460</v>
      </c>
      <c r="N16" s="137">
        <v>1940</v>
      </c>
      <c r="O16" s="138">
        <v>4880</v>
      </c>
      <c r="P16" s="134">
        <f t="shared" si="4"/>
        <v>0.95360824742268047</v>
      </c>
      <c r="Q16" s="134">
        <f t="shared" si="5"/>
        <v>0.91393442622950816</v>
      </c>
      <c r="R16" s="141">
        <f t="shared" si="3"/>
        <v>0.7857142857142857</v>
      </c>
      <c r="S16" s="130" t="s">
        <v>651</v>
      </c>
      <c r="T16" s="130"/>
      <c r="U16" s="130"/>
      <c r="V16" s="130"/>
      <c r="W16" s="130"/>
      <c r="X16" s="130"/>
      <c r="Y16" s="130"/>
      <c r="Z16" s="130"/>
    </row>
    <row r="17" spans="1:26" ht="20" customHeight="1" x14ac:dyDescent="0.35">
      <c r="A17" s="135">
        <v>16</v>
      </c>
      <c r="B17" s="260"/>
      <c r="C17" s="11" t="s">
        <v>59</v>
      </c>
      <c r="D17" s="135">
        <v>68</v>
      </c>
      <c r="E17" s="137">
        <v>132640</v>
      </c>
      <c r="F17" s="135">
        <f t="shared" si="0"/>
        <v>4420</v>
      </c>
      <c r="G17" s="144">
        <v>1125</v>
      </c>
      <c r="H17" s="146">
        <f t="shared" si="1"/>
        <v>135935</v>
      </c>
      <c r="I17" s="135">
        <v>68</v>
      </c>
      <c r="J17" s="135">
        <v>68</v>
      </c>
      <c r="K17" s="135">
        <v>0</v>
      </c>
      <c r="L17" s="135">
        <v>1951</v>
      </c>
      <c r="M17" s="135">
        <v>0</v>
      </c>
      <c r="N17" s="135">
        <v>1990</v>
      </c>
      <c r="O17" s="144">
        <v>0</v>
      </c>
      <c r="P17" s="134">
        <f t="shared" si="4"/>
        <v>0.98040201005025129</v>
      </c>
      <c r="Q17" s="145">
        <v>0</v>
      </c>
      <c r="R17" s="141">
        <f t="shared" si="3"/>
        <v>1</v>
      </c>
      <c r="S17" s="130" t="s">
        <v>652</v>
      </c>
      <c r="T17" s="130"/>
      <c r="U17" s="130"/>
      <c r="V17" s="130"/>
      <c r="W17" s="130"/>
      <c r="X17" s="130"/>
      <c r="Y17" s="130"/>
      <c r="Z17" s="130"/>
    </row>
    <row r="18" spans="1:26" ht="108.1" customHeight="1" x14ac:dyDescent="0.35">
      <c r="A18" s="135">
        <v>17</v>
      </c>
      <c r="B18" s="260" t="s">
        <v>60</v>
      </c>
      <c r="C18" s="11" t="s">
        <v>61</v>
      </c>
      <c r="D18" s="147">
        <v>104</v>
      </c>
      <c r="E18" s="147">
        <v>200000</v>
      </c>
      <c r="F18" s="135">
        <f t="shared" si="0"/>
        <v>6760</v>
      </c>
      <c r="G18" s="148">
        <v>800</v>
      </c>
      <c r="H18" s="146">
        <f t="shared" si="1"/>
        <v>205960</v>
      </c>
      <c r="I18" s="135">
        <v>130</v>
      </c>
      <c r="J18" s="135">
        <v>124</v>
      </c>
      <c r="K18" s="135">
        <v>6</v>
      </c>
      <c r="L18" s="135">
        <v>1470</v>
      </c>
      <c r="M18" s="135">
        <v>3090</v>
      </c>
      <c r="N18" s="135">
        <v>1600</v>
      </c>
      <c r="O18" s="144">
        <v>3360</v>
      </c>
      <c r="P18" s="134">
        <f t="shared" si="4"/>
        <v>0.91874999999999996</v>
      </c>
      <c r="Q18" s="134">
        <f>M18/O18</f>
        <v>0.9196428571428571</v>
      </c>
      <c r="R18" s="141">
        <f t="shared" si="3"/>
        <v>0.8</v>
      </c>
      <c r="S18" s="130" t="s">
        <v>645</v>
      </c>
      <c r="T18" s="130"/>
      <c r="U18" s="130"/>
      <c r="V18" s="130"/>
      <c r="W18" s="130"/>
      <c r="X18" s="130"/>
      <c r="Y18" s="130"/>
      <c r="Z18" s="130"/>
    </row>
    <row r="19" spans="1:26" ht="108.1" customHeight="1" x14ac:dyDescent="0.35">
      <c r="A19" s="135">
        <v>18</v>
      </c>
      <c r="B19" s="260"/>
      <c r="C19" s="11" t="s">
        <v>62</v>
      </c>
      <c r="D19" s="147">
        <v>72</v>
      </c>
      <c r="E19" s="147">
        <v>200000</v>
      </c>
      <c r="F19" s="135">
        <f t="shared" si="0"/>
        <v>4680</v>
      </c>
      <c r="G19" s="148">
        <v>400</v>
      </c>
      <c r="H19" s="146">
        <f t="shared" si="1"/>
        <v>204280</v>
      </c>
      <c r="I19" s="135">
        <v>130</v>
      </c>
      <c r="J19" s="135">
        <v>124</v>
      </c>
      <c r="K19" s="135">
        <v>6</v>
      </c>
      <c r="L19" s="135">
        <v>1470</v>
      </c>
      <c r="M19" s="135">
        <v>3090</v>
      </c>
      <c r="N19" s="135">
        <v>1600</v>
      </c>
      <c r="O19" s="144">
        <v>3360</v>
      </c>
      <c r="P19" s="134">
        <f t="shared" si="4"/>
        <v>0.91874999999999996</v>
      </c>
      <c r="Q19" s="134">
        <f>M19/O19</f>
        <v>0.9196428571428571</v>
      </c>
      <c r="R19" s="141">
        <f t="shared" si="3"/>
        <v>0.55384615384615388</v>
      </c>
      <c r="S19" s="130" t="s">
        <v>645</v>
      </c>
      <c r="T19" s="130"/>
      <c r="U19" s="130"/>
      <c r="V19" s="130"/>
      <c r="W19" s="130"/>
      <c r="X19" s="130"/>
      <c r="Y19" s="130"/>
      <c r="Z19" s="130"/>
    </row>
    <row r="20" spans="1:26" ht="14.25" x14ac:dyDescent="0.35">
      <c r="H20" s="133"/>
      <c r="I20" s="130"/>
      <c r="J20" s="130"/>
      <c r="K20" s="130"/>
      <c r="L20" s="130"/>
      <c r="M20" s="130"/>
      <c r="N20" s="130"/>
      <c r="O20" s="130"/>
      <c r="P20" s="132"/>
      <c r="Q20" s="132"/>
      <c r="R20" s="131"/>
      <c r="S20" s="130"/>
      <c r="T20" s="130"/>
      <c r="U20" s="130"/>
      <c r="V20" s="130"/>
      <c r="W20" s="130"/>
      <c r="X20" s="130"/>
      <c r="Y20" s="130"/>
      <c r="Z20" s="130"/>
    </row>
    <row r="21" spans="1:26" ht="14.25" x14ac:dyDescent="0.35">
      <c r="H21" s="133"/>
      <c r="I21" s="130"/>
      <c r="J21" s="130"/>
      <c r="K21" s="130"/>
      <c r="L21" s="130"/>
      <c r="M21" s="130"/>
      <c r="N21" s="130"/>
      <c r="O21" s="130"/>
      <c r="P21" s="132"/>
      <c r="Q21" s="132"/>
      <c r="R21" s="131"/>
      <c r="S21" s="130"/>
      <c r="T21" s="130"/>
      <c r="U21" s="130"/>
      <c r="V21" s="130"/>
      <c r="W21" s="130"/>
      <c r="X21" s="130"/>
      <c r="Y21" s="130"/>
      <c r="Z21" s="130"/>
    </row>
    <row r="22" spans="1:26" ht="14.25" x14ac:dyDescent="0.35">
      <c r="A22" s="130"/>
      <c r="B22" s="130"/>
      <c r="C22" s="130"/>
      <c r="D22" s="130"/>
      <c r="E22" s="130"/>
      <c r="F22" s="130"/>
      <c r="G22" s="130"/>
      <c r="H22" s="129"/>
      <c r="I22" s="130"/>
      <c r="J22" s="130"/>
      <c r="K22" s="130"/>
      <c r="L22" s="130"/>
      <c r="M22" s="130"/>
      <c r="N22" s="130"/>
      <c r="O22" s="130"/>
      <c r="P22" s="132"/>
      <c r="Q22" s="132"/>
      <c r="R22" s="131"/>
      <c r="S22" s="130"/>
      <c r="T22" s="130"/>
      <c r="U22" s="130"/>
      <c r="V22" s="130"/>
      <c r="W22" s="130"/>
      <c r="X22" s="130"/>
      <c r="Y22" s="130"/>
      <c r="Z22" s="130"/>
    </row>
    <row r="23" spans="1:26" ht="14.25" x14ac:dyDescent="0.35">
      <c r="A23" s="130"/>
      <c r="B23" s="130"/>
      <c r="C23" s="130"/>
      <c r="D23" s="130"/>
      <c r="E23" s="130"/>
      <c r="F23" s="130"/>
      <c r="G23" s="130"/>
      <c r="H23" s="129"/>
      <c r="I23" s="130"/>
      <c r="J23" s="130"/>
      <c r="K23" s="130"/>
      <c r="L23" s="130"/>
      <c r="M23" s="130"/>
      <c r="N23" s="130"/>
      <c r="O23" s="130"/>
      <c r="P23" s="132"/>
      <c r="Q23" s="132"/>
      <c r="R23" s="131"/>
      <c r="S23" s="130"/>
      <c r="T23" s="130"/>
      <c r="U23" s="130"/>
      <c r="V23" s="130"/>
      <c r="W23" s="130"/>
      <c r="X23" s="130"/>
      <c r="Y23" s="130"/>
      <c r="Z23" s="130"/>
    </row>
    <row r="24" spans="1:26" ht="14.25" x14ac:dyDescent="0.35">
      <c r="A24" s="130"/>
      <c r="B24" s="130"/>
      <c r="C24" s="130"/>
      <c r="D24" s="130"/>
      <c r="E24" s="130"/>
      <c r="F24" s="130"/>
      <c r="G24" s="130"/>
      <c r="H24" s="129"/>
      <c r="I24" s="130"/>
      <c r="J24" s="130"/>
      <c r="K24" s="130"/>
      <c r="L24" s="130"/>
      <c r="M24" s="130"/>
      <c r="N24" s="130"/>
      <c r="O24" s="130"/>
      <c r="P24" s="132"/>
      <c r="Q24" s="132"/>
      <c r="R24" s="131"/>
      <c r="S24" s="130"/>
      <c r="T24" s="130"/>
      <c r="U24" s="130"/>
      <c r="V24" s="130"/>
      <c r="W24" s="130"/>
      <c r="X24" s="130"/>
      <c r="Y24" s="130"/>
      <c r="Z24" s="130"/>
    </row>
    <row r="25" spans="1:26" ht="14.25" x14ac:dyDescent="0.35">
      <c r="A25" s="130"/>
      <c r="B25" s="130"/>
      <c r="C25" s="130"/>
      <c r="D25" s="130"/>
      <c r="E25" s="130"/>
      <c r="F25" s="130"/>
      <c r="G25" s="130"/>
      <c r="H25" s="129"/>
      <c r="I25" s="130"/>
      <c r="J25" s="130"/>
      <c r="K25" s="130"/>
      <c r="L25" s="130"/>
      <c r="M25" s="130"/>
      <c r="N25" s="130"/>
      <c r="O25" s="130"/>
      <c r="P25" s="132"/>
      <c r="Q25" s="132"/>
      <c r="R25" s="131"/>
      <c r="S25" s="130"/>
      <c r="T25" s="130"/>
      <c r="U25" s="130"/>
      <c r="V25" s="130"/>
      <c r="W25" s="130"/>
      <c r="X25" s="130"/>
      <c r="Y25" s="130"/>
      <c r="Z25" s="130"/>
    </row>
    <row r="26" spans="1:26" ht="14.25" x14ac:dyDescent="0.35">
      <c r="A26" s="130"/>
      <c r="B26" s="130"/>
      <c r="C26" s="130"/>
      <c r="D26" s="130"/>
      <c r="E26" s="130"/>
      <c r="F26" s="130"/>
      <c r="G26" s="130"/>
      <c r="H26" s="129"/>
      <c r="I26" s="130"/>
      <c r="J26" s="130"/>
      <c r="K26" s="130"/>
      <c r="L26" s="130"/>
      <c r="M26" s="130"/>
      <c r="N26" s="130"/>
      <c r="O26" s="130"/>
      <c r="P26" s="132"/>
      <c r="Q26" s="132"/>
      <c r="R26" s="131"/>
      <c r="S26" s="130"/>
      <c r="T26" s="130"/>
      <c r="U26" s="130"/>
      <c r="V26" s="130"/>
      <c r="W26" s="130"/>
      <c r="X26" s="130"/>
      <c r="Y26" s="130"/>
      <c r="Z26" s="130"/>
    </row>
    <row r="27" spans="1:26" ht="14.25" x14ac:dyDescent="0.35">
      <c r="A27" s="130"/>
      <c r="B27" s="130"/>
      <c r="C27" s="130"/>
      <c r="D27" s="130"/>
      <c r="E27" s="130"/>
      <c r="F27" s="130"/>
      <c r="G27" s="130"/>
      <c r="H27" s="129"/>
      <c r="I27" s="130"/>
      <c r="J27" s="130"/>
      <c r="K27" s="130"/>
      <c r="L27" s="130"/>
      <c r="M27" s="130"/>
      <c r="N27" s="130"/>
      <c r="O27" s="130"/>
      <c r="P27" s="132"/>
      <c r="Q27" s="132"/>
      <c r="R27" s="131"/>
      <c r="S27" s="130"/>
      <c r="T27" s="130"/>
      <c r="U27" s="130"/>
      <c r="V27" s="130"/>
      <c r="W27" s="130"/>
      <c r="X27" s="130"/>
      <c r="Y27" s="130"/>
      <c r="Z27" s="130"/>
    </row>
    <row r="28" spans="1:26" ht="14.25" x14ac:dyDescent="0.35">
      <c r="A28" s="130"/>
      <c r="B28" s="130"/>
      <c r="C28" s="130"/>
      <c r="D28" s="130"/>
      <c r="E28" s="130"/>
      <c r="F28" s="130"/>
      <c r="G28" s="130"/>
      <c r="H28" s="129"/>
      <c r="I28" s="130"/>
      <c r="J28" s="130"/>
      <c r="K28" s="130"/>
      <c r="L28" s="130"/>
      <c r="M28" s="130"/>
      <c r="N28" s="130"/>
      <c r="O28" s="130"/>
      <c r="P28" s="132"/>
      <c r="Q28" s="132"/>
      <c r="R28" s="131"/>
      <c r="S28" s="130"/>
      <c r="T28" s="130"/>
      <c r="U28" s="130"/>
      <c r="V28" s="130"/>
      <c r="W28" s="130"/>
      <c r="X28" s="130"/>
      <c r="Y28" s="130"/>
      <c r="Z28" s="130"/>
    </row>
    <row r="29" spans="1:26" ht="14.25" x14ac:dyDescent="0.35">
      <c r="A29" s="130"/>
      <c r="B29" s="130"/>
      <c r="C29" s="130"/>
      <c r="D29" s="130"/>
      <c r="E29" s="130"/>
      <c r="F29" s="130"/>
      <c r="G29" s="130"/>
      <c r="H29" s="129"/>
      <c r="I29" s="130"/>
      <c r="J29" s="130"/>
      <c r="K29" s="130"/>
      <c r="L29" s="130"/>
      <c r="M29" s="130"/>
      <c r="N29" s="130"/>
      <c r="O29" s="130"/>
      <c r="P29" s="132"/>
      <c r="Q29" s="132"/>
      <c r="R29" s="131"/>
      <c r="S29" s="130"/>
      <c r="T29" s="130"/>
      <c r="U29" s="130"/>
      <c r="V29" s="130"/>
      <c r="W29" s="130"/>
      <c r="X29" s="130"/>
      <c r="Y29" s="130"/>
      <c r="Z29" s="130"/>
    </row>
    <row r="30" spans="1:26" ht="14.25" x14ac:dyDescent="0.35">
      <c r="A30" s="130"/>
      <c r="B30" s="130"/>
      <c r="C30" s="130"/>
      <c r="D30" s="130"/>
      <c r="E30" s="130"/>
      <c r="F30" s="130"/>
      <c r="G30" s="130"/>
      <c r="H30" s="129"/>
      <c r="I30" s="130"/>
      <c r="J30" s="130"/>
      <c r="K30" s="130"/>
      <c r="L30" s="130"/>
      <c r="M30" s="130"/>
      <c r="N30" s="130"/>
      <c r="O30" s="130"/>
      <c r="P30" s="132"/>
      <c r="Q30" s="132"/>
      <c r="R30" s="131"/>
      <c r="S30" s="130"/>
      <c r="T30" s="130"/>
      <c r="U30" s="130"/>
      <c r="V30" s="130"/>
      <c r="W30" s="130"/>
      <c r="X30" s="130"/>
      <c r="Y30" s="130"/>
      <c r="Z30" s="130"/>
    </row>
    <row r="31" spans="1:26" ht="14.25" x14ac:dyDescent="0.35">
      <c r="A31" s="130"/>
      <c r="B31" s="130"/>
      <c r="C31" s="130"/>
      <c r="D31" s="130"/>
      <c r="E31" s="130"/>
      <c r="F31" s="130"/>
      <c r="G31" s="130"/>
      <c r="H31" s="129"/>
      <c r="I31" s="130"/>
      <c r="J31" s="130"/>
      <c r="K31" s="130"/>
      <c r="L31" s="130"/>
      <c r="M31" s="130"/>
      <c r="N31" s="130"/>
      <c r="O31" s="130"/>
      <c r="P31" s="132"/>
      <c r="Q31" s="132"/>
      <c r="R31" s="131"/>
      <c r="S31" s="130"/>
      <c r="T31" s="130"/>
      <c r="U31" s="130"/>
      <c r="V31" s="130"/>
      <c r="W31" s="130"/>
      <c r="X31" s="130"/>
      <c r="Y31" s="130"/>
      <c r="Z31" s="130"/>
    </row>
    <row r="32" spans="1:26" ht="14.25" x14ac:dyDescent="0.35">
      <c r="A32" s="130"/>
      <c r="B32" s="130"/>
      <c r="C32" s="130"/>
      <c r="D32" s="130"/>
      <c r="E32" s="130"/>
      <c r="F32" s="130"/>
      <c r="G32" s="130"/>
      <c r="H32" s="129"/>
      <c r="I32" s="130"/>
      <c r="J32" s="130"/>
      <c r="K32" s="130"/>
      <c r="L32" s="130"/>
      <c r="M32" s="130"/>
      <c r="N32" s="130"/>
      <c r="O32" s="130"/>
      <c r="P32" s="132"/>
      <c r="Q32" s="132"/>
      <c r="R32" s="131"/>
      <c r="S32" s="130"/>
      <c r="T32" s="130"/>
      <c r="U32" s="130"/>
      <c r="V32" s="130"/>
      <c r="W32" s="130"/>
      <c r="X32" s="130"/>
      <c r="Y32" s="130"/>
      <c r="Z32" s="130"/>
    </row>
    <row r="33" spans="1:26" ht="14.25" x14ac:dyDescent="0.35">
      <c r="A33" s="130"/>
      <c r="B33" s="130"/>
      <c r="C33" s="130"/>
      <c r="D33" s="130"/>
      <c r="E33" s="130"/>
      <c r="F33" s="130"/>
      <c r="G33" s="130"/>
      <c r="H33" s="129"/>
      <c r="I33" s="130"/>
      <c r="J33" s="130"/>
      <c r="K33" s="130"/>
      <c r="L33" s="130"/>
      <c r="M33" s="130"/>
      <c r="N33" s="130"/>
      <c r="O33" s="130"/>
      <c r="P33" s="132"/>
      <c r="Q33" s="132"/>
      <c r="R33" s="131"/>
      <c r="S33" s="130"/>
      <c r="T33" s="130"/>
      <c r="U33" s="130"/>
      <c r="V33" s="130"/>
      <c r="W33" s="130"/>
      <c r="X33" s="130"/>
      <c r="Y33" s="130"/>
      <c r="Z33" s="130"/>
    </row>
    <row r="34" spans="1:26" ht="14.25" x14ac:dyDescent="0.35">
      <c r="A34" s="130"/>
      <c r="B34" s="130"/>
      <c r="C34" s="130"/>
      <c r="D34" s="130"/>
      <c r="E34" s="130"/>
      <c r="F34" s="130"/>
      <c r="G34" s="130"/>
      <c r="H34" s="129"/>
      <c r="I34" s="130"/>
      <c r="J34" s="130"/>
      <c r="K34" s="130"/>
      <c r="L34" s="130"/>
      <c r="M34" s="130"/>
      <c r="N34" s="130"/>
      <c r="O34" s="130"/>
      <c r="P34" s="132"/>
      <c r="Q34" s="132"/>
      <c r="R34" s="131"/>
      <c r="S34" s="130"/>
      <c r="T34" s="130"/>
      <c r="U34" s="130"/>
      <c r="V34" s="130"/>
      <c r="W34" s="130"/>
      <c r="X34" s="130"/>
      <c r="Y34" s="130"/>
      <c r="Z34" s="130"/>
    </row>
    <row r="35" spans="1:26" ht="14.25" x14ac:dyDescent="0.35">
      <c r="A35" s="130"/>
      <c r="B35" s="130"/>
      <c r="C35" s="130"/>
      <c r="D35" s="130"/>
      <c r="E35" s="130"/>
      <c r="F35" s="130"/>
      <c r="G35" s="130"/>
      <c r="H35" s="129"/>
      <c r="I35" s="130"/>
      <c r="J35" s="130"/>
      <c r="K35" s="130"/>
      <c r="L35" s="130"/>
      <c r="M35" s="130"/>
      <c r="N35" s="130"/>
      <c r="O35" s="130"/>
      <c r="P35" s="132"/>
      <c r="Q35" s="132"/>
      <c r="R35" s="131"/>
      <c r="S35" s="130"/>
      <c r="T35" s="130"/>
      <c r="U35" s="130"/>
      <c r="V35" s="130"/>
      <c r="W35" s="130"/>
      <c r="X35" s="130"/>
      <c r="Y35" s="130"/>
      <c r="Z35" s="130"/>
    </row>
    <row r="36" spans="1:26" ht="14.25" x14ac:dyDescent="0.35">
      <c r="A36" s="130"/>
      <c r="B36" s="130"/>
      <c r="C36" s="130"/>
      <c r="D36" s="130"/>
      <c r="E36" s="130"/>
      <c r="F36" s="130"/>
      <c r="G36" s="130"/>
      <c r="H36" s="129"/>
      <c r="I36" s="130"/>
      <c r="J36" s="130"/>
      <c r="K36" s="130"/>
      <c r="L36" s="130"/>
      <c r="M36" s="130"/>
      <c r="N36" s="130"/>
      <c r="O36" s="130"/>
      <c r="P36" s="132"/>
      <c r="Q36" s="132"/>
      <c r="R36" s="131"/>
      <c r="S36" s="130"/>
      <c r="T36" s="130"/>
      <c r="U36" s="130"/>
      <c r="V36" s="130"/>
      <c r="W36" s="130"/>
      <c r="X36" s="130"/>
      <c r="Y36" s="130"/>
      <c r="Z36" s="130"/>
    </row>
    <row r="37" spans="1:26" ht="14.25" x14ac:dyDescent="0.35">
      <c r="A37" s="130"/>
      <c r="B37" s="130"/>
      <c r="C37" s="130"/>
      <c r="D37" s="130"/>
      <c r="E37" s="130"/>
      <c r="F37" s="130"/>
      <c r="G37" s="130"/>
      <c r="H37" s="129"/>
      <c r="I37" s="130"/>
      <c r="J37" s="130"/>
      <c r="K37" s="130"/>
      <c r="L37" s="130"/>
      <c r="M37" s="130"/>
      <c r="N37" s="130"/>
      <c r="O37" s="130"/>
      <c r="P37" s="132"/>
      <c r="Q37" s="132"/>
      <c r="R37" s="131"/>
      <c r="S37" s="130"/>
      <c r="T37" s="130"/>
      <c r="U37" s="130"/>
      <c r="V37" s="130"/>
      <c r="W37" s="130"/>
      <c r="X37" s="130"/>
      <c r="Y37" s="130"/>
      <c r="Z37" s="130"/>
    </row>
    <row r="38" spans="1:26" ht="14.25" x14ac:dyDescent="0.35">
      <c r="A38" s="130"/>
      <c r="B38" s="130"/>
      <c r="C38" s="130"/>
      <c r="D38" s="130"/>
      <c r="E38" s="130"/>
      <c r="F38" s="130"/>
      <c r="G38" s="130"/>
      <c r="H38" s="129"/>
      <c r="I38" s="130"/>
      <c r="J38" s="130"/>
      <c r="K38" s="130"/>
      <c r="L38" s="130"/>
      <c r="M38" s="130"/>
      <c r="N38" s="130"/>
      <c r="O38" s="130"/>
      <c r="P38" s="132"/>
      <c r="Q38" s="132"/>
      <c r="R38" s="131"/>
      <c r="S38" s="130"/>
      <c r="T38" s="130"/>
      <c r="U38" s="130"/>
      <c r="V38" s="130"/>
      <c r="W38" s="130"/>
      <c r="X38" s="130"/>
      <c r="Y38" s="130"/>
      <c r="Z38" s="130"/>
    </row>
    <row r="39" spans="1:26" ht="14.25" x14ac:dyDescent="0.35">
      <c r="A39" s="130"/>
      <c r="B39" s="130"/>
      <c r="C39" s="130"/>
      <c r="D39" s="130"/>
      <c r="E39" s="130"/>
      <c r="F39" s="130"/>
      <c r="G39" s="130"/>
      <c r="H39" s="129"/>
      <c r="I39" s="130"/>
      <c r="J39" s="130"/>
      <c r="K39" s="130"/>
      <c r="L39" s="130"/>
      <c r="M39" s="130"/>
      <c r="N39" s="130"/>
      <c r="O39" s="130"/>
      <c r="P39" s="132"/>
      <c r="Q39" s="132"/>
      <c r="R39" s="131"/>
      <c r="S39" s="130"/>
      <c r="T39" s="130"/>
      <c r="U39" s="130"/>
      <c r="V39" s="130"/>
      <c r="W39" s="130"/>
      <c r="X39" s="130"/>
      <c r="Y39" s="130"/>
      <c r="Z39" s="130"/>
    </row>
    <row r="40" spans="1:26" ht="14.25" x14ac:dyDescent="0.35">
      <c r="A40" s="130"/>
      <c r="B40" s="130"/>
      <c r="C40" s="130"/>
      <c r="D40" s="130"/>
      <c r="E40" s="130"/>
      <c r="F40" s="130"/>
      <c r="G40" s="130"/>
      <c r="H40" s="129"/>
      <c r="I40" s="130"/>
      <c r="J40" s="130"/>
      <c r="K40" s="130"/>
      <c r="L40" s="130"/>
      <c r="M40" s="130"/>
      <c r="N40" s="130"/>
      <c r="O40" s="130"/>
      <c r="P40" s="132"/>
      <c r="Q40" s="132"/>
      <c r="R40" s="131"/>
      <c r="S40" s="130"/>
      <c r="T40" s="130"/>
      <c r="U40" s="130"/>
      <c r="V40" s="130"/>
      <c r="W40" s="130"/>
      <c r="X40" s="130"/>
      <c r="Y40" s="130"/>
      <c r="Z40" s="130"/>
    </row>
    <row r="41" spans="1:26" ht="14.25" x14ac:dyDescent="0.35">
      <c r="A41" s="130"/>
      <c r="B41" s="130"/>
      <c r="C41" s="130"/>
      <c r="D41" s="130"/>
      <c r="E41" s="130"/>
      <c r="F41" s="130"/>
      <c r="G41" s="130"/>
      <c r="H41" s="129"/>
      <c r="I41" s="130"/>
      <c r="J41" s="130"/>
      <c r="K41" s="130"/>
      <c r="L41" s="130"/>
      <c r="M41" s="130"/>
      <c r="N41" s="130"/>
      <c r="O41" s="130"/>
      <c r="P41" s="132"/>
      <c r="Q41" s="132"/>
      <c r="R41" s="131"/>
      <c r="S41" s="130"/>
      <c r="T41" s="130"/>
      <c r="U41" s="130"/>
      <c r="V41" s="130"/>
      <c r="W41" s="130"/>
      <c r="X41" s="130"/>
      <c r="Y41" s="130"/>
      <c r="Z41" s="130"/>
    </row>
    <row r="42" spans="1:26" ht="14.25" x14ac:dyDescent="0.35">
      <c r="A42" s="130"/>
      <c r="B42" s="130"/>
      <c r="C42" s="130"/>
      <c r="D42" s="130"/>
      <c r="E42" s="130"/>
      <c r="F42" s="130"/>
      <c r="G42" s="130"/>
      <c r="H42" s="129"/>
      <c r="I42" s="130"/>
      <c r="J42" s="130"/>
      <c r="K42" s="130"/>
      <c r="L42" s="130"/>
      <c r="M42" s="130"/>
      <c r="N42" s="130"/>
      <c r="O42" s="130"/>
      <c r="P42" s="132"/>
      <c r="Q42" s="132"/>
      <c r="R42" s="131"/>
      <c r="S42" s="130"/>
      <c r="T42" s="130"/>
      <c r="U42" s="130"/>
      <c r="V42" s="130"/>
      <c r="W42" s="130"/>
      <c r="X42" s="130"/>
      <c r="Y42" s="130"/>
      <c r="Z42" s="130"/>
    </row>
    <row r="43" spans="1:26" ht="14.25" x14ac:dyDescent="0.35">
      <c r="A43" s="130"/>
      <c r="B43" s="130"/>
      <c r="C43" s="130"/>
      <c r="D43" s="130"/>
      <c r="E43" s="130"/>
      <c r="F43" s="130"/>
      <c r="G43" s="130"/>
      <c r="H43" s="129"/>
      <c r="I43" s="130"/>
      <c r="J43" s="130"/>
      <c r="K43" s="130"/>
      <c r="L43" s="130"/>
      <c r="M43" s="130"/>
      <c r="N43" s="130"/>
      <c r="O43" s="130"/>
      <c r="P43" s="132"/>
      <c r="Q43" s="132"/>
      <c r="R43" s="131"/>
      <c r="S43" s="130"/>
      <c r="T43" s="130"/>
      <c r="U43" s="130"/>
      <c r="V43" s="130"/>
      <c r="W43" s="130"/>
      <c r="X43" s="130"/>
      <c r="Y43" s="130"/>
      <c r="Z43" s="130"/>
    </row>
    <row r="44" spans="1:26" ht="14.25" x14ac:dyDescent="0.35">
      <c r="A44" s="130"/>
      <c r="B44" s="130"/>
      <c r="C44" s="130"/>
      <c r="D44" s="130"/>
      <c r="E44" s="130"/>
      <c r="F44" s="130"/>
      <c r="G44" s="130"/>
      <c r="H44" s="129"/>
      <c r="I44" s="130"/>
      <c r="J44" s="130"/>
      <c r="K44" s="130"/>
      <c r="L44" s="130"/>
      <c r="M44" s="130"/>
      <c r="N44" s="130"/>
      <c r="O44" s="130"/>
      <c r="P44" s="132"/>
      <c r="Q44" s="132"/>
      <c r="R44" s="131"/>
      <c r="S44" s="130"/>
      <c r="T44" s="130"/>
      <c r="U44" s="130"/>
      <c r="V44" s="130"/>
      <c r="W44" s="130"/>
      <c r="X44" s="130"/>
      <c r="Y44" s="130"/>
      <c r="Z44" s="130"/>
    </row>
    <row r="45" spans="1:26" ht="14.25" x14ac:dyDescent="0.35">
      <c r="A45" s="130"/>
      <c r="B45" s="130"/>
      <c r="C45" s="130"/>
      <c r="D45" s="130"/>
      <c r="E45" s="130"/>
      <c r="F45" s="130"/>
      <c r="G45" s="130"/>
      <c r="H45" s="129"/>
      <c r="I45" s="130"/>
      <c r="J45" s="130"/>
      <c r="K45" s="130"/>
      <c r="L45" s="130"/>
      <c r="M45" s="130"/>
      <c r="N45" s="130"/>
      <c r="O45" s="130"/>
      <c r="P45" s="132"/>
      <c r="Q45" s="132"/>
      <c r="R45" s="131"/>
      <c r="S45" s="130"/>
      <c r="T45" s="130"/>
      <c r="U45" s="130"/>
      <c r="V45" s="130"/>
      <c r="W45" s="130"/>
      <c r="X45" s="130"/>
      <c r="Y45" s="130"/>
      <c r="Z45" s="130"/>
    </row>
    <row r="46" spans="1:26" ht="14.25" x14ac:dyDescent="0.35">
      <c r="A46" s="130"/>
      <c r="B46" s="130"/>
      <c r="C46" s="130"/>
      <c r="D46" s="130"/>
      <c r="E46" s="130"/>
      <c r="F46" s="130"/>
      <c r="G46" s="130"/>
      <c r="H46" s="129"/>
      <c r="I46" s="130"/>
      <c r="J46" s="130"/>
      <c r="K46" s="130"/>
      <c r="L46" s="130"/>
      <c r="M46" s="130"/>
      <c r="N46" s="130"/>
      <c r="O46" s="130"/>
      <c r="P46" s="132"/>
      <c r="Q46" s="132"/>
      <c r="R46" s="131"/>
      <c r="S46" s="130"/>
      <c r="T46" s="130"/>
      <c r="U46" s="130"/>
      <c r="V46" s="130"/>
      <c r="W46" s="130"/>
      <c r="X46" s="130"/>
      <c r="Y46" s="130"/>
      <c r="Z46" s="130"/>
    </row>
    <row r="47" spans="1:26" ht="14.25" x14ac:dyDescent="0.35">
      <c r="A47" s="130"/>
      <c r="B47" s="130"/>
      <c r="C47" s="130"/>
      <c r="D47" s="130"/>
      <c r="E47" s="130"/>
      <c r="F47" s="130"/>
      <c r="G47" s="130"/>
      <c r="H47" s="129"/>
      <c r="I47" s="130"/>
      <c r="J47" s="130"/>
      <c r="K47" s="130"/>
      <c r="L47" s="130"/>
      <c r="M47" s="130"/>
      <c r="N47" s="130"/>
      <c r="O47" s="130"/>
      <c r="P47" s="132"/>
      <c r="Q47" s="132"/>
      <c r="R47" s="131"/>
      <c r="S47" s="130"/>
      <c r="T47" s="130"/>
      <c r="U47" s="130"/>
      <c r="V47" s="130"/>
      <c r="W47" s="130"/>
      <c r="X47" s="130"/>
      <c r="Y47" s="130"/>
      <c r="Z47" s="130"/>
    </row>
    <row r="48" spans="1:26" ht="14.25" x14ac:dyDescent="0.35">
      <c r="A48" s="130"/>
      <c r="B48" s="130"/>
      <c r="C48" s="130"/>
      <c r="D48" s="130"/>
      <c r="E48" s="130"/>
      <c r="F48" s="130"/>
      <c r="G48" s="130"/>
      <c r="H48" s="129"/>
      <c r="I48" s="130"/>
      <c r="J48" s="130"/>
      <c r="K48" s="130"/>
      <c r="L48" s="130"/>
      <c r="M48" s="130"/>
      <c r="N48" s="130"/>
      <c r="O48" s="130"/>
      <c r="P48" s="132"/>
      <c r="Q48" s="132"/>
      <c r="R48" s="131"/>
      <c r="S48" s="130"/>
      <c r="T48" s="130"/>
      <c r="U48" s="130"/>
      <c r="V48" s="130"/>
      <c r="W48" s="130"/>
      <c r="X48" s="130"/>
      <c r="Y48" s="130"/>
      <c r="Z48" s="130"/>
    </row>
    <row r="49" spans="1:26" ht="14.25" x14ac:dyDescent="0.35">
      <c r="A49" s="130"/>
      <c r="B49" s="130"/>
      <c r="C49" s="130"/>
      <c r="D49" s="130"/>
      <c r="E49" s="130"/>
      <c r="F49" s="130"/>
      <c r="G49" s="130"/>
      <c r="H49" s="129"/>
      <c r="I49" s="130"/>
      <c r="J49" s="130"/>
      <c r="K49" s="130"/>
      <c r="L49" s="130"/>
      <c r="M49" s="130"/>
      <c r="N49" s="130"/>
      <c r="O49" s="130"/>
      <c r="P49" s="132"/>
      <c r="Q49" s="132"/>
      <c r="R49" s="131"/>
      <c r="S49" s="130"/>
      <c r="T49" s="130"/>
      <c r="U49" s="130"/>
      <c r="V49" s="130"/>
      <c r="W49" s="130"/>
      <c r="X49" s="130"/>
      <c r="Y49" s="130"/>
      <c r="Z49" s="130"/>
    </row>
    <row r="50" spans="1:26" ht="14.25" x14ac:dyDescent="0.35">
      <c r="A50" s="130"/>
      <c r="B50" s="130"/>
      <c r="C50" s="130"/>
      <c r="D50" s="130"/>
      <c r="E50" s="130"/>
      <c r="F50" s="130"/>
      <c r="G50" s="130"/>
      <c r="H50" s="129"/>
      <c r="I50" s="130"/>
      <c r="J50" s="130"/>
      <c r="K50" s="130"/>
      <c r="L50" s="130"/>
      <c r="M50" s="130"/>
      <c r="N50" s="130"/>
      <c r="O50" s="130"/>
      <c r="P50" s="132"/>
      <c r="Q50" s="132"/>
      <c r="R50" s="131"/>
      <c r="S50" s="130"/>
      <c r="T50" s="130"/>
      <c r="U50" s="130"/>
      <c r="V50" s="130"/>
      <c r="W50" s="130"/>
      <c r="X50" s="130"/>
      <c r="Y50" s="130"/>
      <c r="Z50" s="130"/>
    </row>
    <row r="51" spans="1:26" ht="14.25" x14ac:dyDescent="0.35">
      <c r="A51" s="130"/>
      <c r="B51" s="130"/>
      <c r="C51" s="130"/>
      <c r="D51" s="130"/>
      <c r="E51" s="130"/>
      <c r="F51" s="130"/>
      <c r="G51" s="130"/>
      <c r="H51" s="129"/>
      <c r="I51" s="130"/>
      <c r="J51" s="130"/>
      <c r="K51" s="130"/>
      <c r="L51" s="130"/>
      <c r="M51" s="130"/>
      <c r="N51" s="130"/>
      <c r="O51" s="130"/>
      <c r="P51" s="132"/>
      <c r="Q51" s="132"/>
      <c r="R51" s="131"/>
      <c r="S51" s="130"/>
      <c r="T51" s="130"/>
      <c r="U51" s="130"/>
      <c r="V51" s="130"/>
      <c r="W51" s="130"/>
      <c r="X51" s="130"/>
      <c r="Y51" s="130"/>
      <c r="Z51" s="130"/>
    </row>
    <row r="52" spans="1:26" ht="14.25" x14ac:dyDescent="0.35">
      <c r="A52" s="130"/>
      <c r="B52" s="130"/>
      <c r="C52" s="130"/>
      <c r="D52" s="130"/>
      <c r="E52" s="130"/>
      <c r="F52" s="130"/>
      <c r="G52" s="130"/>
      <c r="H52" s="129"/>
      <c r="I52" s="130"/>
      <c r="J52" s="130"/>
      <c r="K52" s="130"/>
      <c r="L52" s="130"/>
      <c r="M52" s="130"/>
      <c r="N52" s="130"/>
      <c r="O52" s="130"/>
      <c r="P52" s="132"/>
      <c r="Q52" s="132"/>
      <c r="R52" s="131"/>
      <c r="S52" s="130"/>
      <c r="T52" s="130"/>
      <c r="U52" s="130"/>
      <c r="V52" s="130"/>
      <c r="W52" s="130"/>
      <c r="X52" s="130"/>
      <c r="Y52" s="130"/>
      <c r="Z52" s="130"/>
    </row>
    <row r="53" spans="1:26" ht="14.25" x14ac:dyDescent="0.35">
      <c r="A53" s="130"/>
      <c r="B53" s="130"/>
      <c r="C53" s="130"/>
      <c r="D53" s="130"/>
      <c r="E53" s="130"/>
      <c r="F53" s="130"/>
      <c r="G53" s="130"/>
      <c r="H53" s="129"/>
      <c r="I53" s="130"/>
      <c r="J53" s="130"/>
      <c r="K53" s="130"/>
      <c r="L53" s="130"/>
      <c r="M53" s="130"/>
      <c r="N53" s="130"/>
      <c r="O53" s="130"/>
      <c r="P53" s="132"/>
      <c r="Q53" s="132"/>
      <c r="R53" s="131"/>
      <c r="S53" s="130"/>
      <c r="T53" s="130"/>
      <c r="U53" s="130"/>
      <c r="V53" s="130"/>
      <c r="W53" s="130"/>
      <c r="X53" s="130"/>
      <c r="Y53" s="130"/>
      <c r="Z53" s="130"/>
    </row>
    <row r="54" spans="1:26" ht="14.25" x14ac:dyDescent="0.35">
      <c r="A54" s="130"/>
      <c r="B54" s="130"/>
      <c r="C54" s="130"/>
      <c r="D54" s="130"/>
      <c r="E54" s="130"/>
      <c r="F54" s="130"/>
      <c r="G54" s="130"/>
      <c r="H54" s="129"/>
      <c r="I54" s="130"/>
      <c r="J54" s="130"/>
      <c r="K54" s="130"/>
      <c r="L54" s="130"/>
      <c r="M54" s="130"/>
      <c r="N54" s="130"/>
      <c r="O54" s="130"/>
      <c r="P54" s="132"/>
      <c r="Q54" s="132"/>
      <c r="R54" s="131"/>
      <c r="S54" s="130"/>
      <c r="T54" s="130"/>
      <c r="U54" s="130"/>
      <c r="V54" s="130"/>
      <c r="W54" s="130"/>
      <c r="X54" s="130"/>
      <c r="Y54" s="130"/>
      <c r="Z54" s="130"/>
    </row>
    <row r="55" spans="1:26" ht="14.25" x14ac:dyDescent="0.35">
      <c r="A55" s="130"/>
      <c r="B55" s="130"/>
      <c r="C55" s="130"/>
      <c r="D55" s="130"/>
      <c r="E55" s="130"/>
      <c r="F55" s="130"/>
      <c r="G55" s="130"/>
      <c r="H55" s="129"/>
      <c r="I55" s="130"/>
      <c r="J55" s="130"/>
      <c r="K55" s="130"/>
      <c r="L55" s="130"/>
      <c r="M55" s="130"/>
      <c r="N55" s="130"/>
      <c r="O55" s="130"/>
      <c r="P55" s="132"/>
      <c r="Q55" s="132"/>
      <c r="R55" s="131"/>
      <c r="S55" s="130"/>
      <c r="T55" s="130"/>
      <c r="U55" s="130"/>
      <c r="V55" s="130"/>
      <c r="W55" s="130"/>
      <c r="X55" s="130"/>
      <c r="Y55" s="130"/>
      <c r="Z55" s="130"/>
    </row>
    <row r="56" spans="1:26" ht="14.25" x14ac:dyDescent="0.35">
      <c r="A56" s="130"/>
      <c r="B56" s="130"/>
      <c r="C56" s="130"/>
      <c r="D56" s="130"/>
      <c r="E56" s="130"/>
      <c r="F56" s="130"/>
      <c r="G56" s="130"/>
      <c r="H56" s="129"/>
      <c r="I56" s="130"/>
      <c r="J56" s="130"/>
      <c r="K56" s="130"/>
      <c r="L56" s="130"/>
      <c r="M56" s="130"/>
      <c r="N56" s="130"/>
      <c r="O56" s="130"/>
      <c r="P56" s="132"/>
      <c r="Q56" s="132"/>
      <c r="R56" s="131"/>
      <c r="S56" s="130"/>
      <c r="T56" s="130"/>
      <c r="U56" s="130"/>
      <c r="V56" s="130"/>
      <c r="W56" s="130"/>
      <c r="X56" s="130"/>
      <c r="Y56" s="130"/>
      <c r="Z56" s="130"/>
    </row>
    <row r="57" spans="1:26" ht="14.25" x14ac:dyDescent="0.35">
      <c r="A57" s="130"/>
      <c r="B57" s="130"/>
      <c r="C57" s="130"/>
      <c r="D57" s="130"/>
      <c r="E57" s="130"/>
      <c r="F57" s="130"/>
      <c r="G57" s="130"/>
      <c r="H57" s="129"/>
      <c r="I57" s="130"/>
      <c r="J57" s="130"/>
      <c r="K57" s="130"/>
      <c r="L57" s="130"/>
      <c r="M57" s="130"/>
      <c r="N57" s="130"/>
      <c r="O57" s="130"/>
      <c r="P57" s="132"/>
      <c r="Q57" s="132"/>
      <c r="R57" s="131"/>
      <c r="S57" s="130"/>
      <c r="T57" s="130"/>
      <c r="U57" s="130"/>
      <c r="V57" s="130"/>
      <c r="W57" s="130"/>
      <c r="X57" s="130"/>
      <c r="Y57" s="130"/>
      <c r="Z57" s="130"/>
    </row>
    <row r="58" spans="1:26" ht="14.25" x14ac:dyDescent="0.35">
      <c r="A58" s="130"/>
      <c r="B58" s="130"/>
      <c r="C58" s="130"/>
      <c r="D58" s="130"/>
      <c r="E58" s="130"/>
      <c r="F58" s="130"/>
      <c r="G58" s="130"/>
      <c r="H58" s="129"/>
      <c r="I58" s="130"/>
      <c r="J58" s="130"/>
      <c r="K58" s="130"/>
      <c r="L58" s="130"/>
      <c r="M58" s="130"/>
      <c r="N58" s="130"/>
      <c r="O58" s="130"/>
      <c r="P58" s="132"/>
      <c r="Q58" s="132"/>
      <c r="R58" s="131"/>
      <c r="S58" s="130"/>
      <c r="T58" s="130"/>
      <c r="U58" s="130"/>
      <c r="V58" s="130"/>
      <c r="W58" s="130"/>
      <c r="X58" s="130"/>
      <c r="Y58" s="130"/>
      <c r="Z58" s="130"/>
    </row>
    <row r="59" spans="1:26" ht="14.25" x14ac:dyDescent="0.35">
      <c r="A59" s="130"/>
      <c r="B59" s="130"/>
      <c r="C59" s="130"/>
      <c r="D59" s="130"/>
      <c r="E59" s="130"/>
      <c r="F59" s="130"/>
      <c r="G59" s="130"/>
      <c r="H59" s="129"/>
      <c r="I59" s="130"/>
      <c r="J59" s="130"/>
      <c r="K59" s="130"/>
      <c r="L59" s="130"/>
      <c r="M59" s="130"/>
      <c r="N59" s="130"/>
      <c r="O59" s="130"/>
      <c r="P59" s="132"/>
      <c r="Q59" s="132"/>
      <c r="R59" s="131"/>
      <c r="S59" s="130"/>
      <c r="T59" s="130"/>
      <c r="U59" s="130"/>
      <c r="V59" s="130"/>
      <c r="W59" s="130"/>
      <c r="X59" s="130"/>
      <c r="Y59" s="130"/>
      <c r="Z59" s="130"/>
    </row>
    <row r="60" spans="1:26" ht="14.25" x14ac:dyDescent="0.35">
      <c r="A60" s="130"/>
      <c r="B60" s="130"/>
      <c r="C60" s="130"/>
      <c r="D60" s="130"/>
      <c r="E60" s="130"/>
      <c r="F60" s="130"/>
      <c r="G60" s="130"/>
      <c r="H60" s="129"/>
      <c r="I60" s="130"/>
      <c r="J60" s="130"/>
      <c r="K60" s="130"/>
      <c r="L60" s="130"/>
      <c r="M60" s="130"/>
      <c r="N60" s="130"/>
      <c r="O60" s="130"/>
      <c r="P60" s="132"/>
      <c r="Q60" s="132"/>
      <c r="R60" s="131"/>
      <c r="S60" s="130"/>
      <c r="T60" s="130"/>
      <c r="U60" s="130"/>
      <c r="V60" s="130"/>
      <c r="W60" s="130"/>
      <c r="X60" s="130"/>
      <c r="Y60" s="130"/>
      <c r="Z60" s="130"/>
    </row>
    <row r="61" spans="1:26" ht="14.25" x14ac:dyDescent="0.35">
      <c r="A61" s="130"/>
      <c r="B61" s="130"/>
      <c r="C61" s="130"/>
      <c r="D61" s="130"/>
      <c r="E61" s="130"/>
      <c r="F61" s="130"/>
      <c r="G61" s="130"/>
      <c r="H61" s="129"/>
      <c r="I61" s="130"/>
      <c r="J61" s="130"/>
      <c r="K61" s="130"/>
      <c r="L61" s="130"/>
      <c r="M61" s="130"/>
      <c r="N61" s="130"/>
      <c r="O61" s="130"/>
      <c r="P61" s="132"/>
      <c r="Q61" s="132"/>
      <c r="R61" s="131"/>
      <c r="S61" s="130"/>
      <c r="T61" s="130"/>
      <c r="U61" s="130"/>
      <c r="V61" s="130"/>
      <c r="W61" s="130"/>
      <c r="X61" s="130"/>
      <c r="Y61" s="130"/>
      <c r="Z61" s="130"/>
    </row>
    <row r="62" spans="1:26" ht="14.25" x14ac:dyDescent="0.35">
      <c r="A62" s="130"/>
      <c r="B62" s="130"/>
      <c r="C62" s="130"/>
      <c r="D62" s="130"/>
      <c r="E62" s="130"/>
      <c r="F62" s="130"/>
      <c r="G62" s="130"/>
      <c r="H62" s="129"/>
      <c r="I62" s="130"/>
      <c r="J62" s="130"/>
      <c r="K62" s="130"/>
      <c r="L62" s="130"/>
      <c r="M62" s="130"/>
      <c r="N62" s="130"/>
      <c r="O62" s="130"/>
      <c r="P62" s="132"/>
      <c r="Q62" s="132"/>
      <c r="R62" s="131"/>
      <c r="S62" s="130"/>
      <c r="T62" s="130"/>
      <c r="U62" s="130"/>
      <c r="V62" s="130"/>
      <c r="W62" s="130"/>
      <c r="X62" s="130"/>
      <c r="Y62" s="130"/>
      <c r="Z62" s="130"/>
    </row>
    <row r="63" spans="1:26" ht="14.25" x14ac:dyDescent="0.35">
      <c r="A63" s="130"/>
      <c r="B63" s="130"/>
      <c r="C63" s="130"/>
      <c r="D63" s="130"/>
      <c r="E63" s="130"/>
      <c r="F63" s="130"/>
      <c r="G63" s="130"/>
      <c r="H63" s="129"/>
      <c r="I63" s="130"/>
      <c r="J63" s="130"/>
      <c r="K63" s="130"/>
      <c r="L63" s="130"/>
      <c r="M63" s="130"/>
      <c r="N63" s="130"/>
      <c r="O63" s="130"/>
      <c r="P63" s="132"/>
      <c r="Q63" s="132"/>
      <c r="R63" s="131"/>
      <c r="S63" s="130"/>
      <c r="T63" s="130"/>
      <c r="U63" s="130"/>
      <c r="V63" s="130"/>
      <c r="W63" s="130"/>
      <c r="X63" s="130"/>
      <c r="Y63" s="130"/>
      <c r="Z63" s="130"/>
    </row>
    <row r="64" spans="1:26" ht="14.25" x14ac:dyDescent="0.35">
      <c r="A64" s="130"/>
      <c r="B64" s="130"/>
      <c r="C64" s="130"/>
      <c r="D64" s="130"/>
      <c r="E64" s="130"/>
      <c r="F64" s="130"/>
      <c r="G64" s="130"/>
      <c r="H64" s="129"/>
      <c r="I64" s="130"/>
      <c r="J64" s="130"/>
      <c r="K64" s="130"/>
      <c r="L64" s="130"/>
      <c r="M64" s="130"/>
      <c r="N64" s="130"/>
      <c r="O64" s="130"/>
      <c r="P64" s="132"/>
      <c r="Q64" s="132"/>
      <c r="R64" s="131"/>
      <c r="S64" s="130"/>
      <c r="T64" s="130"/>
      <c r="U64" s="130"/>
      <c r="V64" s="130"/>
      <c r="W64" s="130"/>
      <c r="X64" s="130"/>
      <c r="Y64" s="130"/>
      <c r="Z64" s="130"/>
    </row>
    <row r="65" spans="1:26" ht="14.25" x14ac:dyDescent="0.35">
      <c r="A65" s="130"/>
      <c r="B65" s="130"/>
      <c r="C65" s="130"/>
      <c r="D65" s="130"/>
      <c r="E65" s="130"/>
      <c r="F65" s="130"/>
      <c r="G65" s="130"/>
      <c r="H65" s="129"/>
      <c r="I65" s="130"/>
      <c r="J65" s="130"/>
      <c r="K65" s="130"/>
      <c r="L65" s="130"/>
      <c r="M65" s="130"/>
      <c r="N65" s="130"/>
      <c r="O65" s="130"/>
      <c r="P65" s="132"/>
      <c r="Q65" s="132"/>
      <c r="R65" s="131"/>
      <c r="S65" s="130"/>
      <c r="T65" s="130"/>
      <c r="U65" s="130"/>
      <c r="V65" s="130"/>
      <c r="W65" s="130"/>
      <c r="X65" s="130"/>
      <c r="Y65" s="130"/>
      <c r="Z65" s="130"/>
    </row>
    <row r="66" spans="1:26" ht="14.25" x14ac:dyDescent="0.35">
      <c r="A66" s="130"/>
      <c r="B66" s="130"/>
      <c r="C66" s="130"/>
      <c r="D66" s="130"/>
      <c r="E66" s="130"/>
      <c r="F66" s="130"/>
      <c r="G66" s="130"/>
      <c r="H66" s="129"/>
      <c r="I66" s="130"/>
      <c r="J66" s="130"/>
      <c r="K66" s="130"/>
      <c r="L66" s="130"/>
      <c r="M66" s="130"/>
      <c r="N66" s="130"/>
      <c r="O66" s="130"/>
      <c r="P66" s="132"/>
      <c r="Q66" s="132"/>
      <c r="R66" s="131"/>
      <c r="S66" s="130"/>
      <c r="T66" s="130"/>
      <c r="U66" s="130"/>
      <c r="V66" s="130"/>
      <c r="W66" s="130"/>
      <c r="X66" s="130"/>
      <c r="Y66" s="130"/>
      <c r="Z66" s="130"/>
    </row>
    <row r="67" spans="1:26" ht="14.25" x14ac:dyDescent="0.35">
      <c r="A67" s="130"/>
      <c r="B67" s="130"/>
      <c r="C67" s="130"/>
      <c r="D67" s="130"/>
      <c r="E67" s="130"/>
      <c r="F67" s="130"/>
      <c r="G67" s="130"/>
      <c r="H67" s="129"/>
      <c r="I67" s="130"/>
      <c r="J67" s="130"/>
      <c r="K67" s="130"/>
      <c r="L67" s="130"/>
      <c r="M67" s="130"/>
      <c r="N67" s="130"/>
      <c r="O67" s="130"/>
      <c r="P67" s="132"/>
      <c r="Q67" s="132"/>
      <c r="R67" s="131"/>
      <c r="S67" s="130"/>
      <c r="T67" s="130"/>
      <c r="U67" s="130"/>
      <c r="V67" s="130"/>
      <c r="W67" s="130"/>
      <c r="X67" s="130"/>
      <c r="Y67" s="130"/>
      <c r="Z67" s="130"/>
    </row>
    <row r="68" spans="1:26" ht="14.25" x14ac:dyDescent="0.35">
      <c r="A68" s="130"/>
      <c r="B68" s="130"/>
      <c r="C68" s="130"/>
      <c r="D68" s="130"/>
      <c r="E68" s="130"/>
      <c r="F68" s="130"/>
      <c r="G68" s="130"/>
      <c r="H68" s="129"/>
      <c r="I68" s="130"/>
      <c r="J68" s="130"/>
      <c r="K68" s="130"/>
      <c r="L68" s="130"/>
      <c r="M68" s="130"/>
      <c r="N68" s="130"/>
      <c r="O68" s="130"/>
      <c r="P68" s="132"/>
      <c r="Q68" s="132"/>
      <c r="R68" s="131"/>
      <c r="S68" s="130"/>
      <c r="T68" s="130"/>
      <c r="U68" s="130"/>
      <c r="V68" s="130"/>
      <c r="W68" s="130"/>
      <c r="X68" s="130"/>
      <c r="Y68" s="130"/>
      <c r="Z68" s="130"/>
    </row>
    <row r="69" spans="1:26" ht="14.25" x14ac:dyDescent="0.35">
      <c r="A69" s="130"/>
      <c r="B69" s="130"/>
      <c r="C69" s="130"/>
      <c r="D69" s="130"/>
      <c r="E69" s="130"/>
      <c r="F69" s="130"/>
      <c r="G69" s="130"/>
      <c r="H69" s="129"/>
      <c r="I69" s="130"/>
      <c r="J69" s="130"/>
      <c r="K69" s="130"/>
      <c r="L69" s="130"/>
      <c r="M69" s="130"/>
      <c r="N69" s="130"/>
      <c r="O69" s="130"/>
      <c r="P69" s="132"/>
      <c r="Q69" s="132"/>
      <c r="R69" s="131"/>
      <c r="S69" s="130"/>
      <c r="T69" s="130"/>
      <c r="U69" s="130"/>
      <c r="V69" s="130"/>
      <c r="W69" s="130"/>
      <c r="X69" s="130"/>
      <c r="Y69" s="130"/>
      <c r="Z69" s="130"/>
    </row>
    <row r="70" spans="1:26" ht="14.25" x14ac:dyDescent="0.35">
      <c r="A70" s="130"/>
      <c r="B70" s="130"/>
      <c r="C70" s="130"/>
      <c r="D70" s="130"/>
      <c r="E70" s="130"/>
      <c r="F70" s="130"/>
      <c r="G70" s="130"/>
      <c r="H70" s="129"/>
      <c r="I70" s="130"/>
      <c r="J70" s="130"/>
      <c r="K70" s="130"/>
      <c r="L70" s="130"/>
      <c r="M70" s="130"/>
      <c r="N70" s="130"/>
      <c r="O70" s="130"/>
      <c r="P70" s="132"/>
      <c r="Q70" s="132"/>
      <c r="R70" s="131"/>
      <c r="S70" s="130"/>
      <c r="T70" s="130"/>
      <c r="U70" s="130"/>
      <c r="V70" s="130"/>
      <c r="W70" s="130"/>
      <c r="X70" s="130"/>
      <c r="Y70" s="130"/>
      <c r="Z70" s="130"/>
    </row>
    <row r="71" spans="1:26" ht="14.25" x14ac:dyDescent="0.35">
      <c r="A71" s="130"/>
      <c r="B71" s="130"/>
      <c r="C71" s="130"/>
      <c r="D71" s="130"/>
      <c r="E71" s="130"/>
      <c r="F71" s="130"/>
      <c r="G71" s="130"/>
      <c r="H71" s="129"/>
      <c r="I71" s="130"/>
      <c r="J71" s="130"/>
      <c r="K71" s="130"/>
      <c r="L71" s="130"/>
      <c r="M71" s="130"/>
      <c r="N71" s="130"/>
      <c r="O71" s="130"/>
      <c r="P71" s="132"/>
      <c r="Q71" s="132"/>
      <c r="R71" s="131"/>
      <c r="S71" s="130"/>
      <c r="T71" s="130"/>
      <c r="U71" s="130"/>
      <c r="V71" s="130"/>
      <c r="W71" s="130"/>
      <c r="X71" s="130"/>
      <c r="Y71" s="130"/>
      <c r="Z71" s="130"/>
    </row>
    <row r="72" spans="1:26" ht="14.25" x14ac:dyDescent="0.35">
      <c r="A72" s="130"/>
      <c r="B72" s="130"/>
      <c r="C72" s="130"/>
      <c r="D72" s="130"/>
      <c r="E72" s="130"/>
      <c r="F72" s="130"/>
      <c r="G72" s="130"/>
      <c r="H72" s="129"/>
      <c r="I72" s="130"/>
      <c r="J72" s="130"/>
      <c r="K72" s="130"/>
      <c r="L72" s="130"/>
      <c r="M72" s="130"/>
      <c r="N72" s="130"/>
      <c r="O72" s="130"/>
      <c r="P72" s="132"/>
      <c r="Q72" s="132"/>
      <c r="R72" s="131"/>
      <c r="S72" s="130"/>
      <c r="T72" s="130"/>
      <c r="U72" s="130"/>
      <c r="V72" s="130"/>
      <c r="W72" s="130"/>
      <c r="X72" s="130"/>
      <c r="Y72" s="130"/>
      <c r="Z72" s="130"/>
    </row>
    <row r="73" spans="1:26" ht="14.25" x14ac:dyDescent="0.35">
      <c r="A73" s="130"/>
      <c r="B73" s="130"/>
      <c r="C73" s="130"/>
      <c r="D73" s="130"/>
      <c r="E73" s="130"/>
      <c r="F73" s="130"/>
      <c r="G73" s="130"/>
      <c r="H73" s="129"/>
      <c r="I73" s="130"/>
      <c r="J73" s="130"/>
      <c r="K73" s="130"/>
      <c r="L73" s="130"/>
      <c r="M73" s="130"/>
      <c r="N73" s="130"/>
      <c r="O73" s="130"/>
      <c r="P73" s="132"/>
      <c r="Q73" s="132"/>
      <c r="R73" s="131"/>
      <c r="S73" s="130"/>
      <c r="T73" s="130"/>
      <c r="U73" s="130"/>
      <c r="V73" s="130"/>
      <c r="W73" s="130"/>
      <c r="X73" s="130"/>
      <c r="Y73" s="130"/>
      <c r="Z73" s="130"/>
    </row>
    <row r="74" spans="1:26" ht="14.25" x14ac:dyDescent="0.35">
      <c r="A74" s="130"/>
      <c r="B74" s="130"/>
      <c r="C74" s="130"/>
      <c r="D74" s="130"/>
      <c r="E74" s="130"/>
      <c r="F74" s="130"/>
      <c r="G74" s="130"/>
      <c r="H74" s="129"/>
      <c r="I74" s="130"/>
      <c r="J74" s="130"/>
      <c r="K74" s="130"/>
      <c r="L74" s="130"/>
      <c r="M74" s="130"/>
      <c r="N74" s="130"/>
      <c r="O74" s="130"/>
      <c r="P74" s="132"/>
      <c r="Q74" s="132"/>
      <c r="R74" s="131"/>
      <c r="S74" s="130"/>
      <c r="T74" s="130"/>
      <c r="U74" s="130"/>
      <c r="V74" s="130"/>
      <c r="W74" s="130"/>
      <c r="X74" s="130"/>
      <c r="Y74" s="130"/>
      <c r="Z74" s="130"/>
    </row>
    <row r="75" spans="1:26" ht="14.25" x14ac:dyDescent="0.35">
      <c r="A75" s="130"/>
      <c r="B75" s="130"/>
      <c r="C75" s="130"/>
      <c r="D75" s="130"/>
      <c r="E75" s="130"/>
      <c r="F75" s="130"/>
      <c r="G75" s="130"/>
      <c r="H75" s="129"/>
      <c r="I75" s="130"/>
      <c r="J75" s="130"/>
      <c r="K75" s="130"/>
      <c r="L75" s="130"/>
      <c r="M75" s="130"/>
      <c r="N75" s="130"/>
      <c r="O75" s="130"/>
      <c r="P75" s="132"/>
      <c r="Q75" s="132"/>
      <c r="R75" s="131"/>
      <c r="S75" s="130"/>
      <c r="T75" s="130"/>
      <c r="U75" s="130"/>
      <c r="V75" s="130"/>
      <c r="W75" s="130"/>
      <c r="X75" s="130"/>
      <c r="Y75" s="130"/>
      <c r="Z75" s="130"/>
    </row>
    <row r="76" spans="1:26" ht="14.25" x14ac:dyDescent="0.35">
      <c r="A76" s="130"/>
      <c r="B76" s="130"/>
      <c r="C76" s="130"/>
      <c r="D76" s="130"/>
      <c r="E76" s="130"/>
      <c r="F76" s="130"/>
      <c r="G76" s="130"/>
      <c r="H76" s="129"/>
      <c r="I76" s="130"/>
      <c r="J76" s="130"/>
      <c r="K76" s="130"/>
      <c r="L76" s="130"/>
      <c r="M76" s="130"/>
      <c r="N76" s="130"/>
      <c r="O76" s="130"/>
      <c r="P76" s="132"/>
      <c r="Q76" s="132"/>
      <c r="R76" s="131"/>
      <c r="S76" s="130"/>
      <c r="T76" s="130"/>
      <c r="U76" s="130"/>
      <c r="V76" s="130"/>
      <c r="W76" s="130"/>
      <c r="X76" s="130"/>
      <c r="Y76" s="130"/>
      <c r="Z76" s="130"/>
    </row>
    <row r="77" spans="1:26" ht="14.25" x14ac:dyDescent="0.35">
      <c r="A77" s="130"/>
      <c r="B77" s="130"/>
      <c r="C77" s="130"/>
      <c r="D77" s="130"/>
      <c r="E77" s="130"/>
      <c r="F77" s="130"/>
      <c r="G77" s="130"/>
      <c r="H77" s="129"/>
      <c r="I77" s="130"/>
      <c r="J77" s="130"/>
      <c r="K77" s="130"/>
      <c r="L77" s="130"/>
      <c r="M77" s="130"/>
      <c r="N77" s="130"/>
      <c r="O77" s="130"/>
      <c r="P77" s="132"/>
      <c r="Q77" s="132"/>
      <c r="R77" s="131"/>
      <c r="S77" s="130"/>
      <c r="T77" s="130"/>
      <c r="U77" s="130"/>
      <c r="V77" s="130"/>
      <c r="W77" s="130"/>
      <c r="X77" s="130"/>
      <c r="Y77" s="130"/>
      <c r="Z77" s="130"/>
    </row>
    <row r="78" spans="1:26" ht="14.25" x14ac:dyDescent="0.35">
      <c r="A78" s="130"/>
      <c r="B78" s="130"/>
      <c r="C78" s="130"/>
      <c r="D78" s="130"/>
      <c r="E78" s="130"/>
      <c r="F78" s="130"/>
      <c r="G78" s="130"/>
      <c r="H78" s="129"/>
      <c r="I78" s="130"/>
      <c r="J78" s="130"/>
      <c r="K78" s="130"/>
      <c r="L78" s="130"/>
      <c r="M78" s="130"/>
      <c r="N78" s="130"/>
      <c r="O78" s="130"/>
      <c r="P78" s="132"/>
      <c r="Q78" s="132"/>
      <c r="R78" s="131"/>
      <c r="S78" s="130"/>
      <c r="T78" s="130"/>
      <c r="U78" s="130"/>
      <c r="V78" s="130"/>
      <c r="W78" s="130"/>
      <c r="X78" s="130"/>
      <c r="Y78" s="130"/>
      <c r="Z78" s="130"/>
    </row>
    <row r="79" spans="1:26" ht="14.25" x14ac:dyDescent="0.35">
      <c r="A79" s="130"/>
      <c r="B79" s="130"/>
      <c r="C79" s="130"/>
      <c r="D79" s="130"/>
      <c r="E79" s="130"/>
      <c r="F79" s="130"/>
      <c r="G79" s="130"/>
      <c r="H79" s="129"/>
      <c r="I79" s="130"/>
      <c r="J79" s="130"/>
      <c r="K79" s="130"/>
      <c r="L79" s="130"/>
      <c r="M79" s="130"/>
      <c r="N79" s="130"/>
      <c r="O79" s="130"/>
      <c r="P79" s="132"/>
      <c r="Q79" s="132"/>
      <c r="R79" s="131"/>
      <c r="S79" s="130"/>
      <c r="T79" s="130"/>
      <c r="U79" s="130"/>
      <c r="V79" s="130"/>
      <c r="W79" s="130"/>
      <c r="X79" s="130"/>
      <c r="Y79" s="130"/>
      <c r="Z79" s="130"/>
    </row>
    <row r="80" spans="1:26" ht="14.25" x14ac:dyDescent="0.35">
      <c r="A80" s="130"/>
      <c r="B80" s="130"/>
      <c r="C80" s="130"/>
      <c r="D80" s="130"/>
      <c r="E80" s="130"/>
      <c r="F80" s="130"/>
      <c r="G80" s="130"/>
      <c r="H80" s="129"/>
      <c r="I80" s="130"/>
      <c r="J80" s="130"/>
      <c r="K80" s="130"/>
      <c r="L80" s="130"/>
      <c r="M80" s="130"/>
      <c r="N80" s="130"/>
      <c r="O80" s="130"/>
      <c r="P80" s="132"/>
      <c r="Q80" s="132"/>
      <c r="R80" s="131"/>
      <c r="S80" s="130"/>
      <c r="T80" s="130"/>
      <c r="U80" s="130"/>
      <c r="V80" s="130"/>
      <c r="W80" s="130"/>
      <c r="X80" s="130"/>
      <c r="Y80" s="130"/>
      <c r="Z80" s="130"/>
    </row>
    <row r="81" spans="1:26" ht="14.25" x14ac:dyDescent="0.35">
      <c r="A81" s="130"/>
      <c r="B81" s="130"/>
      <c r="C81" s="130"/>
      <c r="D81" s="130"/>
      <c r="E81" s="130"/>
      <c r="F81" s="130"/>
      <c r="G81" s="130"/>
      <c r="H81" s="129"/>
      <c r="I81" s="130"/>
      <c r="J81" s="130"/>
      <c r="K81" s="130"/>
      <c r="L81" s="130"/>
      <c r="M81" s="130"/>
      <c r="N81" s="130"/>
      <c r="O81" s="130"/>
      <c r="P81" s="132"/>
      <c r="Q81" s="132"/>
      <c r="R81" s="131"/>
      <c r="S81" s="130"/>
      <c r="T81" s="130"/>
      <c r="U81" s="130"/>
      <c r="V81" s="130"/>
      <c r="W81" s="130"/>
      <c r="X81" s="130"/>
      <c r="Y81" s="130"/>
      <c r="Z81" s="130"/>
    </row>
    <row r="82" spans="1:26" ht="14.25" x14ac:dyDescent="0.35">
      <c r="A82" s="130"/>
      <c r="B82" s="130"/>
      <c r="C82" s="130"/>
      <c r="D82" s="130"/>
      <c r="E82" s="130"/>
      <c r="F82" s="130"/>
      <c r="G82" s="130"/>
      <c r="H82" s="129"/>
      <c r="I82" s="130"/>
      <c r="J82" s="130"/>
      <c r="K82" s="130"/>
      <c r="L82" s="130"/>
      <c r="M82" s="130"/>
      <c r="N82" s="130"/>
      <c r="O82" s="130"/>
      <c r="P82" s="132"/>
      <c r="Q82" s="132"/>
      <c r="R82" s="131"/>
      <c r="S82" s="130"/>
      <c r="T82" s="130"/>
      <c r="U82" s="130"/>
      <c r="V82" s="130"/>
      <c r="W82" s="130"/>
      <c r="X82" s="130"/>
      <c r="Y82" s="130"/>
      <c r="Z82" s="130"/>
    </row>
    <row r="83" spans="1:26" ht="14.25" x14ac:dyDescent="0.35">
      <c r="A83" s="130"/>
      <c r="B83" s="130"/>
      <c r="C83" s="130"/>
      <c r="D83" s="130"/>
      <c r="E83" s="130"/>
      <c r="F83" s="130"/>
      <c r="G83" s="130"/>
      <c r="H83" s="129"/>
      <c r="I83" s="130"/>
      <c r="J83" s="130"/>
      <c r="K83" s="130"/>
      <c r="L83" s="130"/>
      <c r="M83" s="130"/>
      <c r="N83" s="130"/>
      <c r="O83" s="130"/>
      <c r="P83" s="132"/>
      <c r="Q83" s="132"/>
      <c r="R83" s="131"/>
      <c r="S83" s="130"/>
      <c r="T83" s="130"/>
      <c r="U83" s="130"/>
      <c r="V83" s="130"/>
      <c r="W83" s="130"/>
      <c r="X83" s="130"/>
      <c r="Y83" s="130"/>
      <c r="Z83" s="130"/>
    </row>
    <row r="84" spans="1:26" ht="14.25" x14ac:dyDescent="0.35">
      <c r="A84" s="130"/>
      <c r="B84" s="130"/>
      <c r="C84" s="130"/>
      <c r="D84" s="130"/>
      <c r="E84" s="130"/>
      <c r="F84" s="130"/>
      <c r="G84" s="130"/>
      <c r="H84" s="129"/>
      <c r="I84" s="130"/>
      <c r="J84" s="130"/>
      <c r="K84" s="130"/>
      <c r="L84" s="130"/>
      <c r="M84" s="130"/>
      <c r="N84" s="130"/>
      <c r="O84" s="130"/>
      <c r="P84" s="132"/>
      <c r="Q84" s="132"/>
      <c r="R84" s="131"/>
      <c r="S84" s="130"/>
      <c r="T84" s="130"/>
      <c r="U84" s="130"/>
      <c r="V84" s="130"/>
      <c r="W84" s="130"/>
      <c r="X84" s="130"/>
      <c r="Y84" s="130"/>
      <c r="Z84" s="130"/>
    </row>
    <row r="85" spans="1:26" ht="14.25" x14ac:dyDescent="0.35">
      <c r="A85" s="130"/>
      <c r="B85" s="130"/>
      <c r="C85" s="130"/>
      <c r="D85" s="130"/>
      <c r="E85" s="130"/>
      <c r="F85" s="130"/>
      <c r="G85" s="130"/>
      <c r="H85" s="129"/>
      <c r="I85" s="130"/>
      <c r="J85" s="130"/>
      <c r="K85" s="130"/>
      <c r="L85" s="130"/>
      <c r="M85" s="130"/>
      <c r="N85" s="130"/>
      <c r="O85" s="130"/>
      <c r="P85" s="132"/>
      <c r="Q85" s="132"/>
      <c r="R85" s="131"/>
      <c r="S85" s="130"/>
      <c r="T85" s="130"/>
      <c r="U85" s="130"/>
      <c r="V85" s="130"/>
      <c r="W85" s="130"/>
      <c r="X85" s="130"/>
      <c r="Y85" s="130"/>
      <c r="Z85" s="130"/>
    </row>
    <row r="86" spans="1:26" ht="14.25" x14ac:dyDescent="0.35">
      <c r="A86" s="130"/>
      <c r="B86" s="130"/>
      <c r="C86" s="130"/>
      <c r="D86" s="130"/>
      <c r="E86" s="130"/>
      <c r="F86" s="130"/>
      <c r="G86" s="130"/>
      <c r="H86" s="129"/>
      <c r="I86" s="130"/>
      <c r="J86" s="130"/>
      <c r="K86" s="130"/>
      <c r="L86" s="130"/>
      <c r="M86" s="130"/>
      <c r="N86" s="130"/>
      <c r="O86" s="130"/>
      <c r="P86" s="132"/>
      <c r="Q86" s="132"/>
      <c r="R86" s="131"/>
      <c r="S86" s="130"/>
      <c r="T86" s="130"/>
      <c r="U86" s="130"/>
      <c r="V86" s="130"/>
      <c r="W86" s="130"/>
      <c r="X86" s="130"/>
      <c r="Y86" s="130"/>
      <c r="Z86" s="130"/>
    </row>
    <row r="87" spans="1:26" ht="14.25" x14ac:dyDescent="0.35">
      <c r="A87" s="130"/>
      <c r="B87" s="130"/>
      <c r="C87" s="130"/>
      <c r="D87" s="130"/>
      <c r="E87" s="130"/>
      <c r="F87" s="130"/>
      <c r="G87" s="130"/>
      <c r="H87" s="129"/>
      <c r="I87" s="130"/>
      <c r="J87" s="130"/>
      <c r="K87" s="130"/>
      <c r="L87" s="130"/>
      <c r="M87" s="130"/>
      <c r="N87" s="130"/>
      <c r="O87" s="130"/>
      <c r="P87" s="132"/>
      <c r="Q87" s="132"/>
      <c r="R87" s="131"/>
      <c r="S87" s="130"/>
      <c r="T87" s="130"/>
      <c r="U87" s="130"/>
      <c r="V87" s="130"/>
      <c r="W87" s="130"/>
      <c r="X87" s="130"/>
      <c r="Y87" s="130"/>
      <c r="Z87" s="130"/>
    </row>
    <row r="88" spans="1:26" ht="14.25" x14ac:dyDescent="0.35">
      <c r="A88" s="130"/>
      <c r="B88" s="130"/>
      <c r="C88" s="130"/>
      <c r="D88" s="130"/>
      <c r="E88" s="130"/>
      <c r="F88" s="130"/>
      <c r="G88" s="130"/>
      <c r="H88" s="129"/>
      <c r="I88" s="130"/>
      <c r="J88" s="130"/>
      <c r="K88" s="130"/>
      <c r="L88" s="130"/>
      <c r="M88" s="130"/>
      <c r="N88" s="130"/>
      <c r="O88" s="130"/>
      <c r="P88" s="132"/>
      <c r="Q88" s="132"/>
      <c r="R88" s="131"/>
      <c r="S88" s="130"/>
      <c r="T88" s="130"/>
      <c r="U88" s="130"/>
      <c r="V88" s="130"/>
      <c r="W88" s="130"/>
      <c r="X88" s="130"/>
      <c r="Y88" s="130"/>
      <c r="Z88" s="130"/>
    </row>
    <row r="89" spans="1:26" ht="14.25" x14ac:dyDescent="0.35">
      <c r="A89" s="130"/>
      <c r="B89" s="130"/>
      <c r="C89" s="130"/>
      <c r="D89" s="130"/>
      <c r="E89" s="130"/>
      <c r="F89" s="130"/>
      <c r="G89" s="130"/>
      <c r="H89" s="129"/>
      <c r="I89" s="130"/>
      <c r="J89" s="130"/>
      <c r="K89" s="130"/>
      <c r="L89" s="130"/>
      <c r="M89" s="130"/>
      <c r="N89" s="130"/>
      <c r="O89" s="130"/>
      <c r="P89" s="132"/>
      <c r="Q89" s="132"/>
      <c r="R89" s="131"/>
      <c r="S89" s="130"/>
      <c r="T89" s="130"/>
      <c r="U89" s="130"/>
      <c r="V89" s="130"/>
      <c r="W89" s="130"/>
      <c r="X89" s="130"/>
      <c r="Y89" s="130"/>
      <c r="Z89" s="130"/>
    </row>
    <row r="90" spans="1:26" ht="14.25" x14ac:dyDescent="0.35">
      <c r="A90" s="130"/>
      <c r="B90" s="130"/>
      <c r="C90" s="130"/>
      <c r="D90" s="130"/>
      <c r="E90" s="130"/>
      <c r="F90" s="130"/>
      <c r="G90" s="130"/>
      <c r="H90" s="129"/>
      <c r="I90" s="130"/>
      <c r="J90" s="130"/>
      <c r="K90" s="130"/>
      <c r="L90" s="130"/>
      <c r="M90" s="130"/>
      <c r="N90" s="130"/>
      <c r="O90" s="130"/>
      <c r="P90" s="132"/>
      <c r="Q90" s="132"/>
      <c r="R90" s="131"/>
      <c r="S90" s="130"/>
      <c r="T90" s="130"/>
      <c r="U90" s="130"/>
      <c r="V90" s="130"/>
      <c r="W90" s="130"/>
      <c r="X90" s="130"/>
      <c r="Y90" s="130"/>
      <c r="Z90" s="130"/>
    </row>
    <row r="91" spans="1:26" ht="14.25" x14ac:dyDescent="0.35">
      <c r="A91" s="130"/>
      <c r="B91" s="130"/>
      <c r="C91" s="130"/>
      <c r="D91" s="130"/>
      <c r="E91" s="130"/>
      <c r="F91" s="130"/>
      <c r="G91" s="130"/>
      <c r="H91" s="129"/>
      <c r="I91" s="130"/>
      <c r="J91" s="130"/>
      <c r="K91" s="130"/>
      <c r="L91" s="130"/>
      <c r="M91" s="130"/>
      <c r="N91" s="130"/>
      <c r="O91" s="130"/>
      <c r="P91" s="132"/>
      <c r="Q91" s="132"/>
      <c r="R91" s="131"/>
      <c r="S91" s="130"/>
      <c r="T91" s="130"/>
      <c r="U91" s="130"/>
      <c r="V91" s="130"/>
      <c r="W91" s="130"/>
      <c r="X91" s="130"/>
      <c r="Y91" s="130"/>
      <c r="Z91" s="130"/>
    </row>
    <row r="92" spans="1:26" ht="14.25" x14ac:dyDescent="0.35">
      <c r="A92" s="130"/>
      <c r="B92" s="130"/>
      <c r="C92" s="130"/>
      <c r="D92" s="130"/>
      <c r="E92" s="130"/>
      <c r="F92" s="130"/>
      <c r="G92" s="130"/>
      <c r="H92" s="129"/>
      <c r="I92" s="130"/>
      <c r="J92" s="130"/>
      <c r="K92" s="130"/>
      <c r="L92" s="130"/>
      <c r="M92" s="130"/>
      <c r="N92" s="130"/>
      <c r="O92" s="130"/>
      <c r="P92" s="132"/>
      <c r="Q92" s="132"/>
      <c r="R92" s="131"/>
      <c r="S92" s="130"/>
      <c r="T92" s="130"/>
      <c r="U92" s="130"/>
      <c r="V92" s="130"/>
      <c r="W92" s="130"/>
      <c r="X92" s="130"/>
      <c r="Y92" s="130"/>
      <c r="Z92" s="130"/>
    </row>
    <row r="93" spans="1:26" ht="14.25" x14ac:dyDescent="0.35">
      <c r="A93" s="130"/>
      <c r="B93" s="130"/>
      <c r="C93" s="130"/>
      <c r="D93" s="130"/>
      <c r="E93" s="130"/>
      <c r="F93" s="130"/>
      <c r="G93" s="130"/>
      <c r="H93" s="129"/>
      <c r="I93" s="130"/>
      <c r="J93" s="130"/>
      <c r="K93" s="130"/>
      <c r="L93" s="130"/>
      <c r="M93" s="130"/>
      <c r="N93" s="130"/>
      <c r="O93" s="130"/>
      <c r="P93" s="132"/>
      <c r="Q93" s="132"/>
      <c r="R93" s="131"/>
      <c r="S93" s="130"/>
      <c r="T93" s="130"/>
      <c r="U93" s="130"/>
      <c r="V93" s="130"/>
      <c r="W93" s="130"/>
      <c r="X93" s="130"/>
      <c r="Y93" s="130"/>
      <c r="Z93" s="130"/>
    </row>
    <row r="94" spans="1:26" ht="14.25" x14ac:dyDescent="0.35">
      <c r="A94" s="130"/>
      <c r="B94" s="130"/>
      <c r="C94" s="130"/>
      <c r="D94" s="130"/>
      <c r="E94" s="130"/>
      <c r="F94" s="130"/>
      <c r="G94" s="130"/>
      <c r="H94" s="129"/>
      <c r="I94" s="130"/>
      <c r="J94" s="130"/>
      <c r="K94" s="130"/>
      <c r="L94" s="130"/>
      <c r="M94" s="130"/>
      <c r="N94" s="130"/>
      <c r="O94" s="130"/>
      <c r="P94" s="132"/>
      <c r="Q94" s="132"/>
      <c r="R94" s="131"/>
      <c r="S94" s="130"/>
      <c r="T94" s="130"/>
      <c r="U94" s="130"/>
      <c r="V94" s="130"/>
      <c r="W94" s="130"/>
      <c r="X94" s="130"/>
      <c r="Y94" s="130"/>
      <c r="Z94" s="130"/>
    </row>
    <row r="95" spans="1:26" ht="14.25" x14ac:dyDescent="0.35">
      <c r="A95" s="130"/>
      <c r="B95" s="130"/>
      <c r="C95" s="130"/>
      <c r="D95" s="130"/>
      <c r="E95" s="130"/>
      <c r="F95" s="130"/>
      <c r="G95" s="130"/>
      <c r="H95" s="129"/>
      <c r="I95" s="130"/>
      <c r="J95" s="130"/>
      <c r="K95" s="130"/>
      <c r="L95" s="130"/>
      <c r="M95" s="130"/>
      <c r="N95" s="130"/>
      <c r="O95" s="130"/>
      <c r="P95" s="132"/>
      <c r="Q95" s="132"/>
      <c r="R95" s="131"/>
      <c r="S95" s="130"/>
      <c r="T95" s="130"/>
      <c r="U95" s="130"/>
      <c r="V95" s="130"/>
      <c r="W95" s="130"/>
      <c r="X95" s="130"/>
      <c r="Y95" s="130"/>
      <c r="Z95" s="130"/>
    </row>
    <row r="96" spans="1:26" ht="14.25" x14ac:dyDescent="0.35">
      <c r="A96" s="130"/>
      <c r="B96" s="130"/>
      <c r="C96" s="130"/>
      <c r="D96" s="130"/>
      <c r="E96" s="130"/>
      <c r="F96" s="130"/>
      <c r="G96" s="130"/>
      <c r="H96" s="129"/>
      <c r="I96" s="130"/>
      <c r="J96" s="130"/>
      <c r="K96" s="130"/>
      <c r="L96" s="130"/>
      <c r="M96" s="130"/>
      <c r="N96" s="130"/>
      <c r="O96" s="130"/>
      <c r="P96" s="132"/>
      <c r="Q96" s="132"/>
      <c r="R96" s="131"/>
      <c r="S96" s="130"/>
      <c r="T96" s="130"/>
      <c r="U96" s="130"/>
      <c r="V96" s="130"/>
      <c r="W96" s="130"/>
      <c r="X96" s="130"/>
      <c r="Y96" s="130"/>
      <c r="Z96" s="130"/>
    </row>
    <row r="97" spans="1:26" ht="14.25" x14ac:dyDescent="0.35">
      <c r="A97" s="130"/>
      <c r="B97" s="130"/>
      <c r="C97" s="130"/>
      <c r="D97" s="130"/>
      <c r="E97" s="130"/>
      <c r="F97" s="130"/>
      <c r="G97" s="130"/>
      <c r="H97" s="129"/>
      <c r="I97" s="130"/>
      <c r="J97" s="130"/>
      <c r="K97" s="130"/>
      <c r="L97" s="130"/>
      <c r="M97" s="130"/>
      <c r="N97" s="130"/>
      <c r="O97" s="130"/>
      <c r="P97" s="132"/>
      <c r="Q97" s="132"/>
      <c r="R97" s="131"/>
      <c r="S97" s="130"/>
      <c r="T97" s="130"/>
      <c r="U97" s="130"/>
      <c r="V97" s="130"/>
      <c r="W97" s="130"/>
      <c r="X97" s="130"/>
      <c r="Y97" s="130"/>
      <c r="Z97" s="130"/>
    </row>
    <row r="98" spans="1:26" ht="14.25" x14ac:dyDescent="0.35">
      <c r="A98" s="130"/>
      <c r="B98" s="130"/>
      <c r="C98" s="130"/>
      <c r="D98" s="130"/>
      <c r="E98" s="130"/>
      <c r="F98" s="130"/>
      <c r="G98" s="130"/>
      <c r="H98" s="129"/>
      <c r="I98" s="130"/>
      <c r="J98" s="130"/>
      <c r="K98" s="130"/>
      <c r="L98" s="130"/>
      <c r="M98" s="130"/>
      <c r="N98" s="130"/>
      <c r="O98" s="130"/>
      <c r="P98" s="132"/>
      <c r="Q98" s="132"/>
      <c r="R98" s="131"/>
      <c r="S98" s="130"/>
      <c r="T98" s="130"/>
      <c r="U98" s="130"/>
      <c r="V98" s="130"/>
      <c r="W98" s="130"/>
      <c r="X98" s="130"/>
      <c r="Y98" s="130"/>
      <c r="Z98" s="130"/>
    </row>
    <row r="99" spans="1:26" ht="14.25" x14ac:dyDescent="0.35">
      <c r="A99" s="130"/>
      <c r="B99" s="130"/>
      <c r="C99" s="130"/>
      <c r="D99" s="130"/>
      <c r="E99" s="130"/>
      <c r="F99" s="130"/>
      <c r="G99" s="130"/>
      <c r="H99" s="129"/>
      <c r="I99" s="130"/>
      <c r="J99" s="130"/>
      <c r="K99" s="130"/>
      <c r="L99" s="130"/>
      <c r="M99" s="130"/>
      <c r="N99" s="130"/>
      <c r="O99" s="130"/>
      <c r="P99" s="132"/>
      <c r="Q99" s="132"/>
      <c r="R99" s="131"/>
      <c r="S99" s="130"/>
      <c r="T99" s="130"/>
      <c r="U99" s="130"/>
      <c r="V99" s="130"/>
      <c r="W99" s="130"/>
      <c r="X99" s="130"/>
      <c r="Y99" s="130"/>
      <c r="Z99" s="130"/>
    </row>
    <row r="100" spans="1:26" ht="14.25" x14ac:dyDescent="0.35">
      <c r="A100" s="130"/>
      <c r="B100" s="130"/>
      <c r="C100" s="130"/>
      <c r="D100" s="130"/>
      <c r="E100" s="130"/>
      <c r="F100" s="130"/>
      <c r="G100" s="130"/>
      <c r="H100" s="129"/>
      <c r="I100" s="130"/>
      <c r="J100" s="130"/>
      <c r="K100" s="130"/>
      <c r="L100" s="130"/>
      <c r="M100" s="130"/>
      <c r="N100" s="130"/>
      <c r="O100" s="130"/>
      <c r="P100" s="132"/>
      <c r="Q100" s="132"/>
      <c r="R100" s="131"/>
      <c r="S100" s="130"/>
      <c r="T100" s="130"/>
      <c r="U100" s="130"/>
      <c r="V100" s="130"/>
      <c r="W100" s="130"/>
      <c r="X100" s="130"/>
      <c r="Y100" s="130"/>
      <c r="Z100" s="130"/>
    </row>
    <row r="101" spans="1:26" ht="14.25" x14ac:dyDescent="0.35">
      <c r="A101" s="130"/>
      <c r="B101" s="130"/>
      <c r="C101" s="130"/>
      <c r="D101" s="130"/>
      <c r="E101" s="130"/>
      <c r="F101" s="130"/>
      <c r="G101" s="130"/>
      <c r="H101" s="129"/>
      <c r="I101" s="130"/>
      <c r="J101" s="130"/>
      <c r="K101" s="130"/>
      <c r="L101" s="130"/>
      <c r="M101" s="130"/>
      <c r="N101" s="130"/>
      <c r="O101" s="130"/>
      <c r="P101" s="132"/>
      <c r="Q101" s="132"/>
      <c r="R101" s="131"/>
      <c r="S101" s="130"/>
      <c r="T101" s="130"/>
      <c r="U101" s="130"/>
      <c r="V101" s="130"/>
      <c r="W101" s="130"/>
      <c r="X101" s="130"/>
      <c r="Y101" s="130"/>
      <c r="Z101" s="130"/>
    </row>
    <row r="102" spans="1:26" ht="14.25" x14ac:dyDescent="0.35">
      <c r="A102" s="130"/>
      <c r="B102" s="130"/>
      <c r="C102" s="130"/>
      <c r="D102" s="130"/>
      <c r="E102" s="130"/>
      <c r="F102" s="130"/>
      <c r="G102" s="130"/>
      <c r="H102" s="129"/>
      <c r="I102" s="130"/>
      <c r="J102" s="130"/>
      <c r="K102" s="130"/>
      <c r="L102" s="130"/>
      <c r="M102" s="130"/>
      <c r="N102" s="130"/>
      <c r="O102" s="130"/>
      <c r="P102" s="132"/>
      <c r="Q102" s="132"/>
      <c r="R102" s="131"/>
      <c r="S102" s="130"/>
      <c r="T102" s="130"/>
      <c r="U102" s="130"/>
      <c r="V102" s="130"/>
      <c r="W102" s="130"/>
      <c r="X102" s="130"/>
      <c r="Y102" s="130"/>
      <c r="Z102" s="130"/>
    </row>
    <row r="103" spans="1:26" ht="14.25" x14ac:dyDescent="0.35">
      <c r="A103" s="130"/>
      <c r="B103" s="130"/>
      <c r="C103" s="130"/>
      <c r="D103" s="130"/>
      <c r="E103" s="130"/>
      <c r="F103" s="130"/>
      <c r="G103" s="130"/>
      <c r="H103" s="129"/>
      <c r="I103" s="130"/>
      <c r="J103" s="130"/>
      <c r="K103" s="130"/>
      <c r="L103" s="130"/>
      <c r="M103" s="130"/>
      <c r="N103" s="130"/>
      <c r="O103" s="130"/>
      <c r="P103" s="132"/>
      <c r="Q103" s="132"/>
      <c r="R103" s="131"/>
      <c r="S103" s="130"/>
      <c r="T103" s="130"/>
      <c r="U103" s="130"/>
      <c r="V103" s="130"/>
      <c r="W103" s="130"/>
      <c r="X103" s="130"/>
      <c r="Y103" s="130"/>
      <c r="Z103" s="130"/>
    </row>
    <row r="104" spans="1:26" ht="14.25" x14ac:dyDescent="0.35">
      <c r="A104" s="130"/>
      <c r="B104" s="130"/>
      <c r="C104" s="130"/>
      <c r="D104" s="130"/>
      <c r="E104" s="130"/>
      <c r="F104" s="130"/>
      <c r="G104" s="130"/>
      <c r="H104" s="129"/>
      <c r="I104" s="130"/>
      <c r="J104" s="130"/>
      <c r="K104" s="130"/>
      <c r="L104" s="130"/>
      <c r="M104" s="130"/>
      <c r="N104" s="130"/>
      <c r="O104" s="130"/>
      <c r="P104" s="132"/>
      <c r="Q104" s="132"/>
      <c r="R104" s="131"/>
      <c r="S104" s="130"/>
      <c r="T104" s="130"/>
      <c r="U104" s="130"/>
      <c r="V104" s="130"/>
      <c r="W104" s="130"/>
      <c r="X104" s="130"/>
      <c r="Y104" s="130"/>
      <c r="Z104" s="130"/>
    </row>
    <row r="105" spans="1:26" ht="14.25" x14ac:dyDescent="0.35">
      <c r="A105" s="130"/>
      <c r="B105" s="130"/>
      <c r="C105" s="130"/>
      <c r="D105" s="130"/>
      <c r="E105" s="130"/>
      <c r="F105" s="130"/>
      <c r="G105" s="130"/>
      <c r="H105" s="129"/>
      <c r="I105" s="130"/>
      <c r="J105" s="130"/>
      <c r="K105" s="130"/>
      <c r="L105" s="130"/>
      <c r="M105" s="130"/>
      <c r="N105" s="130"/>
      <c r="O105" s="130"/>
      <c r="P105" s="132"/>
      <c r="Q105" s="132"/>
      <c r="R105" s="131"/>
      <c r="S105" s="130"/>
      <c r="T105" s="130"/>
      <c r="U105" s="130"/>
      <c r="V105" s="130"/>
      <c r="W105" s="130"/>
      <c r="X105" s="130"/>
      <c r="Y105" s="130"/>
      <c r="Z105" s="130"/>
    </row>
    <row r="106" spans="1:26" ht="14.25" x14ac:dyDescent="0.35">
      <c r="A106" s="130"/>
      <c r="B106" s="130"/>
      <c r="C106" s="130"/>
      <c r="D106" s="130"/>
      <c r="E106" s="130"/>
      <c r="F106" s="130"/>
      <c r="G106" s="130"/>
      <c r="H106" s="129"/>
      <c r="I106" s="130"/>
      <c r="J106" s="130"/>
      <c r="K106" s="130"/>
      <c r="L106" s="130"/>
      <c r="M106" s="130"/>
      <c r="N106" s="130"/>
      <c r="O106" s="130"/>
      <c r="P106" s="132"/>
      <c r="Q106" s="132"/>
      <c r="R106" s="131"/>
      <c r="S106" s="130"/>
      <c r="T106" s="130"/>
      <c r="U106" s="130"/>
      <c r="V106" s="130"/>
      <c r="W106" s="130"/>
      <c r="X106" s="130"/>
      <c r="Y106" s="130"/>
      <c r="Z106" s="130"/>
    </row>
    <row r="107" spans="1:26" ht="14.25" x14ac:dyDescent="0.35">
      <c r="A107" s="130"/>
      <c r="B107" s="130"/>
      <c r="C107" s="130"/>
      <c r="D107" s="130"/>
      <c r="E107" s="130"/>
      <c r="F107" s="130"/>
      <c r="G107" s="130"/>
      <c r="H107" s="129"/>
      <c r="I107" s="130"/>
      <c r="J107" s="130"/>
      <c r="K107" s="130"/>
      <c r="L107" s="130"/>
      <c r="M107" s="130"/>
      <c r="N107" s="130"/>
      <c r="O107" s="130"/>
      <c r="P107" s="132"/>
      <c r="Q107" s="132"/>
      <c r="R107" s="131"/>
      <c r="S107" s="130"/>
      <c r="T107" s="130"/>
      <c r="U107" s="130"/>
      <c r="V107" s="130"/>
      <c r="W107" s="130"/>
      <c r="X107" s="130"/>
      <c r="Y107" s="130"/>
      <c r="Z107" s="130"/>
    </row>
    <row r="108" spans="1:26" ht="14.25" x14ac:dyDescent="0.35">
      <c r="A108" s="130"/>
      <c r="B108" s="130"/>
      <c r="C108" s="130"/>
      <c r="D108" s="130"/>
      <c r="E108" s="130"/>
      <c r="F108" s="130"/>
      <c r="G108" s="130"/>
      <c r="H108" s="129"/>
      <c r="I108" s="130"/>
      <c r="J108" s="130"/>
      <c r="K108" s="130"/>
      <c r="L108" s="130"/>
      <c r="M108" s="130"/>
      <c r="N108" s="130"/>
      <c r="O108" s="130"/>
      <c r="P108" s="132"/>
      <c r="Q108" s="132"/>
      <c r="R108" s="131"/>
      <c r="S108" s="130"/>
      <c r="T108" s="130"/>
      <c r="U108" s="130"/>
      <c r="V108" s="130"/>
      <c r="W108" s="130"/>
      <c r="X108" s="130"/>
      <c r="Y108" s="130"/>
      <c r="Z108" s="130"/>
    </row>
    <row r="109" spans="1:26" ht="14.25" x14ac:dyDescent="0.35">
      <c r="A109" s="130"/>
      <c r="B109" s="130"/>
      <c r="C109" s="130"/>
      <c r="D109" s="130"/>
      <c r="E109" s="130"/>
      <c r="F109" s="130"/>
      <c r="G109" s="130"/>
      <c r="H109" s="129"/>
      <c r="I109" s="130"/>
      <c r="J109" s="130"/>
      <c r="K109" s="130"/>
      <c r="L109" s="130"/>
      <c r="M109" s="130"/>
      <c r="N109" s="130"/>
      <c r="O109" s="130"/>
      <c r="P109" s="132"/>
      <c r="Q109" s="132"/>
      <c r="R109" s="131"/>
      <c r="S109" s="130"/>
      <c r="T109" s="130"/>
      <c r="U109" s="130"/>
      <c r="V109" s="130"/>
      <c r="W109" s="130"/>
      <c r="X109" s="130"/>
      <c r="Y109" s="130"/>
      <c r="Z109" s="130"/>
    </row>
    <row r="110" spans="1:26" ht="14.25" x14ac:dyDescent="0.35">
      <c r="A110" s="130"/>
      <c r="B110" s="130"/>
      <c r="C110" s="130"/>
      <c r="D110" s="130"/>
      <c r="E110" s="130"/>
      <c r="F110" s="130"/>
      <c r="G110" s="130"/>
      <c r="H110" s="129"/>
      <c r="I110" s="130"/>
      <c r="J110" s="130"/>
      <c r="K110" s="130"/>
      <c r="L110" s="130"/>
      <c r="M110" s="130"/>
      <c r="N110" s="130"/>
      <c r="O110" s="130"/>
      <c r="P110" s="132"/>
      <c r="Q110" s="132"/>
      <c r="R110" s="131"/>
      <c r="S110" s="130"/>
      <c r="T110" s="130"/>
      <c r="U110" s="130"/>
      <c r="V110" s="130"/>
      <c r="W110" s="130"/>
      <c r="X110" s="130"/>
      <c r="Y110" s="130"/>
      <c r="Z110" s="130"/>
    </row>
    <row r="111" spans="1:26" ht="14.25" x14ac:dyDescent="0.35">
      <c r="A111" s="130"/>
      <c r="B111" s="130"/>
      <c r="C111" s="130"/>
      <c r="D111" s="130"/>
      <c r="E111" s="130"/>
      <c r="F111" s="130"/>
      <c r="G111" s="130"/>
      <c r="H111" s="129"/>
      <c r="I111" s="130"/>
      <c r="J111" s="130"/>
      <c r="K111" s="130"/>
      <c r="L111" s="130"/>
      <c r="M111" s="130"/>
      <c r="N111" s="130"/>
      <c r="O111" s="130"/>
      <c r="P111" s="132"/>
      <c r="Q111" s="132"/>
      <c r="R111" s="131"/>
      <c r="S111" s="130"/>
      <c r="T111" s="130"/>
      <c r="U111" s="130"/>
      <c r="V111" s="130"/>
      <c r="W111" s="130"/>
      <c r="X111" s="130"/>
      <c r="Y111" s="130"/>
      <c r="Z111" s="130"/>
    </row>
    <row r="112" spans="1:26" ht="14.25" x14ac:dyDescent="0.35">
      <c r="A112" s="130"/>
      <c r="B112" s="130"/>
      <c r="C112" s="130"/>
      <c r="D112" s="130"/>
      <c r="E112" s="130"/>
      <c r="F112" s="130"/>
      <c r="G112" s="130"/>
      <c r="H112" s="129"/>
      <c r="I112" s="130"/>
      <c r="J112" s="130"/>
      <c r="K112" s="130"/>
      <c r="L112" s="130"/>
      <c r="M112" s="130"/>
      <c r="N112" s="130"/>
      <c r="O112" s="130"/>
      <c r="P112" s="132"/>
      <c r="Q112" s="132"/>
      <c r="R112" s="131"/>
      <c r="S112" s="130"/>
      <c r="T112" s="130"/>
      <c r="U112" s="130"/>
      <c r="V112" s="130"/>
      <c r="W112" s="130"/>
      <c r="X112" s="130"/>
      <c r="Y112" s="130"/>
      <c r="Z112" s="130"/>
    </row>
    <row r="113" spans="1:26" ht="14.25" x14ac:dyDescent="0.35">
      <c r="A113" s="130"/>
      <c r="B113" s="130"/>
      <c r="C113" s="130"/>
      <c r="D113" s="130"/>
      <c r="E113" s="130"/>
      <c r="F113" s="130"/>
      <c r="G113" s="130"/>
      <c r="H113" s="129"/>
      <c r="I113" s="130"/>
      <c r="J113" s="130"/>
      <c r="K113" s="130"/>
      <c r="L113" s="130"/>
      <c r="M113" s="130"/>
      <c r="N113" s="130"/>
      <c r="O113" s="130"/>
      <c r="P113" s="132"/>
      <c r="Q113" s="132"/>
      <c r="R113" s="131"/>
      <c r="S113" s="130"/>
      <c r="T113" s="130"/>
      <c r="U113" s="130"/>
      <c r="V113" s="130"/>
      <c r="W113" s="130"/>
      <c r="X113" s="130"/>
      <c r="Y113" s="130"/>
      <c r="Z113" s="130"/>
    </row>
    <row r="114" spans="1:26" ht="14.25" x14ac:dyDescent="0.35">
      <c r="A114" s="130"/>
      <c r="B114" s="130"/>
      <c r="C114" s="130"/>
      <c r="D114" s="130"/>
      <c r="E114" s="130"/>
      <c r="F114" s="130"/>
      <c r="G114" s="130"/>
      <c r="H114" s="129"/>
      <c r="I114" s="130"/>
      <c r="J114" s="130"/>
      <c r="K114" s="130"/>
      <c r="L114" s="130"/>
      <c r="M114" s="130"/>
      <c r="N114" s="130"/>
      <c r="O114" s="130"/>
      <c r="P114" s="132"/>
      <c r="Q114" s="132"/>
      <c r="R114" s="131"/>
      <c r="S114" s="130"/>
      <c r="T114" s="130"/>
      <c r="U114" s="130"/>
      <c r="V114" s="130"/>
      <c r="W114" s="130"/>
      <c r="X114" s="130"/>
      <c r="Y114" s="130"/>
      <c r="Z114" s="130"/>
    </row>
    <row r="115" spans="1:26" ht="14.25" x14ac:dyDescent="0.35">
      <c r="A115" s="130"/>
      <c r="B115" s="130"/>
      <c r="C115" s="130"/>
      <c r="D115" s="130"/>
      <c r="E115" s="130"/>
      <c r="F115" s="130"/>
      <c r="G115" s="130"/>
      <c r="H115" s="129"/>
      <c r="I115" s="130"/>
      <c r="J115" s="130"/>
      <c r="K115" s="130"/>
      <c r="L115" s="130"/>
      <c r="M115" s="130"/>
      <c r="N115" s="130"/>
      <c r="O115" s="130"/>
      <c r="P115" s="132"/>
      <c r="Q115" s="132"/>
      <c r="R115" s="131"/>
      <c r="S115" s="130"/>
      <c r="T115" s="130"/>
      <c r="U115" s="130"/>
      <c r="V115" s="130"/>
      <c r="W115" s="130"/>
      <c r="X115" s="130"/>
      <c r="Y115" s="130"/>
      <c r="Z115" s="130"/>
    </row>
    <row r="116" spans="1:26" ht="14.25" x14ac:dyDescent="0.35">
      <c r="A116" s="130"/>
      <c r="B116" s="130"/>
      <c r="C116" s="130"/>
      <c r="D116" s="130"/>
      <c r="E116" s="130"/>
      <c r="F116" s="130"/>
      <c r="G116" s="130"/>
      <c r="H116" s="129"/>
      <c r="I116" s="130"/>
      <c r="J116" s="130"/>
      <c r="K116" s="130"/>
      <c r="L116" s="130"/>
      <c r="M116" s="130"/>
      <c r="N116" s="130"/>
      <c r="O116" s="130"/>
      <c r="P116" s="132"/>
      <c r="Q116" s="132"/>
      <c r="R116" s="131"/>
      <c r="S116" s="130"/>
      <c r="T116" s="130"/>
      <c r="U116" s="130"/>
      <c r="V116" s="130"/>
      <c r="W116" s="130"/>
      <c r="X116" s="130"/>
      <c r="Y116" s="130"/>
      <c r="Z116" s="130"/>
    </row>
    <row r="117" spans="1:26" ht="14.25" x14ac:dyDescent="0.35">
      <c r="A117" s="130"/>
      <c r="B117" s="130"/>
      <c r="C117" s="130"/>
      <c r="D117" s="130"/>
      <c r="E117" s="130"/>
      <c r="F117" s="130"/>
      <c r="G117" s="130"/>
      <c r="H117" s="129"/>
      <c r="I117" s="130"/>
      <c r="J117" s="130"/>
      <c r="K117" s="130"/>
      <c r="L117" s="130"/>
      <c r="M117" s="130"/>
      <c r="N117" s="130"/>
      <c r="O117" s="130"/>
      <c r="P117" s="132"/>
      <c r="Q117" s="132"/>
      <c r="R117" s="131"/>
      <c r="S117" s="130"/>
      <c r="T117" s="130"/>
      <c r="U117" s="130"/>
      <c r="V117" s="130"/>
      <c r="W117" s="130"/>
      <c r="X117" s="130"/>
      <c r="Y117" s="130"/>
      <c r="Z117" s="130"/>
    </row>
    <row r="118" spans="1:26" ht="14.25" x14ac:dyDescent="0.35">
      <c r="A118" s="130"/>
      <c r="B118" s="130"/>
      <c r="C118" s="130"/>
      <c r="D118" s="130"/>
      <c r="E118" s="130"/>
      <c r="F118" s="130"/>
      <c r="G118" s="130"/>
      <c r="H118" s="129"/>
      <c r="I118" s="130"/>
      <c r="J118" s="130"/>
      <c r="K118" s="130"/>
      <c r="L118" s="130"/>
      <c r="M118" s="130"/>
      <c r="N118" s="130"/>
      <c r="O118" s="130"/>
      <c r="P118" s="132"/>
      <c r="Q118" s="132"/>
      <c r="R118" s="131"/>
      <c r="S118" s="130"/>
      <c r="T118" s="130"/>
      <c r="U118" s="130"/>
      <c r="V118" s="130"/>
      <c r="W118" s="130"/>
      <c r="X118" s="130"/>
      <c r="Y118" s="130"/>
      <c r="Z118" s="130"/>
    </row>
    <row r="119" spans="1:26" ht="14.25" x14ac:dyDescent="0.35">
      <c r="A119" s="130"/>
      <c r="B119" s="130"/>
      <c r="C119" s="130"/>
      <c r="D119" s="130"/>
      <c r="E119" s="130"/>
      <c r="F119" s="130"/>
      <c r="G119" s="130"/>
      <c r="H119" s="129"/>
      <c r="I119" s="130"/>
      <c r="J119" s="130"/>
      <c r="K119" s="130"/>
      <c r="L119" s="130"/>
      <c r="M119" s="130"/>
      <c r="N119" s="130"/>
      <c r="O119" s="130"/>
      <c r="P119" s="132"/>
      <c r="Q119" s="132"/>
      <c r="R119" s="131"/>
      <c r="S119" s="130"/>
      <c r="T119" s="130"/>
      <c r="U119" s="130"/>
      <c r="V119" s="130"/>
      <c r="W119" s="130"/>
      <c r="X119" s="130"/>
      <c r="Y119" s="130"/>
      <c r="Z119" s="130"/>
    </row>
    <row r="120" spans="1:26" ht="14.25" x14ac:dyDescent="0.35">
      <c r="A120" s="130"/>
      <c r="B120" s="130"/>
      <c r="C120" s="130"/>
      <c r="D120" s="130"/>
      <c r="E120" s="130"/>
      <c r="F120" s="130"/>
      <c r="G120" s="130"/>
      <c r="H120" s="129"/>
      <c r="I120" s="130"/>
      <c r="J120" s="130"/>
      <c r="K120" s="130"/>
      <c r="L120" s="130"/>
      <c r="M120" s="130"/>
      <c r="N120" s="130"/>
      <c r="O120" s="130"/>
      <c r="P120" s="132"/>
      <c r="Q120" s="132"/>
      <c r="R120" s="131"/>
      <c r="S120" s="130"/>
      <c r="T120" s="130"/>
      <c r="U120" s="130"/>
      <c r="V120" s="130"/>
      <c r="W120" s="130"/>
      <c r="X120" s="130"/>
      <c r="Y120" s="130"/>
      <c r="Z120" s="130"/>
    </row>
    <row r="121" spans="1:26" ht="14.25" x14ac:dyDescent="0.35">
      <c r="A121" s="130"/>
      <c r="B121" s="130"/>
      <c r="C121" s="130"/>
      <c r="D121" s="130"/>
      <c r="E121" s="130"/>
      <c r="F121" s="130"/>
      <c r="G121" s="130"/>
      <c r="H121" s="129"/>
      <c r="I121" s="130"/>
      <c r="J121" s="130"/>
      <c r="K121" s="130"/>
      <c r="L121" s="130"/>
      <c r="M121" s="130"/>
      <c r="N121" s="130"/>
      <c r="O121" s="130"/>
      <c r="P121" s="132"/>
      <c r="Q121" s="132"/>
      <c r="R121" s="131"/>
      <c r="S121" s="130"/>
      <c r="T121" s="130"/>
      <c r="U121" s="130"/>
      <c r="V121" s="130"/>
      <c r="W121" s="130"/>
      <c r="X121" s="130"/>
      <c r="Y121" s="130"/>
      <c r="Z121" s="130"/>
    </row>
    <row r="122" spans="1:26" ht="14.25" x14ac:dyDescent="0.35">
      <c r="A122" s="130"/>
      <c r="B122" s="130"/>
      <c r="C122" s="130"/>
      <c r="D122" s="130"/>
      <c r="E122" s="130"/>
      <c r="F122" s="130"/>
      <c r="G122" s="130"/>
      <c r="H122" s="129"/>
      <c r="I122" s="130"/>
      <c r="J122" s="130"/>
      <c r="K122" s="130"/>
      <c r="L122" s="130"/>
      <c r="M122" s="130"/>
      <c r="N122" s="130"/>
      <c r="O122" s="130"/>
      <c r="P122" s="132"/>
      <c r="Q122" s="132"/>
      <c r="R122" s="131"/>
      <c r="S122" s="130"/>
      <c r="T122" s="130"/>
      <c r="U122" s="130"/>
      <c r="V122" s="130"/>
      <c r="W122" s="130"/>
      <c r="X122" s="130"/>
      <c r="Y122" s="130"/>
      <c r="Z122" s="130"/>
    </row>
    <row r="123" spans="1:26" ht="14.25" x14ac:dyDescent="0.35">
      <c r="A123" s="130"/>
      <c r="B123" s="130"/>
      <c r="C123" s="130"/>
      <c r="D123" s="130"/>
      <c r="E123" s="130"/>
      <c r="F123" s="130"/>
      <c r="G123" s="130"/>
      <c r="H123" s="129"/>
      <c r="I123" s="130"/>
      <c r="J123" s="130"/>
      <c r="K123" s="130"/>
      <c r="L123" s="130"/>
      <c r="M123" s="130"/>
      <c r="N123" s="130"/>
      <c r="O123" s="130"/>
      <c r="P123" s="132"/>
      <c r="Q123" s="132"/>
      <c r="R123" s="131"/>
      <c r="S123" s="130"/>
      <c r="T123" s="130"/>
      <c r="U123" s="130"/>
      <c r="V123" s="130"/>
      <c r="W123" s="130"/>
      <c r="X123" s="130"/>
      <c r="Y123" s="130"/>
      <c r="Z123" s="130"/>
    </row>
    <row r="124" spans="1:26" ht="14.25" x14ac:dyDescent="0.35">
      <c r="A124" s="130"/>
      <c r="B124" s="130"/>
      <c r="C124" s="130"/>
      <c r="D124" s="130"/>
      <c r="E124" s="130"/>
      <c r="F124" s="130"/>
      <c r="G124" s="130"/>
      <c r="H124" s="129"/>
      <c r="I124" s="130"/>
      <c r="J124" s="130"/>
      <c r="K124" s="130"/>
      <c r="L124" s="130"/>
      <c r="M124" s="130"/>
      <c r="N124" s="130"/>
      <c r="O124" s="130"/>
      <c r="P124" s="132"/>
      <c r="Q124" s="132"/>
      <c r="R124" s="131"/>
      <c r="S124" s="130"/>
      <c r="T124" s="130"/>
      <c r="U124" s="130"/>
      <c r="V124" s="130"/>
      <c r="W124" s="130"/>
      <c r="X124" s="130"/>
      <c r="Y124" s="130"/>
      <c r="Z124" s="130"/>
    </row>
    <row r="125" spans="1:26" ht="14.25" x14ac:dyDescent="0.35">
      <c r="A125" s="130"/>
      <c r="B125" s="130"/>
      <c r="C125" s="130"/>
      <c r="D125" s="130"/>
      <c r="E125" s="130"/>
      <c r="F125" s="130"/>
      <c r="G125" s="130"/>
      <c r="H125" s="129"/>
      <c r="I125" s="130"/>
      <c r="J125" s="130"/>
      <c r="K125" s="130"/>
      <c r="L125" s="130"/>
      <c r="M125" s="130"/>
      <c r="N125" s="130"/>
      <c r="O125" s="130"/>
      <c r="P125" s="132"/>
      <c r="Q125" s="132"/>
      <c r="R125" s="131"/>
      <c r="S125" s="130"/>
      <c r="T125" s="130"/>
      <c r="U125" s="130"/>
      <c r="V125" s="130"/>
      <c r="W125" s="130"/>
      <c r="X125" s="130"/>
      <c r="Y125" s="130"/>
      <c r="Z125" s="130"/>
    </row>
    <row r="126" spans="1:26" ht="14.25" x14ac:dyDescent="0.35">
      <c r="A126" s="130"/>
      <c r="B126" s="130"/>
      <c r="C126" s="130"/>
      <c r="D126" s="130"/>
      <c r="E126" s="130"/>
      <c r="F126" s="130"/>
      <c r="G126" s="130"/>
      <c r="H126" s="129"/>
      <c r="I126" s="130"/>
      <c r="J126" s="130"/>
      <c r="K126" s="130"/>
      <c r="L126" s="130"/>
      <c r="M126" s="130"/>
      <c r="N126" s="130"/>
      <c r="O126" s="130"/>
      <c r="P126" s="132"/>
      <c r="Q126" s="132"/>
      <c r="R126" s="131"/>
      <c r="S126" s="130"/>
      <c r="T126" s="130"/>
      <c r="U126" s="130"/>
      <c r="V126" s="130"/>
      <c r="W126" s="130"/>
      <c r="X126" s="130"/>
      <c r="Y126" s="130"/>
      <c r="Z126" s="130"/>
    </row>
    <row r="127" spans="1:26" ht="14.25" x14ac:dyDescent="0.35">
      <c r="A127" s="130"/>
      <c r="B127" s="130"/>
      <c r="C127" s="130"/>
      <c r="D127" s="130"/>
      <c r="E127" s="130"/>
      <c r="F127" s="130"/>
      <c r="G127" s="130"/>
      <c r="H127" s="129"/>
      <c r="I127" s="130"/>
      <c r="J127" s="130"/>
      <c r="K127" s="130"/>
      <c r="L127" s="130"/>
      <c r="M127" s="130"/>
      <c r="N127" s="130"/>
      <c r="O127" s="130"/>
      <c r="P127" s="132"/>
      <c r="Q127" s="132"/>
      <c r="R127" s="131"/>
      <c r="S127" s="130"/>
      <c r="T127" s="130"/>
      <c r="U127" s="130"/>
      <c r="V127" s="130"/>
      <c r="W127" s="130"/>
      <c r="X127" s="130"/>
      <c r="Y127" s="130"/>
      <c r="Z127" s="130"/>
    </row>
    <row r="128" spans="1:26" ht="14.25" x14ac:dyDescent="0.35">
      <c r="A128" s="130"/>
      <c r="B128" s="130"/>
      <c r="C128" s="130"/>
      <c r="D128" s="130"/>
      <c r="E128" s="130"/>
      <c r="F128" s="130"/>
      <c r="G128" s="130"/>
      <c r="H128" s="129"/>
      <c r="I128" s="130"/>
      <c r="J128" s="130"/>
      <c r="K128" s="130"/>
      <c r="L128" s="130"/>
      <c r="M128" s="130"/>
      <c r="N128" s="130"/>
      <c r="O128" s="130"/>
      <c r="P128" s="132"/>
      <c r="Q128" s="132"/>
      <c r="R128" s="131"/>
      <c r="S128" s="130"/>
      <c r="T128" s="130"/>
      <c r="U128" s="130"/>
      <c r="V128" s="130"/>
      <c r="W128" s="130"/>
      <c r="X128" s="130"/>
      <c r="Y128" s="130"/>
      <c r="Z128" s="130"/>
    </row>
    <row r="129" spans="1:26" ht="14.25" x14ac:dyDescent="0.35">
      <c r="A129" s="130"/>
      <c r="B129" s="130"/>
      <c r="C129" s="130"/>
      <c r="D129" s="130"/>
      <c r="E129" s="130"/>
      <c r="F129" s="130"/>
      <c r="G129" s="130"/>
      <c r="H129" s="129"/>
      <c r="I129" s="130"/>
      <c r="J129" s="130"/>
      <c r="K129" s="130"/>
      <c r="L129" s="130"/>
      <c r="M129" s="130"/>
      <c r="N129" s="130"/>
      <c r="O129" s="130"/>
      <c r="P129" s="132"/>
      <c r="Q129" s="132"/>
      <c r="R129" s="131"/>
      <c r="S129" s="130"/>
      <c r="T129" s="130"/>
      <c r="U129" s="130"/>
      <c r="V129" s="130"/>
      <c r="W129" s="130"/>
      <c r="X129" s="130"/>
      <c r="Y129" s="130"/>
      <c r="Z129" s="130"/>
    </row>
    <row r="130" spans="1:26" ht="14.25" x14ac:dyDescent="0.35">
      <c r="A130" s="130"/>
      <c r="B130" s="130"/>
      <c r="C130" s="130"/>
      <c r="D130" s="130"/>
      <c r="E130" s="130"/>
      <c r="F130" s="130"/>
      <c r="G130" s="130"/>
      <c r="H130" s="129"/>
      <c r="I130" s="130"/>
      <c r="J130" s="130"/>
      <c r="K130" s="130"/>
      <c r="L130" s="130"/>
      <c r="M130" s="130"/>
      <c r="N130" s="130"/>
      <c r="O130" s="130"/>
      <c r="P130" s="132"/>
      <c r="Q130" s="132"/>
      <c r="R130" s="131"/>
      <c r="S130" s="130"/>
      <c r="T130" s="130"/>
      <c r="U130" s="130"/>
      <c r="V130" s="130"/>
      <c r="W130" s="130"/>
      <c r="X130" s="130"/>
      <c r="Y130" s="130"/>
      <c r="Z130" s="130"/>
    </row>
    <row r="131" spans="1:26" ht="14.25" x14ac:dyDescent="0.35">
      <c r="A131" s="130"/>
      <c r="B131" s="130"/>
      <c r="C131" s="130"/>
      <c r="D131" s="130"/>
      <c r="E131" s="130"/>
      <c r="F131" s="130"/>
      <c r="G131" s="130"/>
      <c r="H131" s="129"/>
      <c r="I131" s="130"/>
      <c r="J131" s="130"/>
      <c r="K131" s="130"/>
      <c r="L131" s="130"/>
      <c r="M131" s="130"/>
      <c r="N131" s="130"/>
      <c r="O131" s="130"/>
      <c r="P131" s="132"/>
      <c r="Q131" s="132"/>
      <c r="R131" s="131"/>
      <c r="S131" s="130"/>
      <c r="T131" s="130"/>
      <c r="U131" s="130"/>
      <c r="V131" s="130"/>
      <c r="W131" s="130"/>
      <c r="X131" s="130"/>
      <c r="Y131" s="130"/>
      <c r="Z131" s="130"/>
    </row>
    <row r="132" spans="1:26" ht="14.25" x14ac:dyDescent="0.35">
      <c r="A132" s="130"/>
      <c r="B132" s="130"/>
      <c r="C132" s="130"/>
      <c r="D132" s="130"/>
      <c r="E132" s="130"/>
      <c r="F132" s="130"/>
      <c r="G132" s="130"/>
      <c r="H132" s="129"/>
      <c r="I132" s="130"/>
      <c r="J132" s="130"/>
      <c r="K132" s="130"/>
      <c r="L132" s="130"/>
      <c r="M132" s="130"/>
      <c r="N132" s="130"/>
      <c r="O132" s="130"/>
      <c r="P132" s="132"/>
      <c r="Q132" s="132"/>
      <c r="R132" s="131"/>
      <c r="S132" s="130"/>
      <c r="T132" s="130"/>
      <c r="U132" s="130"/>
      <c r="V132" s="130"/>
      <c r="W132" s="130"/>
      <c r="X132" s="130"/>
      <c r="Y132" s="130"/>
      <c r="Z132" s="130"/>
    </row>
    <row r="133" spans="1:26" ht="14.25" x14ac:dyDescent="0.35">
      <c r="A133" s="130"/>
      <c r="B133" s="130"/>
      <c r="C133" s="130"/>
      <c r="D133" s="130"/>
      <c r="E133" s="130"/>
      <c r="F133" s="130"/>
      <c r="G133" s="130"/>
      <c r="H133" s="129"/>
      <c r="I133" s="130"/>
      <c r="J133" s="130"/>
      <c r="K133" s="130"/>
      <c r="L133" s="130"/>
      <c r="M133" s="130"/>
      <c r="N133" s="130"/>
      <c r="O133" s="130"/>
      <c r="P133" s="132"/>
      <c r="Q133" s="132"/>
      <c r="R133" s="131"/>
      <c r="S133" s="130"/>
      <c r="T133" s="130"/>
      <c r="U133" s="130"/>
      <c r="V133" s="130"/>
      <c r="W133" s="130"/>
      <c r="X133" s="130"/>
      <c r="Y133" s="130"/>
      <c r="Z133" s="130"/>
    </row>
    <row r="134" spans="1:26" ht="14.25" x14ac:dyDescent="0.35">
      <c r="A134" s="130"/>
      <c r="B134" s="130"/>
      <c r="C134" s="130"/>
      <c r="D134" s="130"/>
      <c r="E134" s="130"/>
      <c r="F134" s="130"/>
      <c r="G134" s="130"/>
      <c r="H134" s="129"/>
      <c r="I134" s="130"/>
      <c r="J134" s="130"/>
      <c r="K134" s="130"/>
      <c r="L134" s="130"/>
      <c r="M134" s="130"/>
      <c r="N134" s="130"/>
      <c r="O134" s="130"/>
      <c r="P134" s="132"/>
      <c r="Q134" s="132"/>
      <c r="R134" s="131"/>
      <c r="S134" s="130"/>
      <c r="T134" s="130"/>
      <c r="U134" s="130"/>
      <c r="V134" s="130"/>
      <c r="W134" s="130"/>
      <c r="X134" s="130"/>
      <c r="Y134" s="130"/>
      <c r="Z134" s="130"/>
    </row>
    <row r="135" spans="1:26" ht="14.25" x14ac:dyDescent="0.35">
      <c r="A135" s="130"/>
      <c r="B135" s="130"/>
      <c r="C135" s="130"/>
      <c r="D135" s="130"/>
      <c r="E135" s="130"/>
      <c r="F135" s="130"/>
      <c r="G135" s="130"/>
      <c r="H135" s="129"/>
      <c r="I135" s="130"/>
      <c r="J135" s="130"/>
      <c r="K135" s="130"/>
      <c r="L135" s="130"/>
      <c r="M135" s="130"/>
      <c r="N135" s="130"/>
      <c r="O135" s="130"/>
      <c r="P135" s="132"/>
      <c r="Q135" s="132"/>
      <c r="R135" s="131"/>
      <c r="S135" s="130"/>
      <c r="T135" s="130"/>
      <c r="U135" s="130"/>
      <c r="V135" s="130"/>
      <c r="W135" s="130"/>
      <c r="X135" s="130"/>
      <c r="Y135" s="130"/>
      <c r="Z135" s="130"/>
    </row>
    <row r="136" spans="1:26" ht="14.25" x14ac:dyDescent="0.35">
      <c r="A136" s="130"/>
      <c r="B136" s="130"/>
      <c r="C136" s="130"/>
      <c r="D136" s="130"/>
      <c r="E136" s="130"/>
      <c r="F136" s="130"/>
      <c r="G136" s="130"/>
      <c r="H136" s="129"/>
      <c r="I136" s="130"/>
      <c r="J136" s="130"/>
      <c r="K136" s="130"/>
      <c r="L136" s="130"/>
      <c r="M136" s="130"/>
      <c r="N136" s="130"/>
      <c r="O136" s="130"/>
      <c r="P136" s="132"/>
      <c r="Q136" s="132"/>
      <c r="R136" s="131"/>
      <c r="S136" s="130"/>
      <c r="T136" s="130"/>
      <c r="U136" s="130"/>
      <c r="V136" s="130"/>
      <c r="W136" s="130"/>
      <c r="X136" s="130"/>
      <c r="Y136" s="130"/>
      <c r="Z136" s="130"/>
    </row>
    <row r="137" spans="1:26" ht="14.25" x14ac:dyDescent="0.35">
      <c r="A137" s="130"/>
      <c r="B137" s="130"/>
      <c r="C137" s="130"/>
      <c r="D137" s="130"/>
      <c r="E137" s="130"/>
      <c r="F137" s="130"/>
      <c r="G137" s="130"/>
      <c r="H137" s="129"/>
      <c r="I137" s="130"/>
      <c r="J137" s="130"/>
      <c r="K137" s="130"/>
      <c r="L137" s="130"/>
      <c r="M137" s="130"/>
      <c r="N137" s="130"/>
      <c r="O137" s="130"/>
      <c r="P137" s="132"/>
      <c r="Q137" s="132"/>
      <c r="R137" s="131"/>
      <c r="S137" s="130"/>
      <c r="T137" s="130"/>
      <c r="U137" s="130"/>
      <c r="V137" s="130"/>
      <c r="W137" s="130"/>
      <c r="X137" s="130"/>
      <c r="Y137" s="130"/>
      <c r="Z137" s="130"/>
    </row>
    <row r="138" spans="1:26" ht="14.25" x14ac:dyDescent="0.35">
      <c r="A138" s="130"/>
      <c r="B138" s="130"/>
      <c r="C138" s="130"/>
      <c r="D138" s="130"/>
      <c r="E138" s="130"/>
      <c r="F138" s="130"/>
      <c r="G138" s="130"/>
      <c r="H138" s="129"/>
      <c r="I138" s="130"/>
      <c r="J138" s="130"/>
      <c r="K138" s="130"/>
      <c r="L138" s="130"/>
      <c r="M138" s="130"/>
      <c r="N138" s="130"/>
      <c r="O138" s="130"/>
      <c r="P138" s="132"/>
      <c r="Q138" s="132"/>
      <c r="R138" s="131"/>
      <c r="S138" s="130"/>
      <c r="T138" s="130"/>
      <c r="U138" s="130"/>
      <c r="V138" s="130"/>
      <c r="W138" s="130"/>
      <c r="X138" s="130"/>
      <c r="Y138" s="130"/>
      <c r="Z138" s="130"/>
    </row>
    <row r="139" spans="1:26" ht="14.25" x14ac:dyDescent="0.35">
      <c r="A139" s="130"/>
      <c r="B139" s="130"/>
      <c r="C139" s="130"/>
      <c r="D139" s="130"/>
      <c r="E139" s="130"/>
      <c r="F139" s="130"/>
      <c r="G139" s="130"/>
      <c r="H139" s="129"/>
      <c r="I139" s="130"/>
      <c r="J139" s="130"/>
      <c r="K139" s="130"/>
      <c r="L139" s="130"/>
      <c r="M139" s="130"/>
      <c r="N139" s="130"/>
      <c r="O139" s="130"/>
      <c r="P139" s="132"/>
      <c r="Q139" s="132"/>
      <c r="R139" s="131"/>
      <c r="S139" s="130"/>
      <c r="T139" s="130"/>
      <c r="U139" s="130"/>
      <c r="V139" s="130"/>
      <c r="W139" s="130"/>
      <c r="X139" s="130"/>
      <c r="Y139" s="130"/>
      <c r="Z139" s="130"/>
    </row>
    <row r="140" spans="1:26" ht="14.25" x14ac:dyDescent="0.35">
      <c r="A140" s="130"/>
      <c r="B140" s="130"/>
      <c r="C140" s="130"/>
      <c r="D140" s="130"/>
      <c r="E140" s="130"/>
      <c r="F140" s="130"/>
      <c r="G140" s="130"/>
      <c r="H140" s="129"/>
      <c r="I140" s="130"/>
      <c r="J140" s="130"/>
      <c r="K140" s="130"/>
      <c r="L140" s="130"/>
      <c r="M140" s="130"/>
      <c r="N140" s="130"/>
      <c r="O140" s="130"/>
      <c r="P140" s="132"/>
      <c r="Q140" s="132"/>
      <c r="R140" s="131"/>
      <c r="S140" s="130"/>
      <c r="T140" s="130"/>
      <c r="U140" s="130"/>
      <c r="V140" s="130"/>
      <c r="W140" s="130"/>
      <c r="X140" s="130"/>
      <c r="Y140" s="130"/>
      <c r="Z140" s="130"/>
    </row>
    <row r="141" spans="1:26" ht="14.25" x14ac:dyDescent="0.35">
      <c r="A141" s="130"/>
      <c r="B141" s="130"/>
      <c r="C141" s="130"/>
      <c r="D141" s="130"/>
      <c r="E141" s="130"/>
      <c r="F141" s="130"/>
      <c r="G141" s="130"/>
      <c r="H141" s="129"/>
      <c r="I141" s="130"/>
      <c r="J141" s="130"/>
      <c r="K141" s="130"/>
      <c r="L141" s="130"/>
      <c r="M141" s="130"/>
      <c r="N141" s="130"/>
      <c r="O141" s="130"/>
      <c r="P141" s="132"/>
      <c r="Q141" s="132"/>
      <c r="R141" s="131"/>
      <c r="S141" s="130"/>
      <c r="T141" s="130"/>
      <c r="U141" s="130"/>
      <c r="V141" s="130"/>
      <c r="W141" s="130"/>
      <c r="X141" s="130"/>
      <c r="Y141" s="130"/>
      <c r="Z141" s="130"/>
    </row>
    <row r="142" spans="1:26" ht="14.25" x14ac:dyDescent="0.35">
      <c r="A142" s="130"/>
      <c r="B142" s="130"/>
      <c r="C142" s="130"/>
      <c r="D142" s="130"/>
      <c r="E142" s="130"/>
      <c r="F142" s="130"/>
      <c r="G142" s="130"/>
      <c r="H142" s="129"/>
      <c r="I142" s="130"/>
      <c r="J142" s="130"/>
      <c r="K142" s="130"/>
      <c r="L142" s="130"/>
      <c r="M142" s="130"/>
      <c r="N142" s="130"/>
      <c r="O142" s="130"/>
      <c r="P142" s="132"/>
      <c r="Q142" s="132"/>
      <c r="R142" s="131"/>
      <c r="S142" s="130"/>
      <c r="T142" s="130"/>
      <c r="U142" s="130"/>
      <c r="V142" s="130"/>
      <c r="W142" s="130"/>
      <c r="X142" s="130"/>
      <c r="Y142" s="130"/>
      <c r="Z142" s="130"/>
    </row>
    <row r="143" spans="1:26" ht="14.25" x14ac:dyDescent="0.35">
      <c r="A143" s="130"/>
      <c r="B143" s="130"/>
      <c r="C143" s="130"/>
      <c r="D143" s="130"/>
      <c r="E143" s="130"/>
      <c r="F143" s="130"/>
      <c r="G143" s="130"/>
      <c r="H143" s="129"/>
      <c r="I143" s="130"/>
      <c r="J143" s="130"/>
      <c r="K143" s="130"/>
      <c r="L143" s="130"/>
      <c r="M143" s="130"/>
      <c r="N143" s="130"/>
      <c r="O143" s="130"/>
      <c r="P143" s="132"/>
      <c r="Q143" s="132"/>
      <c r="R143" s="131"/>
      <c r="S143" s="130"/>
      <c r="T143" s="130"/>
      <c r="U143" s="130"/>
      <c r="V143" s="130"/>
      <c r="W143" s="130"/>
      <c r="X143" s="130"/>
      <c r="Y143" s="130"/>
      <c r="Z143" s="130"/>
    </row>
    <row r="144" spans="1:26" ht="14.25" x14ac:dyDescent="0.35">
      <c r="A144" s="130"/>
      <c r="B144" s="130"/>
      <c r="C144" s="130"/>
      <c r="D144" s="130"/>
      <c r="E144" s="130"/>
      <c r="F144" s="130"/>
      <c r="G144" s="130"/>
      <c r="H144" s="129"/>
      <c r="I144" s="130"/>
      <c r="J144" s="130"/>
      <c r="K144" s="130"/>
      <c r="L144" s="130"/>
      <c r="M144" s="130"/>
      <c r="N144" s="130"/>
      <c r="O144" s="130"/>
      <c r="P144" s="132"/>
      <c r="Q144" s="132"/>
      <c r="R144" s="131"/>
      <c r="S144" s="130"/>
      <c r="T144" s="130"/>
      <c r="U144" s="130"/>
      <c r="V144" s="130"/>
      <c r="W144" s="130"/>
      <c r="X144" s="130"/>
      <c r="Y144" s="130"/>
      <c r="Z144" s="130"/>
    </row>
    <row r="145" spans="1:26" ht="14.25" x14ac:dyDescent="0.35">
      <c r="A145" s="130"/>
      <c r="B145" s="130"/>
      <c r="C145" s="130"/>
      <c r="D145" s="130"/>
      <c r="E145" s="130"/>
      <c r="F145" s="130"/>
      <c r="G145" s="130"/>
      <c r="H145" s="129"/>
      <c r="I145" s="130"/>
      <c r="J145" s="130"/>
      <c r="K145" s="130"/>
      <c r="L145" s="130"/>
      <c r="M145" s="130"/>
      <c r="N145" s="130"/>
      <c r="O145" s="130"/>
      <c r="P145" s="132"/>
      <c r="Q145" s="132"/>
      <c r="R145" s="131"/>
      <c r="S145" s="130"/>
      <c r="T145" s="130"/>
      <c r="U145" s="130"/>
      <c r="V145" s="130"/>
      <c r="W145" s="130"/>
      <c r="X145" s="130"/>
      <c r="Y145" s="130"/>
      <c r="Z145" s="130"/>
    </row>
    <row r="146" spans="1:26" ht="14.25" x14ac:dyDescent="0.35">
      <c r="A146" s="130"/>
      <c r="B146" s="130"/>
      <c r="C146" s="130"/>
      <c r="D146" s="130"/>
      <c r="E146" s="130"/>
      <c r="F146" s="130"/>
      <c r="G146" s="130"/>
      <c r="H146" s="129"/>
      <c r="I146" s="130"/>
      <c r="J146" s="130"/>
      <c r="K146" s="130"/>
      <c r="L146" s="130"/>
      <c r="M146" s="130"/>
      <c r="N146" s="130"/>
      <c r="O146" s="130"/>
      <c r="P146" s="132"/>
      <c r="Q146" s="132"/>
      <c r="R146" s="131"/>
      <c r="S146" s="130"/>
      <c r="T146" s="130"/>
      <c r="U146" s="130"/>
      <c r="V146" s="130"/>
      <c r="W146" s="130"/>
      <c r="X146" s="130"/>
      <c r="Y146" s="130"/>
      <c r="Z146" s="130"/>
    </row>
    <row r="147" spans="1:26" ht="14.25" x14ac:dyDescent="0.35">
      <c r="A147" s="130"/>
      <c r="B147" s="130"/>
      <c r="C147" s="130"/>
      <c r="D147" s="130"/>
      <c r="E147" s="130"/>
      <c r="F147" s="130"/>
      <c r="G147" s="130"/>
      <c r="H147" s="129"/>
      <c r="I147" s="130"/>
      <c r="J147" s="130"/>
      <c r="K147" s="130"/>
      <c r="L147" s="130"/>
      <c r="M147" s="130"/>
      <c r="N147" s="130"/>
      <c r="O147" s="130"/>
      <c r="P147" s="132"/>
      <c r="Q147" s="132"/>
      <c r="R147" s="131"/>
      <c r="S147" s="130"/>
      <c r="T147" s="130"/>
      <c r="U147" s="130"/>
      <c r="V147" s="130"/>
      <c r="W147" s="130"/>
      <c r="X147" s="130"/>
      <c r="Y147" s="130"/>
      <c r="Z147" s="130"/>
    </row>
    <row r="148" spans="1:26" ht="14.25" x14ac:dyDescent="0.35">
      <c r="A148" s="130"/>
      <c r="B148" s="130"/>
      <c r="C148" s="130"/>
      <c r="D148" s="130"/>
      <c r="E148" s="130"/>
      <c r="F148" s="130"/>
      <c r="G148" s="130"/>
      <c r="H148" s="129"/>
      <c r="I148" s="130"/>
      <c r="J148" s="130"/>
      <c r="K148" s="130"/>
      <c r="L148" s="130"/>
      <c r="M148" s="130"/>
      <c r="N148" s="130"/>
      <c r="O148" s="130"/>
      <c r="P148" s="132"/>
      <c r="Q148" s="132"/>
      <c r="R148" s="131"/>
      <c r="S148" s="130"/>
      <c r="T148" s="130"/>
      <c r="U148" s="130"/>
      <c r="V148" s="130"/>
      <c r="W148" s="130"/>
      <c r="X148" s="130"/>
      <c r="Y148" s="130"/>
      <c r="Z148" s="130"/>
    </row>
    <row r="149" spans="1:26" ht="14.25" x14ac:dyDescent="0.35">
      <c r="A149" s="130"/>
      <c r="B149" s="130"/>
      <c r="C149" s="130"/>
      <c r="D149" s="130"/>
      <c r="E149" s="130"/>
      <c r="F149" s="130"/>
      <c r="G149" s="130"/>
      <c r="H149" s="129"/>
      <c r="I149" s="130"/>
      <c r="J149" s="130"/>
      <c r="K149" s="130"/>
      <c r="L149" s="130"/>
      <c r="M149" s="130"/>
      <c r="N149" s="130"/>
      <c r="O149" s="130"/>
      <c r="P149" s="132"/>
      <c r="Q149" s="132"/>
      <c r="R149" s="131"/>
      <c r="S149" s="130"/>
      <c r="T149" s="130"/>
      <c r="U149" s="130"/>
      <c r="V149" s="130"/>
      <c r="W149" s="130"/>
      <c r="X149" s="130"/>
      <c r="Y149" s="130"/>
      <c r="Z149" s="130"/>
    </row>
    <row r="150" spans="1:26" ht="14.25" x14ac:dyDescent="0.35">
      <c r="A150" s="130"/>
      <c r="B150" s="130"/>
      <c r="C150" s="130"/>
      <c r="D150" s="130"/>
      <c r="E150" s="130"/>
      <c r="F150" s="130"/>
      <c r="G150" s="130"/>
      <c r="H150" s="129"/>
      <c r="I150" s="130"/>
      <c r="J150" s="130"/>
      <c r="K150" s="130"/>
      <c r="L150" s="130"/>
      <c r="M150" s="130"/>
      <c r="N150" s="130"/>
      <c r="O150" s="130"/>
      <c r="P150" s="132"/>
      <c r="Q150" s="132"/>
      <c r="R150" s="131"/>
      <c r="S150" s="130"/>
      <c r="T150" s="130"/>
      <c r="U150" s="130"/>
      <c r="V150" s="130"/>
      <c r="W150" s="130"/>
      <c r="X150" s="130"/>
      <c r="Y150" s="130"/>
      <c r="Z150" s="130"/>
    </row>
    <row r="151" spans="1:26" ht="14.25" x14ac:dyDescent="0.35">
      <c r="A151" s="130"/>
      <c r="B151" s="130"/>
      <c r="C151" s="130"/>
      <c r="D151" s="130"/>
      <c r="E151" s="130"/>
      <c r="F151" s="130"/>
      <c r="G151" s="130"/>
      <c r="H151" s="129"/>
      <c r="I151" s="130"/>
      <c r="J151" s="130"/>
      <c r="K151" s="130"/>
      <c r="L151" s="130"/>
      <c r="M151" s="130"/>
      <c r="N151" s="130"/>
      <c r="O151" s="130"/>
      <c r="P151" s="132"/>
      <c r="Q151" s="132"/>
      <c r="R151" s="131"/>
      <c r="S151" s="130"/>
      <c r="T151" s="130"/>
      <c r="U151" s="130"/>
      <c r="V151" s="130"/>
      <c r="W151" s="130"/>
      <c r="X151" s="130"/>
      <c r="Y151" s="130"/>
      <c r="Z151" s="130"/>
    </row>
    <row r="152" spans="1:26" ht="14.25" x14ac:dyDescent="0.35">
      <c r="A152" s="130"/>
      <c r="B152" s="130"/>
      <c r="C152" s="130"/>
      <c r="D152" s="130"/>
      <c r="E152" s="130"/>
      <c r="F152" s="130"/>
      <c r="G152" s="130"/>
      <c r="H152" s="129"/>
      <c r="I152" s="130"/>
      <c r="J152" s="130"/>
      <c r="K152" s="130"/>
      <c r="L152" s="130"/>
      <c r="M152" s="130"/>
      <c r="N152" s="130"/>
      <c r="O152" s="130"/>
      <c r="P152" s="132"/>
      <c r="Q152" s="132"/>
      <c r="R152" s="131"/>
      <c r="S152" s="130"/>
      <c r="T152" s="130"/>
      <c r="U152" s="130"/>
      <c r="V152" s="130"/>
      <c r="W152" s="130"/>
      <c r="X152" s="130"/>
      <c r="Y152" s="130"/>
      <c r="Z152" s="130"/>
    </row>
    <row r="153" spans="1:26" ht="14.25" x14ac:dyDescent="0.35">
      <c r="A153" s="130"/>
      <c r="B153" s="130"/>
      <c r="C153" s="130"/>
      <c r="D153" s="130"/>
      <c r="E153" s="130"/>
      <c r="F153" s="130"/>
      <c r="G153" s="130"/>
      <c r="H153" s="129"/>
      <c r="I153" s="130"/>
      <c r="J153" s="130"/>
      <c r="K153" s="130"/>
      <c r="L153" s="130"/>
      <c r="M153" s="130"/>
      <c r="N153" s="130"/>
      <c r="O153" s="130"/>
      <c r="P153" s="132"/>
      <c r="Q153" s="132"/>
      <c r="R153" s="131"/>
      <c r="S153" s="130"/>
      <c r="T153" s="130"/>
      <c r="U153" s="130"/>
      <c r="V153" s="130"/>
      <c r="W153" s="130"/>
      <c r="X153" s="130"/>
      <c r="Y153" s="130"/>
      <c r="Z153" s="130"/>
    </row>
    <row r="154" spans="1:26" ht="14.25" x14ac:dyDescent="0.35">
      <c r="A154" s="130"/>
      <c r="B154" s="130"/>
      <c r="C154" s="130"/>
      <c r="D154" s="130"/>
      <c r="E154" s="130"/>
      <c r="F154" s="130"/>
      <c r="G154" s="130"/>
      <c r="H154" s="129"/>
      <c r="I154" s="130"/>
      <c r="J154" s="130"/>
      <c r="K154" s="130"/>
      <c r="L154" s="130"/>
      <c r="M154" s="130"/>
      <c r="N154" s="130"/>
      <c r="O154" s="130"/>
      <c r="P154" s="132"/>
      <c r="Q154" s="132"/>
      <c r="R154" s="131"/>
      <c r="S154" s="130"/>
      <c r="T154" s="130"/>
      <c r="U154" s="130"/>
      <c r="V154" s="130"/>
      <c r="W154" s="130"/>
      <c r="X154" s="130"/>
      <c r="Y154" s="130"/>
      <c r="Z154" s="130"/>
    </row>
    <row r="155" spans="1:26" ht="14.25" x14ac:dyDescent="0.35">
      <c r="A155" s="130"/>
      <c r="B155" s="130"/>
      <c r="C155" s="130"/>
      <c r="D155" s="130"/>
      <c r="E155" s="130"/>
      <c r="F155" s="130"/>
      <c r="G155" s="130"/>
      <c r="H155" s="129"/>
      <c r="I155" s="130"/>
      <c r="J155" s="130"/>
      <c r="K155" s="130"/>
      <c r="L155" s="130"/>
      <c r="M155" s="130"/>
      <c r="N155" s="130"/>
      <c r="O155" s="130"/>
      <c r="P155" s="132"/>
      <c r="Q155" s="132"/>
      <c r="R155" s="131"/>
      <c r="S155" s="130"/>
      <c r="T155" s="130"/>
      <c r="U155" s="130"/>
      <c r="V155" s="130"/>
      <c r="W155" s="130"/>
      <c r="X155" s="130"/>
      <c r="Y155" s="130"/>
      <c r="Z155" s="130"/>
    </row>
    <row r="156" spans="1:26" ht="14.25" x14ac:dyDescent="0.35">
      <c r="A156" s="130"/>
      <c r="B156" s="130"/>
      <c r="C156" s="130"/>
      <c r="D156" s="130"/>
      <c r="E156" s="130"/>
      <c r="F156" s="130"/>
      <c r="G156" s="130"/>
      <c r="H156" s="129"/>
      <c r="I156" s="130"/>
      <c r="J156" s="130"/>
      <c r="K156" s="130"/>
      <c r="L156" s="130"/>
      <c r="M156" s="130"/>
      <c r="N156" s="130"/>
      <c r="O156" s="130"/>
      <c r="P156" s="132"/>
      <c r="Q156" s="132"/>
      <c r="R156" s="131"/>
      <c r="S156" s="130"/>
      <c r="T156" s="130"/>
      <c r="U156" s="130"/>
      <c r="V156" s="130"/>
      <c r="W156" s="130"/>
      <c r="X156" s="130"/>
      <c r="Y156" s="130"/>
      <c r="Z156" s="130"/>
    </row>
    <row r="157" spans="1:26" ht="14.25" x14ac:dyDescent="0.35">
      <c r="A157" s="130"/>
      <c r="B157" s="130"/>
      <c r="C157" s="130"/>
      <c r="D157" s="130"/>
      <c r="E157" s="130"/>
      <c r="F157" s="130"/>
      <c r="G157" s="130"/>
      <c r="H157" s="129"/>
      <c r="I157" s="130"/>
      <c r="J157" s="130"/>
      <c r="K157" s="130"/>
      <c r="L157" s="130"/>
      <c r="M157" s="130"/>
      <c r="N157" s="130"/>
      <c r="O157" s="130"/>
      <c r="P157" s="132"/>
      <c r="Q157" s="132"/>
      <c r="R157" s="131"/>
      <c r="S157" s="130"/>
      <c r="T157" s="130"/>
      <c r="U157" s="130"/>
      <c r="V157" s="130"/>
      <c r="W157" s="130"/>
      <c r="X157" s="130"/>
      <c r="Y157" s="130"/>
      <c r="Z157" s="130"/>
    </row>
    <row r="158" spans="1:26" ht="14.25" x14ac:dyDescent="0.35">
      <c r="A158" s="130"/>
      <c r="B158" s="130"/>
      <c r="C158" s="130"/>
      <c r="D158" s="130"/>
      <c r="E158" s="130"/>
      <c r="F158" s="130"/>
      <c r="G158" s="130"/>
      <c r="H158" s="129"/>
      <c r="I158" s="130"/>
      <c r="J158" s="130"/>
      <c r="K158" s="130"/>
      <c r="L158" s="130"/>
      <c r="M158" s="130"/>
      <c r="N158" s="130"/>
      <c r="O158" s="130"/>
      <c r="P158" s="132"/>
      <c r="Q158" s="132"/>
      <c r="R158" s="131"/>
      <c r="S158" s="130"/>
      <c r="T158" s="130"/>
      <c r="U158" s="130"/>
      <c r="V158" s="130"/>
      <c r="W158" s="130"/>
      <c r="X158" s="130"/>
      <c r="Y158" s="130"/>
      <c r="Z158" s="130"/>
    </row>
    <row r="159" spans="1:26" ht="14.25" x14ac:dyDescent="0.35">
      <c r="A159" s="130"/>
      <c r="B159" s="130"/>
      <c r="C159" s="130"/>
      <c r="D159" s="130"/>
      <c r="E159" s="130"/>
      <c r="F159" s="130"/>
      <c r="G159" s="130"/>
      <c r="H159" s="129"/>
      <c r="I159" s="130"/>
      <c r="J159" s="130"/>
      <c r="K159" s="130"/>
      <c r="L159" s="130"/>
      <c r="M159" s="130"/>
      <c r="N159" s="130"/>
      <c r="O159" s="130"/>
      <c r="P159" s="132"/>
      <c r="Q159" s="132"/>
      <c r="R159" s="131"/>
      <c r="S159" s="130"/>
      <c r="T159" s="130"/>
      <c r="U159" s="130"/>
      <c r="V159" s="130"/>
      <c r="W159" s="130"/>
      <c r="X159" s="130"/>
      <c r="Y159" s="130"/>
      <c r="Z159" s="130"/>
    </row>
    <row r="160" spans="1:26" ht="14.25" x14ac:dyDescent="0.35">
      <c r="A160" s="130"/>
      <c r="B160" s="130"/>
      <c r="C160" s="130"/>
      <c r="D160" s="130"/>
      <c r="E160" s="130"/>
      <c r="F160" s="130"/>
      <c r="G160" s="130"/>
      <c r="H160" s="129"/>
      <c r="I160" s="130"/>
      <c r="J160" s="130"/>
      <c r="K160" s="130"/>
      <c r="L160" s="130"/>
      <c r="M160" s="130"/>
      <c r="N160" s="130"/>
      <c r="O160" s="130"/>
      <c r="P160" s="132"/>
      <c r="Q160" s="132"/>
      <c r="R160" s="131"/>
      <c r="S160" s="130"/>
      <c r="T160" s="130"/>
      <c r="U160" s="130"/>
      <c r="V160" s="130"/>
      <c r="W160" s="130"/>
      <c r="X160" s="130"/>
      <c r="Y160" s="130"/>
      <c r="Z160" s="130"/>
    </row>
    <row r="161" spans="1:26" ht="14.25" x14ac:dyDescent="0.35">
      <c r="A161" s="130"/>
      <c r="B161" s="130"/>
      <c r="C161" s="130"/>
      <c r="D161" s="130"/>
      <c r="E161" s="130"/>
      <c r="F161" s="130"/>
      <c r="G161" s="130"/>
      <c r="H161" s="129"/>
      <c r="I161" s="130"/>
      <c r="J161" s="130"/>
      <c r="K161" s="130"/>
      <c r="L161" s="130"/>
      <c r="M161" s="130"/>
      <c r="N161" s="130"/>
      <c r="O161" s="130"/>
      <c r="P161" s="132"/>
      <c r="Q161" s="132"/>
      <c r="R161" s="131"/>
      <c r="S161" s="130"/>
      <c r="T161" s="130"/>
      <c r="U161" s="130"/>
      <c r="V161" s="130"/>
      <c r="W161" s="130"/>
      <c r="X161" s="130"/>
      <c r="Y161" s="130"/>
      <c r="Z161" s="130"/>
    </row>
    <row r="162" spans="1:26" ht="14.25" x14ac:dyDescent="0.35">
      <c r="A162" s="130"/>
      <c r="B162" s="130"/>
      <c r="C162" s="130"/>
      <c r="D162" s="130"/>
      <c r="E162" s="130"/>
      <c r="F162" s="130"/>
      <c r="G162" s="130"/>
      <c r="H162" s="129"/>
      <c r="I162" s="130"/>
      <c r="J162" s="130"/>
      <c r="K162" s="130"/>
      <c r="L162" s="130"/>
      <c r="M162" s="130"/>
      <c r="N162" s="130"/>
      <c r="O162" s="130"/>
      <c r="P162" s="132"/>
      <c r="Q162" s="132"/>
      <c r="R162" s="131"/>
      <c r="S162" s="130"/>
      <c r="T162" s="130"/>
      <c r="U162" s="130"/>
      <c r="V162" s="130"/>
      <c r="W162" s="130"/>
      <c r="X162" s="130"/>
      <c r="Y162" s="130"/>
      <c r="Z162" s="130"/>
    </row>
    <row r="163" spans="1:26" ht="14.25" x14ac:dyDescent="0.35">
      <c r="A163" s="130"/>
      <c r="B163" s="130"/>
      <c r="C163" s="130"/>
      <c r="D163" s="130"/>
      <c r="E163" s="130"/>
      <c r="F163" s="130"/>
      <c r="G163" s="130"/>
      <c r="H163" s="129"/>
      <c r="I163" s="130"/>
      <c r="J163" s="130"/>
      <c r="K163" s="130"/>
      <c r="L163" s="130"/>
      <c r="M163" s="130"/>
      <c r="N163" s="130"/>
      <c r="O163" s="130"/>
      <c r="P163" s="132"/>
      <c r="Q163" s="132"/>
      <c r="R163" s="131"/>
      <c r="S163" s="130"/>
      <c r="T163" s="130"/>
      <c r="U163" s="130"/>
      <c r="V163" s="130"/>
      <c r="W163" s="130"/>
      <c r="X163" s="130"/>
      <c r="Y163" s="130"/>
      <c r="Z163" s="130"/>
    </row>
    <row r="164" spans="1:26" ht="14.25" x14ac:dyDescent="0.35">
      <c r="A164" s="130"/>
      <c r="B164" s="130"/>
      <c r="C164" s="130"/>
      <c r="D164" s="130"/>
      <c r="E164" s="130"/>
      <c r="F164" s="130"/>
      <c r="G164" s="130"/>
      <c r="H164" s="129"/>
      <c r="I164" s="130"/>
      <c r="J164" s="130"/>
      <c r="K164" s="130"/>
      <c r="L164" s="130"/>
      <c r="M164" s="130"/>
      <c r="N164" s="130"/>
      <c r="O164" s="130"/>
      <c r="P164" s="132"/>
      <c r="Q164" s="132"/>
      <c r="R164" s="131"/>
      <c r="S164" s="130"/>
      <c r="T164" s="130"/>
      <c r="U164" s="130"/>
      <c r="V164" s="130"/>
      <c r="W164" s="130"/>
      <c r="X164" s="130"/>
      <c r="Y164" s="130"/>
      <c r="Z164" s="130"/>
    </row>
    <row r="165" spans="1:26" ht="14.25" x14ac:dyDescent="0.35">
      <c r="A165" s="130"/>
      <c r="B165" s="130"/>
      <c r="C165" s="130"/>
      <c r="D165" s="130"/>
      <c r="E165" s="130"/>
      <c r="F165" s="130"/>
      <c r="G165" s="130"/>
      <c r="H165" s="129"/>
      <c r="I165" s="130"/>
      <c r="J165" s="130"/>
      <c r="K165" s="130"/>
      <c r="L165" s="130"/>
      <c r="M165" s="130"/>
      <c r="N165" s="130"/>
      <c r="O165" s="130"/>
      <c r="P165" s="132"/>
      <c r="Q165" s="132"/>
      <c r="R165" s="131"/>
      <c r="S165" s="130"/>
      <c r="T165" s="130"/>
      <c r="U165" s="130"/>
      <c r="V165" s="130"/>
      <c r="W165" s="130"/>
      <c r="X165" s="130"/>
      <c r="Y165" s="130"/>
      <c r="Z165" s="130"/>
    </row>
    <row r="166" spans="1:26" ht="14.25" x14ac:dyDescent="0.35">
      <c r="A166" s="130"/>
      <c r="B166" s="130"/>
      <c r="C166" s="130"/>
      <c r="D166" s="130"/>
      <c r="E166" s="130"/>
      <c r="F166" s="130"/>
      <c r="G166" s="130"/>
      <c r="H166" s="129"/>
      <c r="I166" s="130"/>
      <c r="J166" s="130"/>
      <c r="K166" s="130"/>
      <c r="L166" s="130"/>
      <c r="M166" s="130"/>
      <c r="N166" s="130"/>
      <c r="O166" s="130"/>
      <c r="P166" s="132"/>
      <c r="Q166" s="132"/>
      <c r="R166" s="131"/>
      <c r="S166" s="130"/>
      <c r="T166" s="130"/>
      <c r="U166" s="130"/>
      <c r="V166" s="130"/>
      <c r="W166" s="130"/>
      <c r="X166" s="130"/>
      <c r="Y166" s="130"/>
      <c r="Z166" s="130"/>
    </row>
    <row r="167" spans="1:26" ht="14.25" x14ac:dyDescent="0.35">
      <c r="A167" s="130"/>
      <c r="B167" s="130"/>
      <c r="C167" s="130"/>
      <c r="D167" s="130"/>
      <c r="E167" s="130"/>
      <c r="F167" s="130"/>
      <c r="G167" s="130"/>
      <c r="H167" s="129"/>
      <c r="I167" s="130"/>
      <c r="J167" s="130"/>
      <c r="K167" s="130"/>
      <c r="L167" s="130"/>
      <c r="M167" s="130"/>
      <c r="N167" s="130"/>
      <c r="O167" s="130"/>
      <c r="P167" s="132"/>
      <c r="Q167" s="132"/>
      <c r="R167" s="131"/>
      <c r="S167" s="130"/>
      <c r="T167" s="130"/>
      <c r="U167" s="130"/>
      <c r="V167" s="130"/>
      <c r="W167" s="130"/>
      <c r="X167" s="130"/>
      <c r="Y167" s="130"/>
      <c r="Z167" s="130"/>
    </row>
    <row r="168" spans="1:26" ht="14.25" x14ac:dyDescent="0.35">
      <c r="A168" s="130"/>
      <c r="B168" s="130"/>
      <c r="C168" s="130"/>
      <c r="D168" s="130"/>
      <c r="E168" s="130"/>
      <c r="F168" s="130"/>
      <c r="G168" s="130"/>
      <c r="H168" s="129"/>
      <c r="I168" s="130"/>
      <c r="J168" s="130"/>
      <c r="K168" s="130"/>
      <c r="L168" s="130"/>
      <c r="M168" s="130"/>
      <c r="N168" s="130"/>
      <c r="O168" s="130"/>
      <c r="P168" s="132"/>
      <c r="Q168" s="132"/>
      <c r="R168" s="131"/>
      <c r="S168" s="130"/>
      <c r="T168" s="130"/>
      <c r="U168" s="130"/>
      <c r="V168" s="130"/>
      <c r="W168" s="130"/>
      <c r="X168" s="130"/>
      <c r="Y168" s="130"/>
      <c r="Z168" s="130"/>
    </row>
    <row r="169" spans="1:26" ht="14.25" x14ac:dyDescent="0.35">
      <c r="A169" s="130"/>
      <c r="B169" s="130"/>
      <c r="C169" s="130"/>
      <c r="D169" s="130"/>
      <c r="E169" s="130"/>
      <c r="F169" s="130"/>
      <c r="G169" s="130"/>
      <c r="H169" s="129"/>
      <c r="I169" s="130"/>
      <c r="J169" s="130"/>
      <c r="K169" s="130"/>
      <c r="L169" s="130"/>
      <c r="M169" s="130"/>
      <c r="N169" s="130"/>
      <c r="O169" s="130"/>
      <c r="P169" s="132"/>
      <c r="Q169" s="132"/>
      <c r="R169" s="131"/>
      <c r="S169" s="130"/>
      <c r="T169" s="130"/>
      <c r="U169" s="130"/>
      <c r="V169" s="130"/>
      <c r="W169" s="130"/>
      <c r="X169" s="130"/>
      <c r="Y169" s="130"/>
      <c r="Z169" s="130"/>
    </row>
    <row r="170" spans="1:26" ht="14.25" x14ac:dyDescent="0.35">
      <c r="A170" s="130"/>
      <c r="B170" s="130"/>
      <c r="C170" s="130"/>
      <c r="D170" s="130"/>
      <c r="E170" s="130"/>
      <c r="F170" s="130"/>
      <c r="G170" s="130"/>
      <c r="H170" s="129"/>
      <c r="I170" s="130"/>
      <c r="J170" s="130"/>
      <c r="K170" s="130"/>
      <c r="L170" s="130"/>
      <c r="M170" s="130"/>
      <c r="N170" s="130"/>
      <c r="O170" s="130"/>
      <c r="P170" s="132"/>
      <c r="Q170" s="132"/>
      <c r="R170" s="131"/>
      <c r="S170" s="130"/>
      <c r="T170" s="130"/>
      <c r="U170" s="130"/>
      <c r="V170" s="130"/>
      <c r="W170" s="130"/>
      <c r="X170" s="130"/>
      <c r="Y170" s="130"/>
      <c r="Z170" s="130"/>
    </row>
    <row r="171" spans="1:26" ht="14.25" x14ac:dyDescent="0.35">
      <c r="A171" s="130"/>
      <c r="B171" s="130"/>
      <c r="C171" s="130"/>
      <c r="D171" s="130"/>
      <c r="E171" s="130"/>
      <c r="F171" s="130"/>
      <c r="G171" s="130"/>
      <c r="H171" s="129"/>
      <c r="I171" s="130"/>
      <c r="J171" s="130"/>
      <c r="K171" s="130"/>
      <c r="L171" s="130"/>
      <c r="M171" s="130"/>
      <c r="N171" s="130"/>
      <c r="O171" s="130"/>
      <c r="P171" s="132"/>
      <c r="Q171" s="132"/>
      <c r="R171" s="131"/>
      <c r="S171" s="130"/>
      <c r="T171" s="130"/>
      <c r="U171" s="130"/>
      <c r="V171" s="130"/>
      <c r="W171" s="130"/>
      <c r="X171" s="130"/>
      <c r="Y171" s="130"/>
      <c r="Z171" s="130"/>
    </row>
    <row r="172" spans="1:26" ht="14.25" x14ac:dyDescent="0.35">
      <c r="A172" s="130"/>
      <c r="B172" s="130"/>
      <c r="C172" s="130"/>
      <c r="D172" s="130"/>
      <c r="E172" s="130"/>
      <c r="F172" s="130"/>
      <c r="G172" s="130"/>
      <c r="H172" s="129"/>
      <c r="I172" s="130"/>
      <c r="J172" s="130"/>
      <c r="K172" s="130"/>
      <c r="L172" s="130"/>
      <c r="M172" s="130"/>
      <c r="N172" s="130"/>
      <c r="O172" s="130"/>
      <c r="P172" s="132"/>
      <c r="Q172" s="132"/>
      <c r="R172" s="131"/>
      <c r="S172" s="130"/>
      <c r="T172" s="130"/>
      <c r="U172" s="130"/>
      <c r="V172" s="130"/>
      <c r="W172" s="130"/>
      <c r="X172" s="130"/>
      <c r="Y172" s="130"/>
      <c r="Z172" s="130"/>
    </row>
    <row r="173" spans="1:26" ht="14.25" x14ac:dyDescent="0.35">
      <c r="A173" s="130"/>
      <c r="B173" s="130"/>
      <c r="C173" s="130"/>
      <c r="D173" s="130"/>
      <c r="E173" s="130"/>
      <c r="F173" s="130"/>
      <c r="G173" s="130"/>
      <c r="H173" s="129"/>
      <c r="I173" s="130"/>
      <c r="J173" s="130"/>
      <c r="K173" s="130"/>
      <c r="L173" s="130"/>
      <c r="M173" s="130"/>
      <c r="N173" s="130"/>
      <c r="O173" s="130"/>
      <c r="P173" s="132"/>
      <c r="Q173" s="132"/>
      <c r="R173" s="131"/>
      <c r="S173" s="130"/>
      <c r="T173" s="130"/>
      <c r="U173" s="130"/>
      <c r="V173" s="130"/>
      <c r="W173" s="130"/>
      <c r="X173" s="130"/>
      <c r="Y173" s="130"/>
      <c r="Z173" s="130"/>
    </row>
    <row r="174" spans="1:26" ht="14.25" x14ac:dyDescent="0.35">
      <c r="A174" s="130"/>
      <c r="B174" s="130"/>
      <c r="C174" s="130"/>
      <c r="D174" s="130"/>
      <c r="E174" s="130"/>
      <c r="F174" s="130"/>
      <c r="G174" s="130"/>
      <c r="H174" s="129"/>
      <c r="I174" s="130"/>
      <c r="J174" s="130"/>
      <c r="K174" s="130"/>
      <c r="L174" s="130"/>
      <c r="M174" s="130"/>
      <c r="N174" s="130"/>
      <c r="O174" s="130"/>
      <c r="P174" s="132"/>
      <c r="Q174" s="132"/>
      <c r="R174" s="131"/>
      <c r="S174" s="130"/>
      <c r="T174" s="130"/>
      <c r="U174" s="130"/>
      <c r="V174" s="130"/>
      <c r="W174" s="130"/>
      <c r="X174" s="130"/>
      <c r="Y174" s="130"/>
      <c r="Z174" s="130"/>
    </row>
    <row r="175" spans="1:26" ht="14.25" x14ac:dyDescent="0.35">
      <c r="A175" s="130"/>
      <c r="B175" s="130"/>
      <c r="C175" s="130"/>
      <c r="D175" s="130"/>
      <c r="E175" s="130"/>
      <c r="F175" s="130"/>
      <c r="G175" s="130"/>
      <c r="H175" s="129"/>
      <c r="I175" s="130"/>
      <c r="J175" s="130"/>
      <c r="K175" s="130"/>
      <c r="L175" s="130"/>
      <c r="M175" s="130"/>
      <c r="N175" s="130"/>
      <c r="O175" s="130"/>
      <c r="P175" s="132"/>
      <c r="Q175" s="132"/>
      <c r="R175" s="131"/>
      <c r="S175" s="130"/>
      <c r="T175" s="130"/>
      <c r="U175" s="130"/>
      <c r="V175" s="130"/>
      <c r="W175" s="130"/>
      <c r="X175" s="130"/>
      <c r="Y175" s="130"/>
      <c r="Z175" s="130"/>
    </row>
    <row r="176" spans="1:26" ht="14.25" x14ac:dyDescent="0.35">
      <c r="A176" s="130"/>
      <c r="B176" s="130"/>
      <c r="C176" s="130"/>
      <c r="D176" s="130"/>
      <c r="E176" s="130"/>
      <c r="F176" s="130"/>
      <c r="G176" s="130"/>
      <c r="H176" s="129"/>
      <c r="I176" s="130"/>
      <c r="J176" s="130"/>
      <c r="K176" s="130"/>
      <c r="L176" s="130"/>
      <c r="M176" s="130"/>
      <c r="N176" s="130"/>
      <c r="O176" s="130"/>
      <c r="P176" s="132"/>
      <c r="Q176" s="132"/>
      <c r="R176" s="131"/>
      <c r="S176" s="130"/>
      <c r="T176" s="130"/>
      <c r="U176" s="130"/>
      <c r="V176" s="130"/>
      <c r="W176" s="130"/>
      <c r="X176" s="130"/>
      <c r="Y176" s="130"/>
      <c r="Z176" s="130"/>
    </row>
    <row r="177" spans="1:26" ht="14.25" x14ac:dyDescent="0.35">
      <c r="A177" s="130"/>
      <c r="B177" s="130"/>
      <c r="C177" s="130"/>
      <c r="D177" s="130"/>
      <c r="E177" s="130"/>
      <c r="F177" s="130"/>
      <c r="G177" s="130"/>
      <c r="H177" s="129"/>
      <c r="I177" s="130"/>
      <c r="J177" s="130"/>
      <c r="K177" s="130"/>
      <c r="L177" s="130"/>
      <c r="M177" s="130"/>
      <c r="N177" s="130"/>
      <c r="O177" s="130"/>
      <c r="P177" s="132"/>
      <c r="Q177" s="132"/>
      <c r="R177" s="131"/>
      <c r="S177" s="130"/>
      <c r="T177" s="130"/>
      <c r="U177" s="130"/>
      <c r="V177" s="130"/>
      <c r="W177" s="130"/>
      <c r="X177" s="130"/>
      <c r="Y177" s="130"/>
      <c r="Z177" s="130"/>
    </row>
    <row r="178" spans="1:26" ht="14.25" x14ac:dyDescent="0.35">
      <c r="A178" s="130"/>
      <c r="B178" s="130"/>
      <c r="C178" s="130"/>
      <c r="D178" s="130"/>
      <c r="E178" s="130"/>
      <c r="F178" s="130"/>
      <c r="G178" s="130"/>
      <c r="H178" s="129"/>
      <c r="I178" s="130"/>
      <c r="J178" s="130"/>
      <c r="K178" s="130"/>
      <c r="L178" s="130"/>
      <c r="M178" s="130"/>
      <c r="N178" s="130"/>
      <c r="O178" s="130"/>
      <c r="P178" s="132"/>
      <c r="Q178" s="132"/>
      <c r="R178" s="131"/>
      <c r="S178" s="130"/>
      <c r="T178" s="130"/>
      <c r="U178" s="130"/>
      <c r="V178" s="130"/>
      <c r="W178" s="130"/>
      <c r="X178" s="130"/>
      <c r="Y178" s="130"/>
      <c r="Z178" s="130"/>
    </row>
    <row r="179" spans="1:26" ht="14.25" x14ac:dyDescent="0.35">
      <c r="A179" s="130"/>
      <c r="B179" s="130"/>
      <c r="C179" s="130"/>
      <c r="D179" s="130"/>
      <c r="E179" s="130"/>
      <c r="F179" s="130"/>
      <c r="G179" s="130"/>
      <c r="H179" s="129"/>
      <c r="I179" s="130"/>
      <c r="J179" s="130"/>
      <c r="K179" s="130"/>
      <c r="L179" s="130"/>
      <c r="M179" s="130"/>
      <c r="N179" s="130"/>
      <c r="O179" s="130"/>
      <c r="P179" s="132"/>
      <c r="Q179" s="132"/>
      <c r="R179" s="131"/>
      <c r="S179" s="130"/>
      <c r="T179" s="130"/>
      <c r="U179" s="130"/>
      <c r="V179" s="130"/>
      <c r="W179" s="130"/>
      <c r="X179" s="130"/>
      <c r="Y179" s="130"/>
      <c r="Z179" s="130"/>
    </row>
    <row r="180" spans="1:26" ht="14.25" x14ac:dyDescent="0.35">
      <c r="A180" s="130"/>
      <c r="B180" s="130"/>
      <c r="C180" s="130"/>
      <c r="D180" s="130"/>
      <c r="E180" s="130"/>
      <c r="F180" s="130"/>
      <c r="G180" s="130"/>
      <c r="H180" s="129"/>
      <c r="I180" s="130"/>
      <c r="J180" s="130"/>
      <c r="K180" s="130"/>
      <c r="L180" s="130"/>
      <c r="M180" s="130"/>
      <c r="N180" s="130"/>
      <c r="O180" s="130"/>
      <c r="P180" s="132"/>
      <c r="Q180" s="132"/>
      <c r="R180" s="131"/>
      <c r="S180" s="130"/>
      <c r="T180" s="130"/>
      <c r="U180" s="130"/>
      <c r="V180" s="130"/>
      <c r="W180" s="130"/>
      <c r="X180" s="130"/>
      <c r="Y180" s="130"/>
      <c r="Z180" s="130"/>
    </row>
    <row r="181" spans="1:26" ht="14.25" x14ac:dyDescent="0.35">
      <c r="A181" s="130"/>
      <c r="B181" s="130"/>
      <c r="C181" s="130"/>
      <c r="D181" s="130"/>
      <c r="E181" s="130"/>
      <c r="F181" s="130"/>
      <c r="G181" s="130"/>
      <c r="H181" s="129"/>
      <c r="I181" s="130"/>
      <c r="J181" s="130"/>
      <c r="K181" s="130"/>
      <c r="L181" s="130"/>
      <c r="M181" s="130"/>
      <c r="N181" s="130"/>
      <c r="O181" s="130"/>
      <c r="P181" s="132"/>
      <c r="Q181" s="132"/>
      <c r="R181" s="131"/>
      <c r="S181" s="130"/>
      <c r="T181" s="130"/>
      <c r="U181" s="130"/>
      <c r="V181" s="130"/>
      <c r="W181" s="130"/>
      <c r="X181" s="130"/>
      <c r="Y181" s="130"/>
      <c r="Z181" s="130"/>
    </row>
    <row r="182" spans="1:26" ht="14.25" x14ac:dyDescent="0.35">
      <c r="A182" s="130"/>
      <c r="B182" s="130"/>
      <c r="C182" s="130"/>
      <c r="D182" s="130"/>
      <c r="E182" s="130"/>
      <c r="F182" s="130"/>
      <c r="G182" s="130"/>
      <c r="H182" s="129"/>
      <c r="I182" s="130"/>
      <c r="J182" s="130"/>
      <c r="K182" s="130"/>
      <c r="L182" s="130"/>
      <c r="M182" s="130"/>
      <c r="N182" s="130"/>
      <c r="O182" s="130"/>
      <c r="P182" s="132"/>
      <c r="Q182" s="132"/>
      <c r="R182" s="131"/>
      <c r="S182" s="130"/>
      <c r="T182" s="130"/>
      <c r="U182" s="130"/>
      <c r="V182" s="130"/>
      <c r="W182" s="130"/>
      <c r="X182" s="130"/>
      <c r="Y182" s="130"/>
      <c r="Z182" s="130"/>
    </row>
    <row r="183" spans="1:26" ht="14.25" x14ac:dyDescent="0.35">
      <c r="A183" s="130"/>
      <c r="B183" s="130"/>
      <c r="C183" s="130"/>
      <c r="D183" s="130"/>
      <c r="E183" s="130"/>
      <c r="F183" s="130"/>
      <c r="G183" s="130"/>
      <c r="H183" s="129"/>
      <c r="I183" s="130"/>
      <c r="J183" s="130"/>
      <c r="K183" s="130"/>
      <c r="L183" s="130"/>
      <c r="M183" s="130"/>
      <c r="N183" s="130"/>
      <c r="O183" s="130"/>
      <c r="P183" s="132"/>
      <c r="Q183" s="132"/>
      <c r="R183" s="131"/>
      <c r="S183" s="130"/>
      <c r="T183" s="130"/>
      <c r="U183" s="130"/>
      <c r="V183" s="130"/>
      <c r="W183" s="130"/>
      <c r="X183" s="130"/>
      <c r="Y183" s="130"/>
      <c r="Z183" s="130"/>
    </row>
    <row r="184" spans="1:26" ht="14.25" x14ac:dyDescent="0.35">
      <c r="A184" s="130"/>
      <c r="B184" s="130"/>
      <c r="C184" s="130"/>
      <c r="D184" s="130"/>
      <c r="E184" s="130"/>
      <c r="F184" s="130"/>
      <c r="G184" s="130"/>
      <c r="H184" s="129"/>
      <c r="I184" s="130"/>
      <c r="J184" s="130"/>
      <c r="K184" s="130"/>
      <c r="L184" s="130"/>
      <c r="M184" s="130"/>
      <c r="N184" s="130"/>
      <c r="O184" s="130"/>
      <c r="P184" s="132"/>
      <c r="Q184" s="132"/>
      <c r="R184" s="131"/>
      <c r="S184" s="130"/>
      <c r="T184" s="130"/>
      <c r="U184" s="130"/>
      <c r="V184" s="130"/>
      <c r="W184" s="130"/>
      <c r="X184" s="130"/>
      <c r="Y184" s="130"/>
      <c r="Z184" s="130"/>
    </row>
    <row r="185" spans="1:26" ht="14.25" x14ac:dyDescent="0.35">
      <c r="A185" s="130"/>
      <c r="B185" s="130"/>
      <c r="C185" s="130"/>
      <c r="D185" s="130"/>
      <c r="E185" s="130"/>
      <c r="F185" s="130"/>
      <c r="G185" s="130"/>
      <c r="H185" s="129"/>
      <c r="I185" s="130"/>
      <c r="J185" s="130"/>
      <c r="K185" s="130"/>
      <c r="L185" s="130"/>
      <c r="M185" s="130"/>
      <c r="N185" s="130"/>
      <c r="O185" s="130"/>
      <c r="P185" s="132"/>
      <c r="Q185" s="132"/>
      <c r="R185" s="131"/>
      <c r="S185" s="130"/>
      <c r="T185" s="130"/>
      <c r="U185" s="130"/>
      <c r="V185" s="130"/>
      <c r="W185" s="130"/>
      <c r="X185" s="130"/>
      <c r="Y185" s="130"/>
      <c r="Z185" s="130"/>
    </row>
    <row r="186" spans="1:26" ht="14.25" x14ac:dyDescent="0.35">
      <c r="A186" s="130"/>
      <c r="B186" s="130"/>
      <c r="C186" s="130"/>
      <c r="D186" s="130"/>
      <c r="E186" s="130"/>
      <c r="F186" s="130"/>
      <c r="G186" s="130"/>
      <c r="H186" s="129"/>
      <c r="I186" s="130"/>
      <c r="J186" s="130"/>
      <c r="K186" s="130"/>
      <c r="L186" s="130"/>
      <c r="M186" s="130"/>
      <c r="N186" s="130"/>
      <c r="O186" s="130"/>
      <c r="P186" s="132"/>
      <c r="Q186" s="132"/>
      <c r="R186" s="131"/>
      <c r="S186" s="130"/>
      <c r="T186" s="130"/>
      <c r="U186" s="130"/>
      <c r="V186" s="130"/>
      <c r="W186" s="130"/>
      <c r="X186" s="130"/>
      <c r="Y186" s="130"/>
      <c r="Z186" s="130"/>
    </row>
    <row r="187" spans="1:26" ht="14.25" x14ac:dyDescent="0.35">
      <c r="A187" s="130"/>
      <c r="B187" s="130"/>
      <c r="C187" s="130"/>
      <c r="D187" s="130"/>
      <c r="E187" s="130"/>
      <c r="F187" s="130"/>
      <c r="G187" s="130"/>
      <c r="H187" s="129"/>
      <c r="I187" s="130"/>
      <c r="J187" s="130"/>
      <c r="K187" s="130"/>
      <c r="L187" s="130"/>
      <c r="M187" s="130"/>
      <c r="N187" s="130"/>
      <c r="O187" s="130"/>
      <c r="P187" s="132"/>
      <c r="Q187" s="132"/>
      <c r="R187" s="131"/>
      <c r="S187" s="130"/>
      <c r="T187" s="130"/>
      <c r="U187" s="130"/>
      <c r="V187" s="130"/>
      <c r="W187" s="130"/>
      <c r="X187" s="130"/>
      <c r="Y187" s="130"/>
      <c r="Z187" s="130"/>
    </row>
    <row r="188" spans="1:26" ht="14.25" x14ac:dyDescent="0.35">
      <c r="A188" s="130"/>
      <c r="B188" s="130"/>
      <c r="C188" s="130"/>
      <c r="D188" s="130"/>
      <c r="E188" s="130"/>
      <c r="F188" s="130"/>
      <c r="G188" s="130"/>
      <c r="H188" s="129"/>
      <c r="I188" s="130"/>
      <c r="J188" s="130"/>
      <c r="K188" s="130"/>
      <c r="L188" s="130"/>
      <c r="M188" s="130"/>
      <c r="N188" s="130"/>
      <c r="O188" s="130"/>
      <c r="P188" s="132"/>
      <c r="Q188" s="132"/>
      <c r="R188" s="131"/>
      <c r="S188" s="130"/>
      <c r="T188" s="130"/>
      <c r="U188" s="130"/>
      <c r="V188" s="130"/>
      <c r="W188" s="130"/>
      <c r="X188" s="130"/>
      <c r="Y188" s="130"/>
      <c r="Z188" s="130"/>
    </row>
    <row r="189" spans="1:26" ht="14.25" x14ac:dyDescent="0.35">
      <c r="A189" s="130"/>
      <c r="B189" s="130"/>
      <c r="C189" s="130"/>
      <c r="D189" s="130"/>
      <c r="E189" s="130"/>
      <c r="F189" s="130"/>
      <c r="G189" s="130"/>
      <c r="H189" s="129"/>
      <c r="I189" s="130"/>
      <c r="J189" s="130"/>
      <c r="K189" s="130"/>
      <c r="L189" s="130"/>
      <c r="M189" s="130"/>
      <c r="N189" s="130"/>
      <c r="O189" s="130"/>
      <c r="P189" s="132"/>
      <c r="Q189" s="132"/>
      <c r="R189" s="131"/>
      <c r="S189" s="130"/>
      <c r="T189" s="130"/>
      <c r="U189" s="130"/>
      <c r="V189" s="130"/>
      <c r="W189" s="130"/>
      <c r="X189" s="130"/>
      <c r="Y189" s="130"/>
      <c r="Z189" s="130"/>
    </row>
  </sheetData>
  <mergeCells count="5">
    <mergeCell ref="B18:B19"/>
    <mergeCell ref="B11:B17"/>
    <mergeCell ref="B7:B10"/>
    <mergeCell ref="B3:B6"/>
    <mergeCell ref="S1:T1"/>
  </mergeCells>
  <phoneticPr fontId="30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0D33-B452-42F4-8CDC-CF49BBDB32C7}">
  <dimension ref="A1:R238"/>
  <sheetViews>
    <sheetView workbookViewId="0">
      <pane ySplit="2" topLeftCell="A3" activePane="bottomLeft" state="frozen"/>
      <selection pane="bottomLeft"/>
    </sheetView>
  </sheetViews>
  <sheetFormatPr defaultColWidth="14" defaultRowHeight="12.75" x14ac:dyDescent="0.35"/>
  <cols>
    <col min="1" max="1" width="7" customWidth="1"/>
    <col min="2" max="2" width="10" customWidth="1"/>
    <col min="3" max="3" width="43" customWidth="1"/>
    <col min="4" max="5" width="8" customWidth="1"/>
    <col min="6" max="6" width="7" customWidth="1"/>
    <col min="7" max="7" width="11" customWidth="1"/>
    <col min="8" max="8" width="10" customWidth="1"/>
    <col min="9" max="9" width="41" customWidth="1"/>
    <col min="10" max="13" width="14" customWidth="1"/>
  </cols>
  <sheetData>
    <row r="1" spans="1:18" ht="20" customHeight="1" x14ac:dyDescent="0.35">
      <c r="A1" s="321" t="s">
        <v>653</v>
      </c>
      <c r="B1" s="321"/>
      <c r="C1" s="321"/>
      <c r="D1" s="321"/>
      <c r="E1" s="321"/>
      <c r="F1" s="321"/>
      <c r="G1" s="321"/>
      <c r="H1" s="321"/>
      <c r="I1" s="321"/>
      <c r="J1" s="157"/>
      <c r="K1" s="157"/>
      <c r="L1" s="157"/>
      <c r="M1" s="157"/>
      <c r="N1" s="157"/>
      <c r="O1" s="157"/>
      <c r="P1" s="157"/>
      <c r="Q1" s="157"/>
      <c r="R1" s="157"/>
    </row>
    <row r="2" spans="1:18" ht="14.25" x14ac:dyDescent="0.35">
      <c r="A2" s="199" t="s">
        <v>654</v>
      </c>
      <c r="B2" s="202" t="s">
        <v>655</v>
      </c>
      <c r="C2" s="202" t="s">
        <v>656</v>
      </c>
      <c r="D2" s="202" t="s">
        <v>657</v>
      </c>
      <c r="E2" s="200" t="s">
        <v>658</v>
      </c>
      <c r="F2" s="201" t="s">
        <v>611</v>
      </c>
      <c r="G2" s="201" t="s">
        <v>659</v>
      </c>
      <c r="H2" s="201" t="s">
        <v>660</v>
      </c>
      <c r="I2" s="201" t="s">
        <v>28</v>
      </c>
      <c r="J2" s="157"/>
      <c r="K2" s="157"/>
      <c r="L2" s="157"/>
      <c r="M2" s="157"/>
      <c r="N2" s="157"/>
      <c r="O2" s="157"/>
      <c r="P2" s="157"/>
      <c r="Q2" s="157"/>
      <c r="R2" s="157"/>
    </row>
    <row r="3" spans="1:18" ht="14.25" x14ac:dyDescent="0.35">
      <c r="A3" s="166" t="s">
        <v>661</v>
      </c>
      <c r="B3" s="167" t="s">
        <v>662</v>
      </c>
      <c r="C3" s="167" t="s">
        <v>663</v>
      </c>
      <c r="D3" s="167">
        <v>4618</v>
      </c>
      <c r="E3" s="165">
        <v>15</v>
      </c>
      <c r="F3" s="162">
        <f t="shared" ref="F3:F66" si="0">D3+E3</f>
        <v>4633</v>
      </c>
      <c r="G3" s="162" t="s">
        <v>664</v>
      </c>
      <c r="H3" s="164" t="s">
        <v>23</v>
      </c>
      <c r="I3" s="159"/>
      <c r="J3" s="157"/>
      <c r="K3" s="157"/>
      <c r="L3" s="157"/>
      <c r="M3" s="157"/>
      <c r="N3" s="157"/>
      <c r="O3" s="157"/>
      <c r="P3" s="157"/>
      <c r="Q3" s="157"/>
      <c r="R3" s="157"/>
    </row>
    <row r="4" spans="1:18" ht="14.25" x14ac:dyDescent="0.35">
      <c r="A4" s="166" t="s">
        <v>661</v>
      </c>
      <c r="B4" s="167" t="s">
        <v>665</v>
      </c>
      <c r="C4" s="167" t="s">
        <v>666</v>
      </c>
      <c r="D4" s="6">
        <v>1720</v>
      </c>
      <c r="E4" s="198">
        <v>15</v>
      </c>
      <c r="F4" s="162">
        <f t="shared" si="0"/>
        <v>1735</v>
      </c>
      <c r="G4" s="162"/>
      <c r="H4" s="164" t="s">
        <v>23</v>
      </c>
      <c r="I4" s="159"/>
      <c r="J4" s="157"/>
      <c r="K4" s="157"/>
      <c r="L4" s="157"/>
      <c r="M4" s="157"/>
      <c r="N4" s="157"/>
      <c r="O4" s="157"/>
      <c r="P4" s="157"/>
      <c r="Q4" s="157"/>
      <c r="R4" s="157"/>
    </row>
    <row r="5" spans="1:18" ht="14.25" x14ac:dyDescent="0.35">
      <c r="A5" s="197" t="s">
        <v>661</v>
      </c>
      <c r="B5" s="194" t="s">
        <v>667</v>
      </c>
      <c r="C5" s="194" t="s">
        <v>668</v>
      </c>
      <c r="D5" s="195">
        <v>3410</v>
      </c>
      <c r="E5" s="196">
        <v>15</v>
      </c>
      <c r="F5" s="162">
        <f t="shared" si="0"/>
        <v>3425</v>
      </c>
      <c r="G5" s="162"/>
      <c r="H5" s="164" t="s">
        <v>23</v>
      </c>
      <c r="I5" s="159"/>
      <c r="J5" s="157"/>
      <c r="K5" s="157"/>
      <c r="L5" s="157"/>
      <c r="M5" s="157"/>
      <c r="N5" s="157"/>
      <c r="O5" s="157"/>
      <c r="P5" s="157"/>
      <c r="Q5" s="157"/>
      <c r="R5" s="157"/>
    </row>
    <row r="6" spans="1:18" ht="14.25" x14ac:dyDescent="0.35">
      <c r="A6" s="156" t="s">
        <v>661</v>
      </c>
      <c r="B6" s="156" t="s">
        <v>669</v>
      </c>
      <c r="C6" s="156" t="s">
        <v>670</v>
      </c>
      <c r="D6" s="156">
        <v>435</v>
      </c>
      <c r="E6" s="158">
        <v>15</v>
      </c>
      <c r="F6" s="160">
        <f t="shared" si="0"/>
        <v>450</v>
      </c>
      <c r="G6" s="160"/>
      <c r="H6" s="156" t="s">
        <v>671</v>
      </c>
      <c r="I6" s="159"/>
      <c r="J6" s="157"/>
      <c r="K6" s="157"/>
      <c r="L6" s="157"/>
      <c r="M6" s="157"/>
      <c r="N6" s="157"/>
      <c r="O6" s="157"/>
      <c r="P6" s="157"/>
      <c r="Q6" s="157"/>
      <c r="R6" s="157"/>
    </row>
    <row r="7" spans="1:18" ht="14.25" x14ac:dyDescent="0.35">
      <c r="A7" s="156" t="s">
        <v>661</v>
      </c>
      <c r="B7" s="156" t="s">
        <v>672</v>
      </c>
      <c r="C7" s="156" t="s">
        <v>673</v>
      </c>
      <c r="D7" s="156">
        <v>0</v>
      </c>
      <c r="E7" s="158">
        <v>15</v>
      </c>
      <c r="F7" s="160">
        <f t="shared" si="0"/>
        <v>15</v>
      </c>
      <c r="G7" s="160"/>
      <c r="H7" s="156" t="s">
        <v>671</v>
      </c>
      <c r="I7" s="159"/>
      <c r="J7" s="157"/>
      <c r="K7" s="157"/>
      <c r="L7" s="157"/>
      <c r="M7" s="157"/>
      <c r="N7" s="157"/>
      <c r="O7" s="157"/>
      <c r="P7" s="157"/>
      <c r="Q7" s="157"/>
      <c r="R7" s="157"/>
    </row>
    <row r="8" spans="1:18" ht="14.25" x14ac:dyDescent="0.35">
      <c r="A8" s="147" t="s">
        <v>674</v>
      </c>
      <c r="B8" s="147" t="s">
        <v>675</v>
      </c>
      <c r="C8" s="147" t="s">
        <v>676</v>
      </c>
      <c r="D8" s="28">
        <v>1310</v>
      </c>
      <c r="E8" s="179">
        <v>15</v>
      </c>
      <c r="F8" s="162">
        <f t="shared" si="0"/>
        <v>1325</v>
      </c>
      <c r="G8" s="162"/>
      <c r="H8" s="164" t="s">
        <v>23</v>
      </c>
      <c r="I8" s="159"/>
      <c r="J8" s="157"/>
      <c r="K8" s="157"/>
      <c r="L8" s="157"/>
      <c r="M8" s="157"/>
      <c r="N8" s="157"/>
      <c r="O8" s="157"/>
      <c r="P8" s="157"/>
      <c r="Q8" s="157"/>
      <c r="R8" s="157"/>
    </row>
    <row r="9" spans="1:18" ht="14.25" x14ac:dyDescent="0.35">
      <c r="A9" s="147" t="s">
        <v>674</v>
      </c>
      <c r="B9" s="147" t="s">
        <v>677</v>
      </c>
      <c r="C9" s="147" t="s">
        <v>678</v>
      </c>
      <c r="D9" s="147">
        <v>2498</v>
      </c>
      <c r="E9" s="148">
        <v>15</v>
      </c>
      <c r="F9" s="162">
        <f t="shared" si="0"/>
        <v>2513</v>
      </c>
      <c r="G9" s="162" t="s">
        <v>679</v>
      </c>
      <c r="H9" s="164" t="s">
        <v>23</v>
      </c>
      <c r="I9" s="159"/>
      <c r="J9" s="157"/>
      <c r="K9" s="157"/>
      <c r="L9" s="157"/>
      <c r="M9" s="157"/>
      <c r="N9" s="157"/>
      <c r="O9" s="157"/>
      <c r="P9" s="157"/>
      <c r="Q9" s="157"/>
      <c r="R9" s="157"/>
    </row>
    <row r="10" spans="1:18" ht="14.25" x14ac:dyDescent="0.35">
      <c r="A10" s="147" t="s">
        <v>674</v>
      </c>
      <c r="B10" s="147" t="s">
        <v>680</v>
      </c>
      <c r="C10" s="147" t="s">
        <v>681</v>
      </c>
      <c r="D10" s="28">
        <v>1750</v>
      </c>
      <c r="E10" s="179">
        <v>15</v>
      </c>
      <c r="F10" s="162">
        <f t="shared" si="0"/>
        <v>1765</v>
      </c>
      <c r="G10" s="162" t="s">
        <v>682</v>
      </c>
      <c r="H10" s="164" t="s">
        <v>23</v>
      </c>
      <c r="I10" s="159"/>
      <c r="J10" s="157"/>
      <c r="K10" s="157"/>
      <c r="L10" s="157"/>
      <c r="M10" s="157"/>
      <c r="N10" s="157"/>
      <c r="O10" s="157"/>
      <c r="P10" s="157"/>
      <c r="Q10" s="157"/>
      <c r="R10" s="157"/>
    </row>
    <row r="11" spans="1:18" ht="14.25" x14ac:dyDescent="0.35">
      <c r="A11" s="156" t="s">
        <v>674</v>
      </c>
      <c r="B11" s="156" t="s">
        <v>683</v>
      </c>
      <c r="C11" s="156" t="s">
        <v>684</v>
      </c>
      <c r="D11" s="156">
        <v>0</v>
      </c>
      <c r="E11" s="158">
        <v>15</v>
      </c>
      <c r="F11" s="160">
        <f t="shared" si="0"/>
        <v>15</v>
      </c>
      <c r="G11" s="160"/>
      <c r="H11" s="156" t="s">
        <v>671</v>
      </c>
      <c r="I11" s="159"/>
      <c r="J11" s="157"/>
      <c r="K11" s="157"/>
      <c r="L11" s="157"/>
      <c r="M11" s="157"/>
      <c r="N11" s="157"/>
      <c r="O11" s="157"/>
      <c r="P11" s="157"/>
      <c r="Q11" s="157"/>
      <c r="R11" s="157"/>
    </row>
    <row r="12" spans="1:18" ht="14.25" x14ac:dyDescent="0.35">
      <c r="A12" s="156" t="s">
        <v>674</v>
      </c>
      <c r="B12" s="156" t="s">
        <v>685</v>
      </c>
      <c r="C12" s="156" t="s">
        <v>686</v>
      </c>
      <c r="D12" s="156">
        <v>523</v>
      </c>
      <c r="E12" s="158">
        <v>15</v>
      </c>
      <c r="F12" s="160">
        <f t="shared" si="0"/>
        <v>538</v>
      </c>
      <c r="G12" s="160"/>
      <c r="H12" s="156" t="s">
        <v>671</v>
      </c>
      <c r="I12" s="159"/>
      <c r="J12" s="157"/>
      <c r="K12" s="157"/>
      <c r="L12" s="157"/>
      <c r="M12" s="157"/>
      <c r="N12" s="157"/>
      <c r="O12" s="157"/>
      <c r="P12" s="157"/>
      <c r="Q12" s="157"/>
      <c r="R12" s="157"/>
    </row>
    <row r="13" spans="1:18" ht="14.25" x14ac:dyDescent="0.35">
      <c r="A13" s="156" t="s">
        <v>674</v>
      </c>
      <c r="B13" s="156" t="s">
        <v>687</v>
      </c>
      <c r="C13" s="156" t="s">
        <v>688</v>
      </c>
      <c r="D13" s="176">
        <v>0</v>
      </c>
      <c r="E13" s="175">
        <v>15</v>
      </c>
      <c r="F13" s="160">
        <f t="shared" si="0"/>
        <v>15</v>
      </c>
      <c r="G13" s="160"/>
      <c r="H13" s="156" t="s">
        <v>671</v>
      </c>
      <c r="I13" s="159"/>
      <c r="J13" s="157"/>
      <c r="K13" s="157"/>
      <c r="L13" s="157"/>
      <c r="M13" s="157"/>
      <c r="N13" s="157"/>
      <c r="O13" s="157"/>
      <c r="P13" s="157"/>
      <c r="Q13" s="157"/>
      <c r="R13" s="157"/>
    </row>
    <row r="14" spans="1:18" ht="14.25" x14ac:dyDescent="0.35">
      <c r="A14" s="156" t="s">
        <v>674</v>
      </c>
      <c r="B14" s="156" t="s">
        <v>689</v>
      </c>
      <c r="C14" s="156" t="s">
        <v>690</v>
      </c>
      <c r="D14" s="156">
        <v>0</v>
      </c>
      <c r="E14" s="158">
        <v>15</v>
      </c>
      <c r="F14" s="160">
        <f t="shared" si="0"/>
        <v>15</v>
      </c>
      <c r="G14" s="160"/>
      <c r="H14" s="156" t="s">
        <v>671</v>
      </c>
      <c r="I14" s="159"/>
      <c r="J14" s="157"/>
      <c r="K14" s="157"/>
      <c r="L14" s="157"/>
      <c r="M14" s="157"/>
      <c r="N14" s="157"/>
      <c r="O14" s="157"/>
      <c r="P14" s="157"/>
      <c r="Q14" s="157"/>
      <c r="R14" s="157"/>
    </row>
    <row r="15" spans="1:18" ht="14.25" x14ac:dyDescent="0.35">
      <c r="A15" s="147" t="s">
        <v>691</v>
      </c>
      <c r="B15" s="147" t="s">
        <v>677</v>
      </c>
      <c r="C15" s="147" t="s">
        <v>678</v>
      </c>
      <c r="D15" s="147">
        <v>2498</v>
      </c>
      <c r="E15" s="148">
        <v>15</v>
      </c>
      <c r="F15" s="162">
        <f t="shared" si="0"/>
        <v>2513</v>
      </c>
      <c r="G15" s="162" t="s">
        <v>679</v>
      </c>
      <c r="H15" s="147" t="s">
        <v>23</v>
      </c>
      <c r="I15" s="159"/>
      <c r="J15" s="157"/>
      <c r="K15" s="157"/>
      <c r="L15" s="157"/>
      <c r="M15" s="157"/>
      <c r="N15" s="157"/>
      <c r="O15" s="157"/>
      <c r="P15" s="157"/>
      <c r="Q15" s="157"/>
      <c r="R15" s="157"/>
    </row>
    <row r="16" spans="1:18" ht="14.25" x14ac:dyDescent="0.35">
      <c r="A16" s="147" t="s">
        <v>691</v>
      </c>
      <c r="B16" s="147" t="s">
        <v>680</v>
      </c>
      <c r="C16" s="147" t="s">
        <v>681</v>
      </c>
      <c r="D16" s="28">
        <v>1750</v>
      </c>
      <c r="E16" s="179">
        <v>15</v>
      </c>
      <c r="F16" s="162">
        <f t="shared" si="0"/>
        <v>1765</v>
      </c>
      <c r="G16" s="162" t="s">
        <v>682</v>
      </c>
      <c r="H16" s="147" t="s">
        <v>23</v>
      </c>
      <c r="I16" s="159"/>
      <c r="J16" s="157"/>
      <c r="K16" s="157"/>
      <c r="L16" s="157"/>
      <c r="M16" s="157"/>
      <c r="N16" s="157"/>
      <c r="O16" s="157"/>
      <c r="P16" s="157"/>
      <c r="Q16" s="157"/>
      <c r="R16" s="157"/>
    </row>
    <row r="17" spans="1:18" ht="14.25" x14ac:dyDescent="0.35">
      <c r="A17" s="147" t="s">
        <v>691</v>
      </c>
      <c r="B17" s="147" t="s">
        <v>692</v>
      </c>
      <c r="C17" s="147" t="s">
        <v>688</v>
      </c>
      <c r="D17" s="28">
        <v>1160</v>
      </c>
      <c r="E17" s="179">
        <v>15</v>
      </c>
      <c r="F17" s="162">
        <f t="shared" si="0"/>
        <v>1175</v>
      </c>
      <c r="G17" s="162"/>
      <c r="H17" s="147" t="s">
        <v>23</v>
      </c>
      <c r="I17" s="159"/>
      <c r="J17" s="157"/>
      <c r="K17" s="157"/>
      <c r="L17" s="157"/>
      <c r="M17" s="157"/>
      <c r="N17" s="157"/>
      <c r="O17" s="157"/>
      <c r="P17" s="157"/>
      <c r="Q17" s="157"/>
      <c r="R17" s="157"/>
    </row>
    <row r="18" spans="1:18" ht="14.25" x14ac:dyDescent="0.35">
      <c r="A18" s="156" t="s">
        <v>691</v>
      </c>
      <c r="B18" s="156" t="s">
        <v>683</v>
      </c>
      <c r="C18" s="156" t="s">
        <v>684</v>
      </c>
      <c r="D18" s="156">
        <v>0</v>
      </c>
      <c r="E18" s="158">
        <v>15</v>
      </c>
      <c r="F18" s="160">
        <f t="shared" si="0"/>
        <v>15</v>
      </c>
      <c r="G18" s="160"/>
      <c r="H18" s="156" t="s">
        <v>671</v>
      </c>
      <c r="I18" s="159"/>
      <c r="J18" s="157"/>
      <c r="K18" s="157"/>
      <c r="L18" s="157"/>
      <c r="M18" s="157"/>
      <c r="N18" s="157"/>
      <c r="O18" s="157"/>
      <c r="P18" s="157"/>
      <c r="Q18" s="157"/>
      <c r="R18" s="157"/>
    </row>
    <row r="19" spans="1:18" ht="14.25" x14ac:dyDescent="0.35">
      <c r="A19" s="156" t="s">
        <v>691</v>
      </c>
      <c r="B19" s="156" t="s">
        <v>685</v>
      </c>
      <c r="C19" s="156" t="s">
        <v>686</v>
      </c>
      <c r="D19" s="156">
        <v>523</v>
      </c>
      <c r="E19" s="156">
        <v>15</v>
      </c>
      <c r="F19" s="190">
        <f t="shared" si="0"/>
        <v>538</v>
      </c>
      <c r="G19" s="192"/>
      <c r="H19" s="193" t="s">
        <v>671</v>
      </c>
      <c r="I19" s="191"/>
      <c r="J19" s="157"/>
      <c r="K19" s="157"/>
      <c r="L19" s="157"/>
      <c r="M19" s="157"/>
      <c r="N19" s="157"/>
      <c r="O19" s="157"/>
      <c r="P19" s="157"/>
      <c r="Q19" s="157"/>
      <c r="R19" s="157"/>
    </row>
    <row r="20" spans="1:18" ht="14.25" x14ac:dyDescent="0.35">
      <c r="A20" s="156" t="s">
        <v>691</v>
      </c>
      <c r="B20" s="156" t="s">
        <v>689</v>
      </c>
      <c r="C20" s="156" t="s">
        <v>690</v>
      </c>
      <c r="D20" s="156">
        <v>0</v>
      </c>
      <c r="E20" s="156">
        <v>15</v>
      </c>
      <c r="F20" s="160">
        <f t="shared" si="0"/>
        <v>15</v>
      </c>
      <c r="G20" s="161"/>
      <c r="H20" s="158" t="s">
        <v>671</v>
      </c>
      <c r="I20" s="159"/>
      <c r="J20" s="157"/>
      <c r="K20" s="157"/>
      <c r="L20" s="157"/>
      <c r="M20" s="157"/>
      <c r="N20" s="157"/>
      <c r="O20" s="157"/>
      <c r="P20" s="157"/>
      <c r="Q20" s="157"/>
      <c r="R20" s="157"/>
    </row>
    <row r="21" spans="1:18" ht="14.25" x14ac:dyDescent="0.35">
      <c r="A21" s="147" t="s">
        <v>693</v>
      </c>
      <c r="B21" s="147" t="s">
        <v>694</v>
      </c>
      <c r="C21" s="147" t="s">
        <v>695</v>
      </c>
      <c r="D21" s="147">
        <v>1620</v>
      </c>
      <c r="E21" s="147">
        <v>15</v>
      </c>
      <c r="F21" s="162">
        <f t="shared" si="0"/>
        <v>1635</v>
      </c>
      <c r="G21" s="163"/>
      <c r="H21" s="148" t="s">
        <v>23</v>
      </c>
      <c r="I21" s="159"/>
      <c r="J21" s="157"/>
      <c r="K21" s="157"/>
      <c r="L21" s="157"/>
      <c r="M21" s="157"/>
      <c r="N21" s="157"/>
      <c r="O21" s="157"/>
      <c r="P21" s="157"/>
      <c r="Q21" s="157"/>
      <c r="R21" s="157"/>
    </row>
    <row r="22" spans="1:18" ht="14.25" x14ac:dyDescent="0.35">
      <c r="A22" s="147" t="s">
        <v>696</v>
      </c>
      <c r="B22" s="147" t="s">
        <v>697</v>
      </c>
      <c r="C22" s="147" t="s">
        <v>698</v>
      </c>
      <c r="D22" s="147">
        <v>1040</v>
      </c>
      <c r="E22" s="147">
        <v>15</v>
      </c>
      <c r="F22" s="162">
        <f t="shared" si="0"/>
        <v>1055</v>
      </c>
      <c r="G22" s="163"/>
      <c r="H22" s="148" t="s">
        <v>23</v>
      </c>
      <c r="I22" s="159"/>
      <c r="J22" s="157"/>
      <c r="K22" s="157"/>
      <c r="L22" s="157"/>
      <c r="M22" s="157"/>
      <c r="N22" s="157"/>
      <c r="O22" s="157"/>
      <c r="P22" s="157"/>
      <c r="Q22" s="157"/>
      <c r="R22" s="157"/>
    </row>
    <row r="23" spans="1:18" ht="14.25" x14ac:dyDescent="0.35">
      <c r="A23" s="147" t="s">
        <v>696</v>
      </c>
      <c r="B23" s="147" t="s">
        <v>699</v>
      </c>
      <c r="C23" s="147" t="s">
        <v>700</v>
      </c>
      <c r="D23" s="147">
        <v>730</v>
      </c>
      <c r="E23" s="147">
        <v>15</v>
      </c>
      <c r="F23" s="162">
        <f t="shared" si="0"/>
        <v>745</v>
      </c>
      <c r="G23" s="163"/>
      <c r="H23" s="148" t="s">
        <v>23</v>
      </c>
      <c r="I23" s="159"/>
      <c r="J23" s="157"/>
      <c r="K23" s="157"/>
      <c r="L23" s="157"/>
      <c r="M23" s="157"/>
      <c r="N23" s="157"/>
      <c r="O23" s="157"/>
      <c r="P23" s="157"/>
      <c r="Q23" s="157"/>
      <c r="R23" s="157"/>
    </row>
    <row r="24" spans="1:18" ht="14.25" x14ac:dyDescent="0.35">
      <c r="A24" s="147" t="s">
        <v>696</v>
      </c>
      <c r="B24" s="147" t="s">
        <v>701</v>
      </c>
      <c r="C24" s="147" t="s">
        <v>702</v>
      </c>
      <c r="D24" s="147">
        <v>970</v>
      </c>
      <c r="E24" s="147">
        <v>15</v>
      </c>
      <c r="F24" s="162">
        <f t="shared" si="0"/>
        <v>985</v>
      </c>
      <c r="G24" s="163"/>
      <c r="H24" s="148" t="s">
        <v>23</v>
      </c>
      <c r="I24" s="159"/>
      <c r="J24" s="157"/>
      <c r="K24" s="157"/>
      <c r="L24" s="157"/>
      <c r="M24" s="157"/>
      <c r="N24" s="157"/>
      <c r="O24" s="157"/>
      <c r="P24" s="157"/>
      <c r="Q24" s="157"/>
      <c r="R24" s="157"/>
    </row>
    <row r="25" spans="1:18" ht="14.25" x14ac:dyDescent="0.35">
      <c r="A25" s="156" t="s">
        <v>696</v>
      </c>
      <c r="B25" s="156" t="s">
        <v>703</v>
      </c>
      <c r="C25" s="156" t="s">
        <v>704</v>
      </c>
      <c r="D25" s="156">
        <v>0</v>
      </c>
      <c r="E25" s="156">
        <v>15</v>
      </c>
      <c r="F25" s="160">
        <f t="shared" si="0"/>
        <v>15</v>
      </c>
      <c r="G25" s="161"/>
      <c r="H25" s="158" t="s">
        <v>671</v>
      </c>
      <c r="I25" s="159"/>
      <c r="J25" s="157"/>
      <c r="K25" s="157"/>
      <c r="L25" s="157"/>
      <c r="M25" s="157"/>
      <c r="N25" s="157"/>
      <c r="O25" s="157"/>
      <c r="P25" s="157"/>
      <c r="Q25" s="157"/>
      <c r="R25" s="157"/>
    </row>
    <row r="26" spans="1:18" ht="14.25" x14ac:dyDescent="0.35">
      <c r="A26" s="147" t="s">
        <v>705</v>
      </c>
      <c r="B26" s="147" t="s">
        <v>706</v>
      </c>
      <c r="C26" s="147" t="s">
        <v>707</v>
      </c>
      <c r="D26" s="147">
        <v>1430</v>
      </c>
      <c r="E26" s="147">
        <v>15</v>
      </c>
      <c r="F26" s="162">
        <f t="shared" si="0"/>
        <v>1445</v>
      </c>
      <c r="G26" s="163"/>
      <c r="H26" s="148" t="s">
        <v>23</v>
      </c>
      <c r="I26" s="159"/>
      <c r="J26" s="157"/>
      <c r="K26" s="157"/>
      <c r="L26" s="157"/>
      <c r="M26" s="157"/>
      <c r="N26" s="157"/>
      <c r="O26" s="157"/>
      <c r="P26" s="157"/>
      <c r="Q26" s="157"/>
      <c r="R26" s="157"/>
    </row>
    <row r="27" spans="1:18" ht="14.25" x14ac:dyDescent="0.35">
      <c r="A27" s="147" t="s">
        <v>708</v>
      </c>
      <c r="B27" s="147" t="s">
        <v>709</v>
      </c>
      <c r="C27" s="147" t="s">
        <v>710</v>
      </c>
      <c r="D27" s="147">
        <v>1990</v>
      </c>
      <c r="E27" s="147">
        <v>15</v>
      </c>
      <c r="F27" s="162">
        <f t="shared" si="0"/>
        <v>2005</v>
      </c>
      <c r="G27" s="163"/>
      <c r="H27" s="148" t="s">
        <v>23</v>
      </c>
      <c r="I27" s="159"/>
      <c r="J27" s="157"/>
      <c r="K27" s="157"/>
      <c r="L27" s="157"/>
      <c r="M27" s="157"/>
      <c r="N27" s="157"/>
      <c r="O27" s="157"/>
      <c r="P27" s="157"/>
      <c r="Q27" s="157"/>
      <c r="R27" s="157"/>
    </row>
    <row r="28" spans="1:18" ht="14.25" x14ac:dyDescent="0.35">
      <c r="A28" s="147" t="s">
        <v>711</v>
      </c>
      <c r="B28" s="147" t="s">
        <v>709</v>
      </c>
      <c r="C28" s="147" t="s">
        <v>710</v>
      </c>
      <c r="D28" s="147">
        <v>1990</v>
      </c>
      <c r="E28" s="147">
        <v>15</v>
      </c>
      <c r="F28" s="162">
        <f t="shared" si="0"/>
        <v>2005</v>
      </c>
      <c r="G28" s="163"/>
      <c r="H28" s="148" t="s">
        <v>23</v>
      </c>
      <c r="I28" s="159"/>
      <c r="J28" s="157"/>
      <c r="K28" s="157"/>
      <c r="L28" s="157"/>
      <c r="M28" s="157"/>
      <c r="N28" s="157"/>
      <c r="O28" s="157"/>
      <c r="P28" s="157"/>
      <c r="Q28" s="157"/>
      <c r="R28" s="157"/>
    </row>
    <row r="29" spans="1:18" ht="14.25" x14ac:dyDescent="0.35">
      <c r="A29" s="147" t="s">
        <v>712</v>
      </c>
      <c r="B29" s="147" t="s">
        <v>713</v>
      </c>
      <c r="C29" s="147" t="s">
        <v>714</v>
      </c>
      <c r="D29" s="147">
        <v>1820</v>
      </c>
      <c r="E29" s="147">
        <v>15</v>
      </c>
      <c r="F29" s="162">
        <f t="shared" si="0"/>
        <v>1835</v>
      </c>
      <c r="G29" s="163"/>
      <c r="H29" s="148" t="s">
        <v>23</v>
      </c>
      <c r="I29" s="159"/>
      <c r="J29" s="157"/>
      <c r="K29" s="157"/>
      <c r="L29" s="157"/>
      <c r="M29" s="157"/>
      <c r="N29" s="157"/>
      <c r="O29" s="157"/>
      <c r="P29" s="157"/>
      <c r="Q29" s="157"/>
      <c r="R29" s="157"/>
    </row>
    <row r="30" spans="1:18" ht="14.25" x14ac:dyDescent="0.35">
      <c r="A30" s="147" t="s">
        <v>715</v>
      </c>
      <c r="B30" s="147" t="s">
        <v>716</v>
      </c>
      <c r="C30" s="147" t="s">
        <v>717</v>
      </c>
      <c r="D30" s="147">
        <v>1620</v>
      </c>
      <c r="E30" s="147">
        <v>15</v>
      </c>
      <c r="F30" s="162">
        <f t="shared" si="0"/>
        <v>1635</v>
      </c>
      <c r="G30" s="163"/>
      <c r="H30" s="148" t="s">
        <v>23</v>
      </c>
      <c r="I30" s="159"/>
      <c r="J30" s="157"/>
      <c r="K30" s="157"/>
      <c r="L30" s="157"/>
      <c r="M30" s="157"/>
      <c r="N30" s="157"/>
      <c r="O30" s="157"/>
      <c r="P30" s="157"/>
      <c r="Q30" s="157"/>
      <c r="R30" s="157"/>
    </row>
    <row r="31" spans="1:18" ht="14.25" x14ac:dyDescent="0.35">
      <c r="A31" s="147" t="s">
        <v>718</v>
      </c>
      <c r="B31" s="147" t="s">
        <v>719</v>
      </c>
      <c r="C31" s="147" t="s">
        <v>720</v>
      </c>
      <c r="D31" s="147">
        <v>1430</v>
      </c>
      <c r="E31" s="147">
        <v>15</v>
      </c>
      <c r="F31" s="162">
        <f t="shared" si="0"/>
        <v>1445</v>
      </c>
      <c r="G31" s="163"/>
      <c r="H31" s="148" t="s">
        <v>23</v>
      </c>
      <c r="I31" s="159"/>
      <c r="J31" s="157"/>
      <c r="K31" s="157"/>
      <c r="L31" s="157"/>
      <c r="M31" s="157"/>
      <c r="N31" s="157"/>
      <c r="O31" s="157"/>
      <c r="P31" s="157"/>
      <c r="Q31" s="157"/>
      <c r="R31" s="157"/>
    </row>
    <row r="32" spans="1:18" ht="14.25" x14ac:dyDescent="0.35">
      <c r="A32" s="147" t="s">
        <v>721</v>
      </c>
      <c r="B32" s="147" t="s">
        <v>722</v>
      </c>
      <c r="C32" s="147" t="s">
        <v>723</v>
      </c>
      <c r="D32" s="147">
        <v>1740</v>
      </c>
      <c r="E32" s="147">
        <v>15</v>
      </c>
      <c r="F32" s="162">
        <f t="shared" si="0"/>
        <v>1755</v>
      </c>
      <c r="G32" s="163"/>
      <c r="H32" s="148" t="s">
        <v>23</v>
      </c>
      <c r="I32" s="159"/>
      <c r="J32" s="157"/>
      <c r="K32" s="157"/>
      <c r="L32" s="157"/>
      <c r="M32" s="157"/>
      <c r="N32" s="157"/>
      <c r="O32" s="157"/>
      <c r="P32" s="157"/>
      <c r="Q32" s="157"/>
      <c r="R32" s="157"/>
    </row>
    <row r="33" spans="1:18" ht="14.25" x14ac:dyDescent="0.35">
      <c r="A33" s="156" t="s">
        <v>721</v>
      </c>
      <c r="B33" s="156" t="s">
        <v>724</v>
      </c>
      <c r="C33" s="156" t="s">
        <v>725</v>
      </c>
      <c r="D33" s="156">
        <v>169</v>
      </c>
      <c r="E33" s="156">
        <v>15</v>
      </c>
      <c r="F33" s="160">
        <f t="shared" si="0"/>
        <v>184</v>
      </c>
      <c r="G33" s="161"/>
      <c r="H33" s="158" t="s">
        <v>671</v>
      </c>
      <c r="I33" s="159"/>
      <c r="J33" s="157"/>
      <c r="K33" s="157"/>
      <c r="L33" s="157"/>
      <c r="M33" s="157"/>
      <c r="N33" s="157"/>
      <c r="O33" s="157"/>
      <c r="P33" s="157"/>
      <c r="Q33" s="157"/>
      <c r="R33" s="157"/>
    </row>
    <row r="34" spans="1:18" ht="14.25" x14ac:dyDescent="0.35">
      <c r="A34" s="147" t="s">
        <v>726</v>
      </c>
      <c r="B34" s="147" t="s">
        <v>727</v>
      </c>
      <c r="C34" s="147" t="s">
        <v>720</v>
      </c>
      <c r="D34" s="147">
        <v>1430</v>
      </c>
      <c r="E34" s="147">
        <v>15</v>
      </c>
      <c r="F34" s="162">
        <f t="shared" si="0"/>
        <v>1445</v>
      </c>
      <c r="G34" s="163"/>
      <c r="H34" s="148" t="s">
        <v>23</v>
      </c>
      <c r="I34" s="159"/>
      <c r="J34" s="157"/>
      <c r="K34" s="157"/>
      <c r="L34" s="157"/>
      <c r="M34" s="157"/>
      <c r="N34" s="157"/>
      <c r="O34" s="157"/>
      <c r="P34" s="157"/>
      <c r="Q34" s="157"/>
      <c r="R34" s="157"/>
    </row>
    <row r="35" spans="1:18" ht="14.25" x14ac:dyDescent="0.35">
      <c r="A35" s="147" t="s">
        <v>728</v>
      </c>
      <c r="B35" s="147" t="s">
        <v>729</v>
      </c>
      <c r="C35" s="147" t="s">
        <v>730</v>
      </c>
      <c r="D35" s="147">
        <v>1740</v>
      </c>
      <c r="E35" s="147">
        <v>15</v>
      </c>
      <c r="F35" s="162">
        <f t="shared" si="0"/>
        <v>1755</v>
      </c>
      <c r="G35" s="163"/>
      <c r="H35" s="148" t="s">
        <v>23</v>
      </c>
      <c r="I35" s="159"/>
      <c r="J35" s="157"/>
      <c r="K35" s="157"/>
      <c r="L35" s="157"/>
      <c r="M35" s="157"/>
      <c r="N35" s="157"/>
      <c r="O35" s="157"/>
      <c r="P35" s="157"/>
      <c r="Q35" s="157"/>
      <c r="R35" s="157"/>
    </row>
    <row r="36" spans="1:18" ht="14.25" x14ac:dyDescent="0.35">
      <c r="A36" s="147" t="s">
        <v>728</v>
      </c>
      <c r="B36" s="147" t="s">
        <v>731</v>
      </c>
      <c r="C36" s="147" t="s">
        <v>723</v>
      </c>
      <c r="D36" s="147">
        <v>1740</v>
      </c>
      <c r="E36" s="147">
        <v>15</v>
      </c>
      <c r="F36" s="162">
        <f t="shared" si="0"/>
        <v>1755</v>
      </c>
      <c r="G36" s="163"/>
      <c r="H36" s="148" t="s">
        <v>23</v>
      </c>
      <c r="I36" s="159"/>
      <c r="J36" s="157"/>
      <c r="K36" s="157"/>
      <c r="L36" s="157"/>
      <c r="M36" s="157"/>
      <c r="N36" s="157"/>
      <c r="O36" s="157"/>
      <c r="P36" s="157"/>
      <c r="Q36" s="157"/>
      <c r="R36" s="157"/>
    </row>
    <row r="37" spans="1:18" ht="14.25" x14ac:dyDescent="0.35">
      <c r="A37" s="147" t="s">
        <v>732</v>
      </c>
      <c r="B37" s="147" t="s">
        <v>729</v>
      </c>
      <c r="C37" s="147" t="s">
        <v>730</v>
      </c>
      <c r="D37" s="147">
        <v>1740</v>
      </c>
      <c r="E37" s="147">
        <v>15</v>
      </c>
      <c r="F37" s="162">
        <f t="shared" si="0"/>
        <v>1755</v>
      </c>
      <c r="G37" s="163"/>
      <c r="H37" s="148" t="s">
        <v>23</v>
      </c>
      <c r="I37" s="159"/>
      <c r="J37" s="157"/>
      <c r="K37" s="157"/>
      <c r="L37" s="157"/>
      <c r="M37" s="157"/>
      <c r="N37" s="157"/>
      <c r="O37" s="157"/>
      <c r="P37" s="157"/>
      <c r="Q37" s="157"/>
      <c r="R37" s="157"/>
    </row>
    <row r="38" spans="1:18" ht="14.25" x14ac:dyDescent="0.35">
      <c r="A38" s="147" t="s">
        <v>733</v>
      </c>
      <c r="B38" s="147" t="s">
        <v>734</v>
      </c>
      <c r="C38" s="147" t="s">
        <v>735</v>
      </c>
      <c r="D38" s="147">
        <v>1990</v>
      </c>
      <c r="E38" s="147">
        <v>15</v>
      </c>
      <c r="F38" s="162">
        <f t="shared" si="0"/>
        <v>2005</v>
      </c>
      <c r="G38" s="163"/>
      <c r="H38" s="148" t="s">
        <v>23</v>
      </c>
      <c r="I38" s="159"/>
      <c r="J38" s="157"/>
      <c r="K38" s="157"/>
      <c r="L38" s="157"/>
      <c r="M38" s="157"/>
      <c r="N38" s="157"/>
      <c r="O38" s="157"/>
      <c r="P38" s="157"/>
      <c r="Q38" s="157"/>
      <c r="R38" s="157"/>
    </row>
    <row r="39" spans="1:18" ht="14.25" x14ac:dyDescent="0.35">
      <c r="A39" s="156" t="s">
        <v>733</v>
      </c>
      <c r="B39" s="156" t="s">
        <v>736</v>
      </c>
      <c r="C39" s="156" t="s">
        <v>737</v>
      </c>
      <c r="D39" s="156">
        <v>0</v>
      </c>
      <c r="E39" s="156">
        <v>15</v>
      </c>
      <c r="F39" s="160">
        <f t="shared" si="0"/>
        <v>15</v>
      </c>
      <c r="G39" s="161"/>
      <c r="H39" s="158" t="s">
        <v>671</v>
      </c>
      <c r="I39" s="159"/>
      <c r="J39" s="157"/>
      <c r="K39" s="157"/>
      <c r="L39" s="157"/>
      <c r="M39" s="157"/>
      <c r="N39" s="157"/>
      <c r="O39" s="157"/>
      <c r="P39" s="157"/>
      <c r="Q39" s="157"/>
      <c r="R39" s="157"/>
    </row>
    <row r="40" spans="1:18" ht="14.25" x14ac:dyDescent="0.35">
      <c r="A40" s="147" t="s">
        <v>738</v>
      </c>
      <c r="B40" s="147" t="s">
        <v>739</v>
      </c>
      <c r="C40" s="147" t="s">
        <v>740</v>
      </c>
      <c r="D40" s="147">
        <v>1520</v>
      </c>
      <c r="E40" s="147">
        <v>15</v>
      </c>
      <c r="F40" s="162">
        <f t="shared" si="0"/>
        <v>1535</v>
      </c>
      <c r="G40" s="163"/>
      <c r="H40" s="148" t="s">
        <v>23</v>
      </c>
      <c r="I40" s="159"/>
      <c r="J40" s="157"/>
      <c r="K40" s="157"/>
      <c r="L40" s="157"/>
      <c r="M40" s="157"/>
      <c r="N40" s="157"/>
      <c r="O40" s="157"/>
      <c r="P40" s="157"/>
      <c r="Q40" s="157"/>
      <c r="R40" s="157"/>
    </row>
    <row r="41" spans="1:18" ht="14.25" x14ac:dyDescent="0.35">
      <c r="A41" s="147" t="s">
        <v>741</v>
      </c>
      <c r="B41" s="147" t="s">
        <v>742</v>
      </c>
      <c r="C41" s="147" t="s">
        <v>743</v>
      </c>
      <c r="D41" s="28">
        <v>1770</v>
      </c>
      <c r="E41" s="28">
        <v>15</v>
      </c>
      <c r="F41" s="162">
        <f t="shared" si="0"/>
        <v>1785</v>
      </c>
      <c r="G41" s="163"/>
      <c r="H41" s="148" t="s">
        <v>23</v>
      </c>
      <c r="I41" s="159"/>
      <c r="J41" s="157"/>
      <c r="K41" s="157"/>
      <c r="L41" s="157"/>
      <c r="M41" s="157"/>
      <c r="N41" s="157"/>
      <c r="O41" s="157"/>
      <c r="P41" s="157"/>
      <c r="Q41" s="157"/>
      <c r="R41" s="157"/>
    </row>
    <row r="42" spans="1:18" ht="14.25" x14ac:dyDescent="0.35">
      <c r="A42" s="147" t="s">
        <v>741</v>
      </c>
      <c r="B42" s="147" t="s">
        <v>744</v>
      </c>
      <c r="C42" s="147" t="s">
        <v>745</v>
      </c>
      <c r="D42" s="28">
        <v>2730</v>
      </c>
      <c r="E42" s="28">
        <v>15</v>
      </c>
      <c r="F42" s="162">
        <f t="shared" si="0"/>
        <v>2745</v>
      </c>
      <c r="G42" s="163"/>
      <c r="H42" s="148" t="s">
        <v>23</v>
      </c>
      <c r="I42" s="159"/>
      <c r="J42" s="157"/>
      <c r="K42" s="157"/>
      <c r="L42" s="157"/>
      <c r="M42" s="157"/>
      <c r="N42" s="157"/>
      <c r="O42" s="157"/>
      <c r="P42" s="157"/>
      <c r="Q42" s="157"/>
      <c r="R42" s="157"/>
    </row>
    <row r="43" spans="1:18" ht="14.25" x14ac:dyDescent="0.35">
      <c r="A43" s="147" t="s">
        <v>746</v>
      </c>
      <c r="B43" s="147" t="s">
        <v>747</v>
      </c>
      <c r="C43" s="147" t="s">
        <v>748</v>
      </c>
      <c r="D43" s="28">
        <v>1430</v>
      </c>
      <c r="E43" s="28">
        <v>15</v>
      </c>
      <c r="F43" s="162">
        <f t="shared" si="0"/>
        <v>1445</v>
      </c>
      <c r="G43" s="163"/>
      <c r="H43" s="148" t="s">
        <v>23</v>
      </c>
      <c r="I43" s="159"/>
      <c r="J43" s="157"/>
      <c r="K43" s="157"/>
      <c r="L43" s="157"/>
      <c r="M43" s="157"/>
      <c r="N43" s="157"/>
      <c r="O43" s="157"/>
      <c r="P43" s="157"/>
      <c r="Q43" s="157"/>
      <c r="R43" s="157"/>
    </row>
    <row r="44" spans="1:18" ht="14.25" x14ac:dyDescent="0.35">
      <c r="A44" s="147" t="s">
        <v>746</v>
      </c>
      <c r="B44" s="147" t="s">
        <v>749</v>
      </c>
      <c r="C44" s="147" t="s">
        <v>750</v>
      </c>
      <c r="D44" s="28">
        <v>660</v>
      </c>
      <c r="E44" s="28">
        <v>15</v>
      </c>
      <c r="F44" s="162">
        <f t="shared" si="0"/>
        <v>675</v>
      </c>
      <c r="G44" s="163"/>
      <c r="H44" s="148" t="s">
        <v>23</v>
      </c>
      <c r="I44" s="159"/>
      <c r="J44" s="157"/>
      <c r="K44" s="157"/>
      <c r="L44" s="157"/>
      <c r="M44" s="157"/>
      <c r="N44" s="157"/>
      <c r="O44" s="157"/>
      <c r="P44" s="157"/>
      <c r="Q44" s="157"/>
      <c r="R44" s="157"/>
    </row>
    <row r="45" spans="1:18" ht="14.25" x14ac:dyDescent="0.35">
      <c r="A45" s="147" t="s">
        <v>751</v>
      </c>
      <c r="B45" s="147" t="s">
        <v>752</v>
      </c>
      <c r="C45" s="147" t="s">
        <v>753</v>
      </c>
      <c r="D45" s="28">
        <v>2620</v>
      </c>
      <c r="E45" s="28">
        <v>15</v>
      </c>
      <c r="F45" s="162">
        <f t="shared" si="0"/>
        <v>2635</v>
      </c>
      <c r="G45" s="163"/>
      <c r="H45" s="148" t="s">
        <v>23</v>
      </c>
      <c r="I45" s="159"/>
      <c r="J45" s="157"/>
      <c r="K45" s="157"/>
      <c r="L45" s="157"/>
      <c r="M45" s="157"/>
      <c r="N45" s="157"/>
      <c r="O45" s="157"/>
      <c r="P45" s="157"/>
      <c r="Q45" s="157"/>
      <c r="R45" s="157"/>
    </row>
    <row r="46" spans="1:18" ht="14.25" x14ac:dyDescent="0.35">
      <c r="A46" s="147" t="s">
        <v>751</v>
      </c>
      <c r="B46" s="147" t="s">
        <v>754</v>
      </c>
      <c r="C46" s="147" t="s">
        <v>755</v>
      </c>
      <c r="D46" s="28">
        <v>2000</v>
      </c>
      <c r="E46" s="28">
        <v>15</v>
      </c>
      <c r="F46" s="162">
        <f t="shared" si="0"/>
        <v>2015</v>
      </c>
      <c r="G46" s="163"/>
      <c r="H46" s="148" t="s">
        <v>23</v>
      </c>
      <c r="I46" s="159"/>
      <c r="J46" s="157"/>
      <c r="K46" s="157"/>
      <c r="L46" s="157"/>
      <c r="M46" s="157"/>
      <c r="N46" s="157"/>
      <c r="O46" s="157"/>
      <c r="P46" s="157"/>
      <c r="Q46" s="157"/>
      <c r="R46" s="157"/>
    </row>
    <row r="47" spans="1:18" ht="14.25" x14ac:dyDescent="0.35">
      <c r="A47" s="147" t="s">
        <v>756</v>
      </c>
      <c r="B47" s="147" t="s">
        <v>757</v>
      </c>
      <c r="C47" s="147" t="s">
        <v>758</v>
      </c>
      <c r="D47" s="147">
        <v>2040</v>
      </c>
      <c r="E47" s="147">
        <v>15</v>
      </c>
      <c r="F47" s="162">
        <f t="shared" si="0"/>
        <v>2055</v>
      </c>
      <c r="G47" s="163"/>
      <c r="H47" s="148" t="s">
        <v>23</v>
      </c>
      <c r="I47" s="159"/>
      <c r="J47" s="157"/>
      <c r="K47" s="157"/>
      <c r="L47" s="157"/>
      <c r="M47" s="157"/>
      <c r="N47" s="157"/>
      <c r="O47" s="157"/>
      <c r="P47" s="157"/>
      <c r="Q47" s="157"/>
      <c r="R47" s="157"/>
    </row>
    <row r="48" spans="1:18" ht="14.25" x14ac:dyDescent="0.35">
      <c r="A48" s="147" t="s">
        <v>756</v>
      </c>
      <c r="B48" s="147" t="s">
        <v>759</v>
      </c>
      <c r="C48" s="147" t="s">
        <v>760</v>
      </c>
      <c r="D48" s="28">
        <v>510</v>
      </c>
      <c r="E48" s="28">
        <v>15</v>
      </c>
      <c r="F48" s="162">
        <f t="shared" si="0"/>
        <v>525</v>
      </c>
      <c r="G48" s="163"/>
      <c r="H48" s="148" t="s">
        <v>23</v>
      </c>
      <c r="I48" s="159"/>
      <c r="J48" s="157"/>
      <c r="K48" s="157"/>
      <c r="L48" s="157"/>
      <c r="M48" s="157"/>
      <c r="N48" s="157"/>
      <c r="O48" s="157"/>
      <c r="P48" s="157"/>
      <c r="Q48" s="157"/>
      <c r="R48" s="157"/>
    </row>
    <row r="49" spans="1:18" ht="14.25" x14ac:dyDescent="0.35">
      <c r="A49" s="156" t="s">
        <v>756</v>
      </c>
      <c r="B49" s="156" t="s">
        <v>761</v>
      </c>
      <c r="C49" s="156" t="s">
        <v>762</v>
      </c>
      <c r="D49" s="156">
        <v>722</v>
      </c>
      <c r="E49" s="156">
        <v>15</v>
      </c>
      <c r="F49" s="160">
        <f t="shared" si="0"/>
        <v>737</v>
      </c>
      <c r="G49" s="161"/>
      <c r="H49" s="158" t="s">
        <v>671</v>
      </c>
      <c r="I49" s="159"/>
      <c r="J49" s="157"/>
      <c r="K49" s="157"/>
      <c r="L49" s="157"/>
      <c r="M49" s="157"/>
      <c r="N49" s="157"/>
      <c r="O49" s="157"/>
      <c r="P49" s="157"/>
      <c r="Q49" s="157"/>
      <c r="R49" s="157"/>
    </row>
    <row r="50" spans="1:18" ht="14.25" x14ac:dyDescent="0.35">
      <c r="A50" s="147" t="s">
        <v>763</v>
      </c>
      <c r="B50" s="147" t="s">
        <v>764</v>
      </c>
      <c r="C50" s="147" t="s">
        <v>765</v>
      </c>
      <c r="D50" s="147">
        <v>1520</v>
      </c>
      <c r="E50" s="147">
        <v>15</v>
      </c>
      <c r="F50" s="162">
        <f t="shared" si="0"/>
        <v>1535</v>
      </c>
      <c r="G50" s="163"/>
      <c r="H50" s="148" t="s">
        <v>23</v>
      </c>
      <c r="I50" s="159"/>
      <c r="J50" s="157"/>
      <c r="K50" s="157"/>
      <c r="L50" s="157"/>
      <c r="M50" s="157"/>
      <c r="N50" s="157"/>
      <c r="O50" s="157"/>
      <c r="P50" s="157"/>
      <c r="Q50" s="157"/>
      <c r="R50" s="157"/>
    </row>
    <row r="51" spans="1:18" ht="14.25" x14ac:dyDescent="0.35">
      <c r="A51" s="147" t="s">
        <v>766</v>
      </c>
      <c r="B51" s="147" t="s">
        <v>706</v>
      </c>
      <c r="C51" s="147" t="s">
        <v>707</v>
      </c>
      <c r="D51" s="147">
        <v>1430</v>
      </c>
      <c r="E51" s="147">
        <v>15</v>
      </c>
      <c r="F51" s="162">
        <f t="shared" si="0"/>
        <v>1445</v>
      </c>
      <c r="G51" s="163"/>
      <c r="H51" s="148" t="s">
        <v>23</v>
      </c>
      <c r="I51" s="159"/>
      <c r="J51" s="157"/>
      <c r="K51" s="157"/>
      <c r="L51" s="157"/>
      <c r="M51" s="157"/>
      <c r="N51" s="157"/>
      <c r="O51" s="157"/>
      <c r="P51" s="157"/>
      <c r="Q51" s="157"/>
      <c r="R51" s="157"/>
    </row>
    <row r="52" spans="1:18" ht="14.25" x14ac:dyDescent="0.35">
      <c r="A52" s="147" t="s">
        <v>767</v>
      </c>
      <c r="B52" s="147" t="s">
        <v>694</v>
      </c>
      <c r="C52" s="147" t="s">
        <v>695</v>
      </c>
      <c r="D52" s="147">
        <v>1620</v>
      </c>
      <c r="E52" s="147">
        <v>15</v>
      </c>
      <c r="F52" s="162">
        <f t="shared" si="0"/>
        <v>1635</v>
      </c>
      <c r="G52" s="163"/>
      <c r="H52" s="148" t="s">
        <v>23</v>
      </c>
      <c r="I52" s="159"/>
      <c r="J52" s="157"/>
      <c r="K52" s="157"/>
      <c r="L52" s="157"/>
      <c r="M52" s="157"/>
      <c r="N52" s="157"/>
      <c r="O52" s="157"/>
      <c r="P52" s="157"/>
      <c r="Q52" s="157"/>
      <c r="R52" s="157"/>
    </row>
    <row r="53" spans="1:18" ht="14.25" x14ac:dyDescent="0.35">
      <c r="A53" s="147" t="s">
        <v>768</v>
      </c>
      <c r="B53" s="147" t="s">
        <v>769</v>
      </c>
      <c r="C53" s="147" t="s">
        <v>770</v>
      </c>
      <c r="D53" s="147">
        <v>2040</v>
      </c>
      <c r="E53" s="147">
        <v>15</v>
      </c>
      <c r="F53" s="162">
        <f t="shared" si="0"/>
        <v>2055</v>
      </c>
      <c r="G53" s="163"/>
      <c r="H53" s="148" t="s">
        <v>23</v>
      </c>
      <c r="I53" s="159"/>
      <c r="J53" s="157"/>
      <c r="K53" s="157"/>
      <c r="L53" s="157"/>
      <c r="M53" s="157"/>
      <c r="N53" s="157"/>
      <c r="O53" s="157"/>
      <c r="P53" s="157"/>
      <c r="Q53" s="157"/>
      <c r="R53" s="157"/>
    </row>
    <row r="54" spans="1:18" ht="14.25" x14ac:dyDescent="0.35">
      <c r="A54" s="147" t="s">
        <v>768</v>
      </c>
      <c r="B54" s="147" t="s">
        <v>771</v>
      </c>
      <c r="C54" s="147" t="s">
        <v>772</v>
      </c>
      <c r="D54" s="147">
        <v>860</v>
      </c>
      <c r="E54" s="147">
        <v>15</v>
      </c>
      <c r="F54" s="162">
        <f t="shared" si="0"/>
        <v>875</v>
      </c>
      <c r="G54" s="163"/>
      <c r="H54" s="148" t="s">
        <v>23</v>
      </c>
      <c r="I54" s="159"/>
      <c r="J54" s="157"/>
      <c r="K54" s="157"/>
      <c r="L54" s="157"/>
      <c r="M54" s="157"/>
      <c r="N54" s="157"/>
      <c r="O54" s="157"/>
      <c r="P54" s="157"/>
      <c r="Q54" s="157"/>
      <c r="R54" s="157"/>
    </row>
    <row r="55" spans="1:18" ht="14.25" x14ac:dyDescent="0.35">
      <c r="A55" s="156" t="s">
        <v>768</v>
      </c>
      <c r="B55" s="156" t="s">
        <v>773</v>
      </c>
      <c r="C55" s="156" t="s">
        <v>774</v>
      </c>
      <c r="D55" s="156">
        <v>396</v>
      </c>
      <c r="E55" s="156">
        <v>15</v>
      </c>
      <c r="F55" s="160">
        <f t="shared" si="0"/>
        <v>411</v>
      </c>
      <c r="G55" s="161"/>
      <c r="H55" s="158" t="s">
        <v>671</v>
      </c>
      <c r="I55" s="159"/>
      <c r="J55" s="157"/>
      <c r="K55" s="157"/>
      <c r="L55" s="157"/>
      <c r="M55" s="157"/>
      <c r="N55" s="157"/>
      <c r="O55" s="157"/>
      <c r="P55" s="157"/>
      <c r="Q55" s="157"/>
      <c r="R55" s="157"/>
    </row>
    <row r="56" spans="1:18" ht="14.25" x14ac:dyDescent="0.35">
      <c r="A56" s="147" t="s">
        <v>775</v>
      </c>
      <c r="B56" s="147" t="s">
        <v>776</v>
      </c>
      <c r="C56" s="147" t="s">
        <v>777</v>
      </c>
      <c r="D56" s="147">
        <v>6020</v>
      </c>
      <c r="E56" s="147">
        <v>15</v>
      </c>
      <c r="F56" s="162">
        <f t="shared" si="0"/>
        <v>6035</v>
      </c>
      <c r="G56" s="163"/>
      <c r="H56" s="148" t="s">
        <v>23</v>
      </c>
      <c r="I56" s="159"/>
      <c r="J56" s="157"/>
      <c r="K56" s="157"/>
      <c r="L56" s="157"/>
      <c r="M56" s="157"/>
      <c r="N56" s="157"/>
      <c r="O56" s="157"/>
      <c r="P56" s="157"/>
      <c r="Q56" s="157"/>
      <c r="R56" s="157"/>
    </row>
    <row r="57" spans="1:18" ht="14.25" x14ac:dyDescent="0.35">
      <c r="A57" s="147" t="s">
        <v>778</v>
      </c>
      <c r="B57" s="147" t="s">
        <v>779</v>
      </c>
      <c r="C57" s="147" t="s">
        <v>780</v>
      </c>
      <c r="D57" s="147">
        <v>6020</v>
      </c>
      <c r="E57" s="147">
        <v>15</v>
      </c>
      <c r="F57" s="162">
        <f t="shared" si="0"/>
        <v>6035</v>
      </c>
      <c r="G57" s="163"/>
      <c r="H57" s="148" t="s">
        <v>23</v>
      </c>
      <c r="I57" s="159"/>
      <c r="J57" s="157"/>
      <c r="K57" s="157"/>
      <c r="L57" s="157"/>
      <c r="M57" s="157"/>
      <c r="N57" s="157"/>
      <c r="O57" s="157"/>
      <c r="P57" s="157"/>
      <c r="Q57" s="157"/>
      <c r="R57" s="157"/>
    </row>
    <row r="58" spans="1:18" ht="14.25" x14ac:dyDescent="0.35">
      <c r="A58" s="147" t="s">
        <v>781</v>
      </c>
      <c r="B58" s="147" t="s">
        <v>782</v>
      </c>
      <c r="C58" s="147" t="s">
        <v>783</v>
      </c>
      <c r="D58" s="147">
        <v>2040</v>
      </c>
      <c r="E58" s="147">
        <v>15</v>
      </c>
      <c r="F58" s="162">
        <f t="shared" si="0"/>
        <v>2055</v>
      </c>
      <c r="G58" s="163"/>
      <c r="H58" s="148" t="s">
        <v>23</v>
      </c>
      <c r="I58" s="159"/>
      <c r="J58" s="157"/>
      <c r="K58" s="157"/>
      <c r="L58" s="157"/>
      <c r="M58" s="157"/>
      <c r="N58" s="157"/>
      <c r="O58" s="157"/>
      <c r="P58" s="157"/>
      <c r="Q58" s="157"/>
      <c r="R58" s="157"/>
    </row>
    <row r="59" spans="1:18" ht="14.25" x14ac:dyDescent="0.35">
      <c r="A59" s="147" t="s">
        <v>781</v>
      </c>
      <c r="B59" s="147" t="s">
        <v>784</v>
      </c>
      <c r="C59" s="147" t="s">
        <v>785</v>
      </c>
      <c r="D59" s="28">
        <v>670</v>
      </c>
      <c r="E59" s="28">
        <v>15</v>
      </c>
      <c r="F59" s="162">
        <f t="shared" si="0"/>
        <v>685</v>
      </c>
      <c r="G59" s="163"/>
      <c r="H59" s="148" t="s">
        <v>23</v>
      </c>
      <c r="I59" s="159"/>
      <c r="J59" s="157"/>
      <c r="K59" s="157"/>
      <c r="L59" s="157"/>
      <c r="M59" s="157"/>
      <c r="N59" s="157"/>
      <c r="O59" s="157"/>
      <c r="P59" s="157"/>
      <c r="Q59" s="157"/>
      <c r="R59" s="157"/>
    </row>
    <row r="60" spans="1:18" ht="14.25" x14ac:dyDescent="0.35">
      <c r="A60" s="156" t="s">
        <v>781</v>
      </c>
      <c r="B60" s="156" t="s">
        <v>786</v>
      </c>
      <c r="C60" s="156" t="s">
        <v>787</v>
      </c>
      <c r="D60" s="156">
        <v>810</v>
      </c>
      <c r="E60" s="156">
        <v>15</v>
      </c>
      <c r="F60" s="160">
        <f t="shared" si="0"/>
        <v>825</v>
      </c>
      <c r="G60" s="161"/>
      <c r="H60" s="158" t="s">
        <v>671</v>
      </c>
      <c r="I60" s="159"/>
      <c r="J60" s="157"/>
      <c r="K60" s="157"/>
      <c r="L60" s="157"/>
      <c r="M60" s="157"/>
      <c r="N60" s="157"/>
      <c r="O60" s="157"/>
      <c r="P60" s="157"/>
      <c r="Q60" s="157"/>
      <c r="R60" s="157"/>
    </row>
    <row r="61" spans="1:18" ht="14.25" x14ac:dyDescent="0.35">
      <c r="A61" s="147" t="s">
        <v>788</v>
      </c>
      <c r="B61" s="147" t="s">
        <v>789</v>
      </c>
      <c r="C61" s="147" t="s">
        <v>790</v>
      </c>
      <c r="D61" s="147">
        <v>2040</v>
      </c>
      <c r="E61" s="147">
        <v>15</v>
      </c>
      <c r="F61" s="162">
        <f t="shared" si="0"/>
        <v>2055</v>
      </c>
      <c r="G61" s="163"/>
      <c r="H61" s="148" t="s">
        <v>23</v>
      </c>
      <c r="I61" s="159"/>
      <c r="J61" s="157"/>
      <c r="K61" s="157"/>
      <c r="L61" s="157"/>
      <c r="M61" s="157"/>
      <c r="N61" s="157"/>
      <c r="O61" s="157"/>
      <c r="P61" s="157"/>
      <c r="Q61" s="157"/>
      <c r="R61" s="157"/>
    </row>
    <row r="62" spans="1:18" ht="14.25" x14ac:dyDescent="0.35">
      <c r="A62" s="147" t="s">
        <v>788</v>
      </c>
      <c r="B62" s="147" t="s">
        <v>791</v>
      </c>
      <c r="C62" s="147" t="s">
        <v>792</v>
      </c>
      <c r="D62" s="147">
        <v>810</v>
      </c>
      <c r="E62" s="147">
        <v>15</v>
      </c>
      <c r="F62" s="162">
        <f t="shared" si="0"/>
        <v>825</v>
      </c>
      <c r="G62" s="163"/>
      <c r="H62" s="148" t="s">
        <v>23</v>
      </c>
      <c r="I62" s="159"/>
      <c r="J62" s="157"/>
      <c r="K62" s="157"/>
      <c r="L62" s="157"/>
      <c r="M62" s="157"/>
      <c r="N62" s="157"/>
      <c r="O62" s="157"/>
      <c r="P62" s="157"/>
      <c r="Q62" s="157"/>
      <c r="R62" s="157"/>
    </row>
    <row r="63" spans="1:18" ht="14.25" x14ac:dyDescent="0.35">
      <c r="A63" s="147" t="s">
        <v>788</v>
      </c>
      <c r="B63" s="147" t="s">
        <v>793</v>
      </c>
      <c r="C63" s="147" t="s">
        <v>794</v>
      </c>
      <c r="D63" s="28">
        <v>580</v>
      </c>
      <c r="E63" s="28">
        <v>15</v>
      </c>
      <c r="F63" s="162">
        <f t="shared" si="0"/>
        <v>595</v>
      </c>
      <c r="G63" s="163"/>
      <c r="H63" s="148" t="s">
        <v>23</v>
      </c>
      <c r="I63" s="159"/>
      <c r="J63" s="157"/>
      <c r="K63" s="157"/>
      <c r="L63" s="157"/>
      <c r="M63" s="157"/>
      <c r="N63" s="157"/>
      <c r="O63" s="157"/>
      <c r="P63" s="157"/>
      <c r="Q63" s="157"/>
      <c r="R63" s="157"/>
    </row>
    <row r="64" spans="1:18" ht="14.25" x14ac:dyDescent="0.35">
      <c r="A64" s="156" t="s">
        <v>788</v>
      </c>
      <c r="B64" s="156" t="s">
        <v>795</v>
      </c>
      <c r="C64" s="156" t="s">
        <v>796</v>
      </c>
      <c r="D64" s="176">
        <v>410</v>
      </c>
      <c r="E64" s="176">
        <v>15</v>
      </c>
      <c r="F64" s="160">
        <f t="shared" si="0"/>
        <v>425</v>
      </c>
      <c r="G64" s="161"/>
      <c r="H64" s="158" t="s">
        <v>671</v>
      </c>
      <c r="I64" s="159"/>
      <c r="J64" s="157"/>
      <c r="K64" s="157"/>
      <c r="L64" s="157"/>
      <c r="M64" s="157"/>
      <c r="N64" s="157"/>
      <c r="O64" s="157"/>
      <c r="P64" s="157"/>
      <c r="Q64" s="157"/>
      <c r="R64" s="157"/>
    </row>
    <row r="65" spans="1:18" ht="14.25" x14ac:dyDescent="0.35">
      <c r="A65" s="147" t="s">
        <v>797</v>
      </c>
      <c r="B65" s="147" t="s">
        <v>782</v>
      </c>
      <c r="C65" s="147" t="s">
        <v>783</v>
      </c>
      <c r="D65" s="147">
        <v>2040</v>
      </c>
      <c r="E65" s="147">
        <v>15</v>
      </c>
      <c r="F65" s="162">
        <f t="shared" si="0"/>
        <v>2055</v>
      </c>
      <c r="G65" s="163"/>
      <c r="H65" s="148" t="s">
        <v>23</v>
      </c>
      <c r="I65" s="159"/>
      <c r="J65" s="157"/>
      <c r="K65" s="157"/>
      <c r="L65" s="157"/>
      <c r="M65" s="157"/>
      <c r="N65" s="157"/>
      <c r="O65" s="157"/>
      <c r="P65" s="157"/>
      <c r="Q65" s="157"/>
      <c r="R65" s="157"/>
    </row>
    <row r="66" spans="1:18" ht="14.25" x14ac:dyDescent="0.35">
      <c r="A66" s="147" t="s">
        <v>797</v>
      </c>
      <c r="B66" s="147" t="s">
        <v>784</v>
      </c>
      <c r="C66" s="147" t="s">
        <v>785</v>
      </c>
      <c r="D66" s="28">
        <v>670</v>
      </c>
      <c r="E66" s="28">
        <v>15</v>
      </c>
      <c r="F66" s="162">
        <f t="shared" si="0"/>
        <v>685</v>
      </c>
      <c r="G66" s="163"/>
      <c r="H66" s="148" t="s">
        <v>23</v>
      </c>
      <c r="I66" s="159"/>
      <c r="J66" s="157"/>
      <c r="K66" s="157"/>
      <c r="L66" s="157"/>
      <c r="M66" s="157"/>
      <c r="N66" s="157"/>
      <c r="O66" s="157"/>
      <c r="P66" s="157"/>
      <c r="Q66" s="157"/>
      <c r="R66" s="157"/>
    </row>
    <row r="67" spans="1:18" ht="14.25" x14ac:dyDescent="0.35">
      <c r="A67" s="156" t="s">
        <v>797</v>
      </c>
      <c r="B67" s="156" t="s">
        <v>786</v>
      </c>
      <c r="C67" s="156" t="s">
        <v>787</v>
      </c>
      <c r="D67" s="156">
        <v>810</v>
      </c>
      <c r="E67" s="156">
        <v>15</v>
      </c>
      <c r="F67" s="160">
        <f t="shared" ref="F67:F130" si="1">D67+E67</f>
        <v>825</v>
      </c>
      <c r="G67" s="161"/>
      <c r="H67" s="158" t="s">
        <v>671</v>
      </c>
      <c r="I67" s="159"/>
      <c r="J67" s="157"/>
      <c r="K67" s="157"/>
      <c r="L67" s="157"/>
      <c r="M67" s="157"/>
      <c r="N67" s="157"/>
      <c r="O67" s="157"/>
      <c r="P67" s="157"/>
      <c r="Q67" s="157"/>
      <c r="R67" s="157"/>
    </row>
    <row r="68" spans="1:18" ht="14.25" x14ac:dyDescent="0.35">
      <c r="A68" s="147" t="s">
        <v>798</v>
      </c>
      <c r="B68" s="147" t="s">
        <v>799</v>
      </c>
      <c r="C68" s="147" t="s">
        <v>800</v>
      </c>
      <c r="D68" s="147">
        <v>5030</v>
      </c>
      <c r="E68" s="147">
        <v>15</v>
      </c>
      <c r="F68" s="162">
        <f t="shared" si="1"/>
        <v>5045</v>
      </c>
      <c r="G68" s="163"/>
      <c r="H68" s="148" t="s">
        <v>23</v>
      </c>
      <c r="I68" s="159"/>
      <c r="J68" s="157"/>
      <c r="K68" s="157"/>
      <c r="L68" s="157"/>
      <c r="M68" s="157"/>
      <c r="N68" s="157"/>
      <c r="O68" s="157"/>
      <c r="P68" s="157"/>
      <c r="Q68" s="157"/>
      <c r="R68" s="157"/>
    </row>
    <row r="69" spans="1:18" ht="14.25" x14ac:dyDescent="0.35">
      <c r="A69" s="147" t="s">
        <v>798</v>
      </c>
      <c r="B69" s="147" t="s">
        <v>801</v>
      </c>
      <c r="C69" s="147" t="s">
        <v>777</v>
      </c>
      <c r="D69" s="147">
        <v>6020</v>
      </c>
      <c r="E69" s="147">
        <v>15</v>
      </c>
      <c r="F69" s="162">
        <f t="shared" si="1"/>
        <v>6035</v>
      </c>
      <c r="G69" s="163"/>
      <c r="H69" s="148" t="s">
        <v>23</v>
      </c>
      <c r="I69" s="159"/>
      <c r="J69" s="157"/>
      <c r="K69" s="157"/>
      <c r="L69" s="157"/>
      <c r="M69" s="157"/>
      <c r="N69" s="157"/>
      <c r="O69" s="157"/>
      <c r="P69" s="157"/>
      <c r="Q69" s="157"/>
      <c r="R69" s="157"/>
    </row>
    <row r="70" spans="1:18" ht="14.25" x14ac:dyDescent="0.35">
      <c r="A70" s="147" t="s">
        <v>802</v>
      </c>
      <c r="B70" s="147" t="s">
        <v>803</v>
      </c>
      <c r="C70" s="147" t="s">
        <v>804</v>
      </c>
      <c r="D70" s="28">
        <v>940</v>
      </c>
      <c r="E70" s="28">
        <v>15</v>
      </c>
      <c r="F70" s="162">
        <f t="shared" si="1"/>
        <v>955</v>
      </c>
      <c r="G70" s="163"/>
      <c r="H70" s="148" t="s">
        <v>23</v>
      </c>
      <c r="I70" s="159"/>
      <c r="J70" s="157"/>
      <c r="K70" s="157"/>
      <c r="L70" s="157"/>
      <c r="M70" s="157"/>
      <c r="N70" s="157"/>
      <c r="O70" s="157"/>
      <c r="P70" s="157"/>
      <c r="Q70" s="157"/>
      <c r="R70" s="157"/>
    </row>
    <row r="71" spans="1:18" ht="14.25" x14ac:dyDescent="0.35">
      <c r="A71" s="147" t="s">
        <v>802</v>
      </c>
      <c r="B71" s="147" t="s">
        <v>675</v>
      </c>
      <c r="C71" s="147" t="s">
        <v>676</v>
      </c>
      <c r="D71" s="28">
        <v>1310</v>
      </c>
      <c r="E71" s="28">
        <v>15</v>
      </c>
      <c r="F71" s="162">
        <f t="shared" si="1"/>
        <v>1325</v>
      </c>
      <c r="G71" s="163"/>
      <c r="H71" s="148" t="s">
        <v>23</v>
      </c>
      <c r="I71" s="159"/>
      <c r="J71" s="157"/>
      <c r="K71" s="157"/>
      <c r="L71" s="157"/>
      <c r="M71" s="157"/>
      <c r="N71" s="157"/>
      <c r="O71" s="157"/>
      <c r="P71" s="157"/>
      <c r="Q71" s="157"/>
      <c r="R71" s="157"/>
    </row>
    <row r="72" spans="1:18" ht="14.25" x14ac:dyDescent="0.35">
      <c r="A72" s="147" t="s">
        <v>802</v>
      </c>
      <c r="B72" s="147" t="s">
        <v>805</v>
      </c>
      <c r="C72" s="147" t="s">
        <v>806</v>
      </c>
      <c r="D72" s="28">
        <v>510</v>
      </c>
      <c r="E72" s="28">
        <v>15</v>
      </c>
      <c r="F72" s="162">
        <f t="shared" si="1"/>
        <v>525</v>
      </c>
      <c r="G72" s="163"/>
      <c r="H72" s="148" t="s">
        <v>23</v>
      </c>
      <c r="I72" s="159"/>
      <c r="J72" s="157"/>
      <c r="K72" s="157"/>
      <c r="L72" s="157"/>
      <c r="M72" s="157"/>
      <c r="N72" s="157"/>
      <c r="O72" s="157"/>
      <c r="P72" s="157"/>
      <c r="Q72" s="157"/>
      <c r="R72" s="157"/>
    </row>
    <row r="73" spans="1:18" ht="14.25" x14ac:dyDescent="0.35">
      <c r="A73" s="156" t="s">
        <v>802</v>
      </c>
      <c r="B73" s="156" t="s">
        <v>683</v>
      </c>
      <c r="C73" s="156" t="s">
        <v>684</v>
      </c>
      <c r="D73" s="156">
        <v>0</v>
      </c>
      <c r="E73" s="156">
        <v>15</v>
      </c>
      <c r="F73" s="160">
        <f t="shared" si="1"/>
        <v>15</v>
      </c>
      <c r="G73" s="161"/>
      <c r="H73" s="158" t="s">
        <v>671</v>
      </c>
      <c r="I73" s="159"/>
      <c r="J73" s="157"/>
      <c r="K73" s="157"/>
      <c r="L73" s="157"/>
      <c r="M73" s="157"/>
      <c r="N73" s="157"/>
      <c r="O73" s="157"/>
      <c r="P73" s="157"/>
      <c r="Q73" s="157"/>
      <c r="R73" s="157"/>
    </row>
    <row r="74" spans="1:18" ht="14.25" x14ac:dyDescent="0.35">
      <c r="A74" s="156" t="s">
        <v>802</v>
      </c>
      <c r="B74" s="156" t="s">
        <v>807</v>
      </c>
      <c r="C74" s="156" t="s">
        <v>808</v>
      </c>
      <c r="D74" s="156">
        <v>361</v>
      </c>
      <c r="E74" s="156">
        <v>15</v>
      </c>
      <c r="F74" s="160">
        <f t="shared" si="1"/>
        <v>376</v>
      </c>
      <c r="G74" s="161"/>
      <c r="H74" s="158" t="s">
        <v>671</v>
      </c>
      <c r="I74" s="159"/>
      <c r="J74" s="157"/>
      <c r="K74" s="157"/>
      <c r="L74" s="157"/>
      <c r="M74" s="157"/>
      <c r="N74" s="157"/>
      <c r="O74" s="157"/>
      <c r="P74" s="157"/>
      <c r="Q74" s="157"/>
      <c r="R74" s="157"/>
    </row>
    <row r="75" spans="1:18" ht="14.25" x14ac:dyDescent="0.35">
      <c r="A75" s="156" t="s">
        <v>802</v>
      </c>
      <c r="B75" s="156" t="s">
        <v>809</v>
      </c>
      <c r="C75" s="156" t="s">
        <v>688</v>
      </c>
      <c r="D75" s="176">
        <v>0</v>
      </c>
      <c r="E75" s="176">
        <v>15</v>
      </c>
      <c r="F75" s="160">
        <f t="shared" si="1"/>
        <v>15</v>
      </c>
      <c r="G75" s="161"/>
      <c r="H75" s="158" t="s">
        <v>671</v>
      </c>
      <c r="I75" s="159"/>
      <c r="J75" s="157"/>
      <c r="K75" s="157"/>
      <c r="L75" s="157"/>
      <c r="M75" s="157"/>
      <c r="N75" s="157"/>
      <c r="O75" s="157"/>
      <c r="P75" s="157"/>
      <c r="Q75" s="157"/>
      <c r="R75" s="157"/>
    </row>
    <row r="76" spans="1:18" ht="14.25" x14ac:dyDescent="0.35">
      <c r="A76" s="156" t="s">
        <v>802</v>
      </c>
      <c r="B76" s="156" t="s">
        <v>689</v>
      </c>
      <c r="C76" s="156" t="s">
        <v>690</v>
      </c>
      <c r="D76" s="156">
        <v>185</v>
      </c>
      <c r="E76" s="156">
        <v>15</v>
      </c>
      <c r="F76" s="160">
        <f t="shared" si="1"/>
        <v>200</v>
      </c>
      <c r="G76" s="161"/>
      <c r="H76" s="158" t="s">
        <v>671</v>
      </c>
      <c r="I76" s="159"/>
      <c r="J76" s="157"/>
      <c r="K76" s="157"/>
      <c r="L76" s="157"/>
      <c r="M76" s="157"/>
      <c r="N76" s="157"/>
      <c r="O76" s="157"/>
      <c r="P76" s="157"/>
      <c r="Q76" s="157"/>
      <c r="R76" s="157"/>
    </row>
    <row r="77" spans="1:18" ht="14.25" x14ac:dyDescent="0.35">
      <c r="A77" s="156" t="s">
        <v>802</v>
      </c>
      <c r="B77" s="156" t="s">
        <v>810</v>
      </c>
      <c r="C77" s="156" t="s">
        <v>811</v>
      </c>
      <c r="D77" s="156">
        <v>722</v>
      </c>
      <c r="E77" s="156">
        <v>15</v>
      </c>
      <c r="F77" s="160">
        <f t="shared" si="1"/>
        <v>737</v>
      </c>
      <c r="G77" s="161"/>
      <c r="H77" s="158" t="s">
        <v>671</v>
      </c>
      <c r="I77" s="159"/>
      <c r="J77" s="157"/>
      <c r="K77" s="157"/>
      <c r="L77" s="157"/>
      <c r="M77" s="157"/>
      <c r="N77" s="157"/>
      <c r="O77" s="157"/>
      <c r="P77" s="157"/>
      <c r="Q77" s="157"/>
      <c r="R77" s="157"/>
    </row>
    <row r="78" spans="1:18" ht="14.25" x14ac:dyDescent="0.35">
      <c r="A78" s="147" t="s">
        <v>812</v>
      </c>
      <c r="B78" s="147" t="s">
        <v>813</v>
      </c>
      <c r="C78" s="147" t="s">
        <v>814</v>
      </c>
      <c r="D78" s="28">
        <v>940</v>
      </c>
      <c r="E78" s="28">
        <v>15</v>
      </c>
      <c r="F78" s="162">
        <f t="shared" si="1"/>
        <v>955</v>
      </c>
      <c r="G78" s="163"/>
      <c r="H78" s="148" t="s">
        <v>23</v>
      </c>
      <c r="I78" s="159"/>
      <c r="J78" s="157"/>
      <c r="K78" s="157"/>
      <c r="L78" s="157"/>
      <c r="M78" s="157"/>
      <c r="N78" s="157"/>
      <c r="O78" s="157"/>
      <c r="P78" s="157"/>
      <c r="Q78" s="157"/>
      <c r="R78" s="157"/>
    </row>
    <row r="79" spans="1:18" ht="14.25" x14ac:dyDescent="0.35">
      <c r="A79" s="147" t="s">
        <v>812</v>
      </c>
      <c r="B79" s="147" t="s">
        <v>805</v>
      </c>
      <c r="C79" s="147" t="s">
        <v>806</v>
      </c>
      <c r="D79" s="28">
        <v>510</v>
      </c>
      <c r="E79" s="28">
        <v>15</v>
      </c>
      <c r="F79" s="162">
        <f t="shared" si="1"/>
        <v>525</v>
      </c>
      <c r="G79" s="163"/>
      <c r="H79" s="148" t="s">
        <v>23</v>
      </c>
      <c r="I79" s="159"/>
      <c r="J79" s="157"/>
      <c r="K79" s="157"/>
      <c r="L79" s="157"/>
      <c r="M79" s="157"/>
      <c r="N79" s="157"/>
      <c r="O79" s="157"/>
      <c r="P79" s="157"/>
      <c r="Q79" s="157"/>
      <c r="R79" s="157"/>
    </row>
    <row r="80" spans="1:18" ht="14.25" x14ac:dyDescent="0.35">
      <c r="A80" s="147" t="s">
        <v>812</v>
      </c>
      <c r="B80" s="147" t="s">
        <v>815</v>
      </c>
      <c r="C80" s="147" t="s">
        <v>816</v>
      </c>
      <c r="D80" s="28">
        <v>1160</v>
      </c>
      <c r="E80" s="28">
        <v>15</v>
      </c>
      <c r="F80" s="162">
        <f t="shared" si="1"/>
        <v>1175</v>
      </c>
      <c r="G80" s="163"/>
      <c r="H80" s="148" t="s">
        <v>23</v>
      </c>
      <c r="I80" s="159"/>
      <c r="J80" s="157"/>
      <c r="K80" s="157"/>
      <c r="L80" s="157"/>
      <c r="M80" s="157"/>
      <c r="N80" s="157"/>
      <c r="O80" s="157"/>
      <c r="P80" s="157"/>
      <c r="Q80" s="157"/>
      <c r="R80" s="157"/>
    </row>
    <row r="81" spans="1:18" ht="14.25" x14ac:dyDescent="0.35">
      <c r="A81" s="156" t="s">
        <v>812</v>
      </c>
      <c r="B81" s="156" t="s">
        <v>683</v>
      </c>
      <c r="C81" s="156" t="s">
        <v>684</v>
      </c>
      <c r="D81" s="156">
        <v>0</v>
      </c>
      <c r="E81" s="156">
        <v>15</v>
      </c>
      <c r="F81" s="160">
        <f t="shared" si="1"/>
        <v>15</v>
      </c>
      <c r="G81" s="161"/>
      <c r="H81" s="158" t="s">
        <v>671</v>
      </c>
      <c r="I81" s="159"/>
      <c r="J81" s="157"/>
      <c r="K81" s="157"/>
      <c r="L81" s="157"/>
      <c r="M81" s="157"/>
      <c r="N81" s="157"/>
      <c r="O81" s="157"/>
      <c r="P81" s="157"/>
      <c r="Q81" s="157"/>
      <c r="R81" s="157"/>
    </row>
    <row r="82" spans="1:18" ht="14.25" x14ac:dyDescent="0.35">
      <c r="A82" s="156" t="s">
        <v>812</v>
      </c>
      <c r="B82" s="156" t="s">
        <v>817</v>
      </c>
      <c r="C82" s="156" t="s">
        <v>818</v>
      </c>
      <c r="D82" s="156">
        <v>361</v>
      </c>
      <c r="E82" s="156">
        <v>15</v>
      </c>
      <c r="F82" s="160">
        <f t="shared" si="1"/>
        <v>376</v>
      </c>
      <c r="G82" s="161"/>
      <c r="H82" s="158" t="s">
        <v>671</v>
      </c>
      <c r="I82" s="159"/>
      <c r="J82" s="157"/>
      <c r="K82" s="157"/>
      <c r="L82" s="157"/>
      <c r="M82" s="157"/>
      <c r="N82" s="157"/>
      <c r="O82" s="157"/>
      <c r="P82" s="157"/>
      <c r="Q82" s="157"/>
      <c r="R82" s="157"/>
    </row>
    <row r="83" spans="1:18" ht="14.25" x14ac:dyDescent="0.35">
      <c r="A83" s="156" t="s">
        <v>812</v>
      </c>
      <c r="B83" s="156" t="s">
        <v>810</v>
      </c>
      <c r="C83" s="156" t="s">
        <v>811</v>
      </c>
      <c r="D83" s="156">
        <v>722</v>
      </c>
      <c r="E83" s="156">
        <v>15</v>
      </c>
      <c r="F83" s="160">
        <f t="shared" si="1"/>
        <v>737</v>
      </c>
      <c r="G83" s="161"/>
      <c r="H83" s="158" t="s">
        <v>671</v>
      </c>
      <c r="I83" s="159"/>
      <c r="J83" s="157"/>
      <c r="K83" s="157"/>
      <c r="L83" s="157"/>
      <c r="M83" s="157"/>
      <c r="N83" s="157"/>
      <c r="O83" s="157"/>
      <c r="P83" s="157"/>
      <c r="Q83" s="157"/>
      <c r="R83" s="157"/>
    </row>
    <row r="84" spans="1:18" ht="14.25" x14ac:dyDescent="0.35">
      <c r="A84" s="147" t="s">
        <v>819</v>
      </c>
      <c r="B84" s="147" t="s">
        <v>820</v>
      </c>
      <c r="C84" s="147" t="s">
        <v>821</v>
      </c>
      <c r="D84" s="147">
        <v>6020</v>
      </c>
      <c r="E84" s="147">
        <v>15</v>
      </c>
      <c r="F84" s="162">
        <f t="shared" si="1"/>
        <v>6035</v>
      </c>
      <c r="G84" s="163"/>
      <c r="H84" s="148" t="s">
        <v>23</v>
      </c>
      <c r="I84" s="159"/>
      <c r="J84" s="157"/>
      <c r="K84" s="157"/>
      <c r="L84" s="157"/>
      <c r="M84" s="157"/>
      <c r="N84" s="157"/>
      <c r="O84" s="157"/>
      <c r="P84" s="157"/>
      <c r="Q84" s="157"/>
      <c r="R84" s="157"/>
    </row>
    <row r="85" spans="1:18" ht="14.25" x14ac:dyDescent="0.35">
      <c r="A85" s="147" t="s">
        <v>819</v>
      </c>
      <c r="B85" s="147" t="s">
        <v>665</v>
      </c>
      <c r="C85" s="147" t="s">
        <v>666</v>
      </c>
      <c r="D85" s="28">
        <v>1720</v>
      </c>
      <c r="E85" s="28">
        <v>15</v>
      </c>
      <c r="F85" s="162">
        <f t="shared" si="1"/>
        <v>1735</v>
      </c>
      <c r="G85" s="163"/>
      <c r="H85" s="148" t="s">
        <v>23</v>
      </c>
      <c r="I85" s="159"/>
      <c r="J85" s="157"/>
      <c r="K85" s="157"/>
      <c r="L85" s="157"/>
      <c r="M85" s="157"/>
      <c r="N85" s="157"/>
      <c r="O85" s="157"/>
      <c r="P85" s="157"/>
      <c r="Q85" s="157"/>
      <c r="R85" s="157"/>
    </row>
    <row r="86" spans="1:18" ht="14.25" x14ac:dyDescent="0.35">
      <c r="A86" s="147" t="s">
        <v>819</v>
      </c>
      <c r="B86" s="147" t="s">
        <v>667</v>
      </c>
      <c r="C86" s="147" t="s">
        <v>668</v>
      </c>
      <c r="D86" s="28">
        <v>3410</v>
      </c>
      <c r="E86" s="28">
        <v>15</v>
      </c>
      <c r="F86" s="162">
        <f t="shared" si="1"/>
        <v>3425</v>
      </c>
      <c r="G86" s="163"/>
      <c r="H86" s="148" t="s">
        <v>23</v>
      </c>
      <c r="I86" s="159"/>
      <c r="J86" s="157"/>
      <c r="K86" s="157"/>
      <c r="L86" s="157"/>
      <c r="M86" s="157"/>
      <c r="N86" s="157"/>
      <c r="O86" s="157"/>
      <c r="P86" s="157"/>
      <c r="Q86" s="157"/>
      <c r="R86" s="157"/>
    </row>
    <row r="87" spans="1:18" ht="14.25" x14ac:dyDescent="0.35">
      <c r="A87" s="156" t="s">
        <v>819</v>
      </c>
      <c r="B87" s="156" t="s">
        <v>669</v>
      </c>
      <c r="C87" s="156" t="s">
        <v>670</v>
      </c>
      <c r="D87" s="156">
        <v>435</v>
      </c>
      <c r="E87" s="156">
        <v>15</v>
      </c>
      <c r="F87" s="160">
        <f t="shared" si="1"/>
        <v>450</v>
      </c>
      <c r="G87" s="161"/>
      <c r="H87" s="158" t="s">
        <v>671</v>
      </c>
      <c r="I87" s="159"/>
      <c r="J87" s="157"/>
      <c r="K87" s="157"/>
      <c r="L87" s="157"/>
      <c r="M87" s="157"/>
      <c r="N87" s="157"/>
      <c r="O87" s="157"/>
      <c r="P87" s="157"/>
      <c r="Q87" s="157"/>
      <c r="R87" s="157"/>
    </row>
    <row r="88" spans="1:18" ht="14.25" x14ac:dyDescent="0.35">
      <c r="A88" s="156" t="s">
        <v>819</v>
      </c>
      <c r="B88" s="156" t="s">
        <v>672</v>
      </c>
      <c r="C88" s="156" t="s">
        <v>673</v>
      </c>
      <c r="D88" s="156">
        <v>0</v>
      </c>
      <c r="E88" s="156">
        <v>15</v>
      </c>
      <c r="F88" s="160">
        <f t="shared" si="1"/>
        <v>15</v>
      </c>
      <c r="G88" s="161"/>
      <c r="H88" s="158" t="s">
        <v>671</v>
      </c>
      <c r="I88" s="159"/>
      <c r="J88" s="157"/>
      <c r="K88" s="157"/>
      <c r="L88" s="157"/>
      <c r="M88" s="157"/>
      <c r="N88" s="157"/>
      <c r="O88" s="157"/>
      <c r="P88" s="157"/>
      <c r="Q88" s="157"/>
      <c r="R88" s="157"/>
    </row>
    <row r="89" spans="1:18" ht="14.25" x14ac:dyDescent="0.35">
      <c r="A89" s="147" t="s">
        <v>822</v>
      </c>
      <c r="B89" s="147" t="s">
        <v>820</v>
      </c>
      <c r="C89" s="147" t="s">
        <v>821</v>
      </c>
      <c r="D89" s="147">
        <v>6020</v>
      </c>
      <c r="E89" s="147">
        <v>15</v>
      </c>
      <c r="F89" s="162">
        <f t="shared" si="1"/>
        <v>6035</v>
      </c>
      <c r="G89" s="163"/>
      <c r="H89" s="148" t="s">
        <v>23</v>
      </c>
      <c r="I89" s="159"/>
      <c r="J89" s="157"/>
      <c r="K89" s="157"/>
      <c r="L89" s="157"/>
      <c r="M89" s="157"/>
      <c r="N89" s="157"/>
      <c r="O89" s="157"/>
      <c r="P89" s="157"/>
      <c r="Q89" s="157"/>
      <c r="R89" s="157"/>
    </row>
    <row r="90" spans="1:18" ht="14.25" x14ac:dyDescent="0.35">
      <c r="A90" s="147" t="s">
        <v>822</v>
      </c>
      <c r="B90" s="147" t="s">
        <v>823</v>
      </c>
      <c r="C90" s="147" t="s">
        <v>681</v>
      </c>
      <c r="D90" s="28">
        <v>2644</v>
      </c>
      <c r="E90" s="28">
        <v>15</v>
      </c>
      <c r="F90" s="162">
        <f t="shared" si="1"/>
        <v>2659</v>
      </c>
      <c r="G90" s="163" t="s">
        <v>824</v>
      </c>
      <c r="H90" s="148" t="s">
        <v>23</v>
      </c>
      <c r="I90" s="159"/>
      <c r="J90" s="157"/>
      <c r="K90" s="157"/>
      <c r="L90" s="157"/>
      <c r="M90" s="157"/>
      <c r="N90" s="157"/>
      <c r="O90" s="157"/>
      <c r="P90" s="157"/>
      <c r="Q90" s="157"/>
      <c r="R90" s="157"/>
    </row>
    <row r="91" spans="1:18" ht="14.25" x14ac:dyDescent="0.35">
      <c r="A91" s="147" t="s">
        <v>822</v>
      </c>
      <c r="B91" s="147" t="s">
        <v>825</v>
      </c>
      <c r="C91" s="147" t="s">
        <v>826</v>
      </c>
      <c r="D91" s="28">
        <v>2610</v>
      </c>
      <c r="E91" s="28">
        <v>15</v>
      </c>
      <c r="F91" s="162">
        <f t="shared" si="1"/>
        <v>2625</v>
      </c>
      <c r="G91" s="163"/>
      <c r="H91" s="148" t="s">
        <v>23</v>
      </c>
      <c r="I91" s="159"/>
      <c r="J91" s="157"/>
      <c r="K91" s="157"/>
      <c r="L91" s="157"/>
      <c r="M91" s="157"/>
      <c r="N91" s="157"/>
      <c r="O91" s="157"/>
      <c r="P91" s="157"/>
      <c r="Q91" s="157"/>
      <c r="R91" s="157"/>
    </row>
    <row r="92" spans="1:18" ht="14.25" x14ac:dyDescent="0.35">
      <c r="A92" s="156" t="s">
        <v>822</v>
      </c>
      <c r="B92" s="156" t="s">
        <v>672</v>
      </c>
      <c r="C92" s="156" t="s">
        <v>673</v>
      </c>
      <c r="D92" s="156">
        <v>0</v>
      </c>
      <c r="E92" s="156">
        <v>15</v>
      </c>
      <c r="F92" s="160">
        <f t="shared" si="1"/>
        <v>15</v>
      </c>
      <c r="G92" s="161"/>
      <c r="H92" s="158" t="s">
        <v>671</v>
      </c>
      <c r="I92" s="159"/>
      <c r="J92" s="157"/>
      <c r="K92" s="157"/>
      <c r="L92" s="157"/>
      <c r="M92" s="157"/>
      <c r="N92" s="157"/>
      <c r="O92" s="157"/>
      <c r="P92" s="157"/>
      <c r="Q92" s="157"/>
      <c r="R92" s="157"/>
    </row>
    <row r="93" spans="1:18" ht="14.25" x14ac:dyDescent="0.35">
      <c r="A93" s="156" t="s">
        <v>822</v>
      </c>
      <c r="B93" s="156" t="s">
        <v>827</v>
      </c>
      <c r="C93" s="156" t="s">
        <v>828</v>
      </c>
      <c r="D93" s="156">
        <v>894</v>
      </c>
      <c r="E93" s="156">
        <v>15</v>
      </c>
      <c r="F93" s="160">
        <f t="shared" si="1"/>
        <v>909</v>
      </c>
      <c r="G93" s="161"/>
      <c r="H93" s="158" t="s">
        <v>671</v>
      </c>
      <c r="I93" s="159"/>
      <c r="J93" s="157"/>
      <c r="K93" s="157"/>
      <c r="L93" s="157"/>
      <c r="M93" s="157"/>
      <c r="N93" s="157"/>
      <c r="O93" s="157"/>
      <c r="P93" s="157"/>
      <c r="Q93" s="157"/>
      <c r="R93" s="157"/>
    </row>
    <row r="94" spans="1:18" ht="14.25" x14ac:dyDescent="0.35">
      <c r="A94" s="156" t="s">
        <v>822</v>
      </c>
      <c r="B94" s="156" t="s">
        <v>829</v>
      </c>
      <c r="C94" s="156" t="s">
        <v>830</v>
      </c>
      <c r="D94" s="156">
        <v>0</v>
      </c>
      <c r="E94" s="156">
        <v>15</v>
      </c>
      <c r="F94" s="160">
        <f t="shared" si="1"/>
        <v>15</v>
      </c>
      <c r="G94" s="161"/>
      <c r="H94" s="158" t="s">
        <v>671</v>
      </c>
      <c r="I94" s="159"/>
      <c r="J94" s="157"/>
      <c r="K94" s="157"/>
      <c r="L94" s="157"/>
      <c r="M94" s="157"/>
      <c r="N94" s="157"/>
      <c r="O94" s="157"/>
      <c r="P94" s="157"/>
      <c r="Q94" s="157"/>
      <c r="R94" s="157"/>
    </row>
    <row r="95" spans="1:18" ht="14.25" x14ac:dyDescent="0.35">
      <c r="A95" s="147" t="s">
        <v>831</v>
      </c>
      <c r="B95" s="147" t="s">
        <v>832</v>
      </c>
      <c r="C95" s="147" t="s">
        <v>833</v>
      </c>
      <c r="D95" s="28">
        <v>2080</v>
      </c>
      <c r="E95" s="28">
        <v>15</v>
      </c>
      <c r="F95" s="162">
        <f t="shared" si="1"/>
        <v>2095</v>
      </c>
      <c r="G95" s="163"/>
      <c r="H95" s="148" t="s">
        <v>23</v>
      </c>
      <c r="I95" s="159"/>
      <c r="J95" s="157"/>
      <c r="K95" s="157"/>
      <c r="L95" s="157"/>
      <c r="M95" s="157"/>
      <c r="N95" s="157"/>
      <c r="O95" s="157"/>
      <c r="P95" s="157"/>
      <c r="Q95" s="157"/>
      <c r="R95" s="157"/>
    </row>
    <row r="96" spans="1:18" ht="14.25" x14ac:dyDescent="0.35">
      <c r="A96" s="147" t="s">
        <v>831</v>
      </c>
      <c r="B96" s="147" t="s">
        <v>675</v>
      </c>
      <c r="C96" s="147" t="s">
        <v>676</v>
      </c>
      <c r="D96" s="28">
        <v>1310</v>
      </c>
      <c r="E96" s="28">
        <v>15</v>
      </c>
      <c r="F96" s="162">
        <f t="shared" si="1"/>
        <v>1325</v>
      </c>
      <c r="G96" s="163"/>
      <c r="H96" s="148" t="s">
        <v>23</v>
      </c>
      <c r="I96" s="159"/>
      <c r="J96" s="157"/>
      <c r="K96" s="157"/>
      <c r="L96" s="157"/>
      <c r="M96" s="157"/>
      <c r="N96" s="157"/>
      <c r="O96" s="157"/>
      <c r="P96" s="157"/>
      <c r="Q96" s="157"/>
      <c r="R96" s="157"/>
    </row>
    <row r="97" spans="1:18" ht="14.25" x14ac:dyDescent="0.35">
      <c r="A97" s="147" t="s">
        <v>831</v>
      </c>
      <c r="B97" s="147" t="s">
        <v>834</v>
      </c>
      <c r="C97" s="147" t="s">
        <v>681</v>
      </c>
      <c r="D97" s="28">
        <v>1750</v>
      </c>
      <c r="E97" s="28">
        <v>15</v>
      </c>
      <c r="F97" s="162">
        <f t="shared" si="1"/>
        <v>1765</v>
      </c>
      <c r="G97" s="163" t="s">
        <v>682</v>
      </c>
      <c r="H97" s="148" t="s">
        <v>23</v>
      </c>
      <c r="I97" s="159"/>
      <c r="J97" s="157"/>
      <c r="K97" s="157"/>
      <c r="L97" s="157"/>
      <c r="M97" s="157"/>
      <c r="N97" s="157"/>
      <c r="O97" s="157"/>
      <c r="P97" s="157"/>
      <c r="Q97" s="157"/>
      <c r="R97" s="157"/>
    </row>
    <row r="98" spans="1:18" ht="14.25" x14ac:dyDescent="0.35">
      <c r="A98" s="156" t="s">
        <v>831</v>
      </c>
      <c r="B98" s="156" t="s">
        <v>683</v>
      </c>
      <c r="C98" s="156" t="s">
        <v>684</v>
      </c>
      <c r="D98" s="156">
        <v>0</v>
      </c>
      <c r="E98" s="156">
        <v>15</v>
      </c>
      <c r="F98" s="160">
        <f t="shared" si="1"/>
        <v>15</v>
      </c>
      <c r="G98" s="161"/>
      <c r="H98" s="158" t="s">
        <v>671</v>
      </c>
      <c r="I98" s="159"/>
      <c r="J98" s="157"/>
      <c r="K98" s="157"/>
      <c r="L98" s="157"/>
      <c r="M98" s="157"/>
      <c r="N98" s="157"/>
      <c r="O98" s="157"/>
      <c r="P98" s="157"/>
      <c r="Q98" s="157"/>
      <c r="R98" s="157"/>
    </row>
    <row r="99" spans="1:18" ht="14.25" x14ac:dyDescent="0.35">
      <c r="A99" s="156" t="s">
        <v>831</v>
      </c>
      <c r="B99" s="156" t="s">
        <v>685</v>
      </c>
      <c r="C99" s="156" t="s">
        <v>686</v>
      </c>
      <c r="D99" s="156">
        <v>523</v>
      </c>
      <c r="E99" s="156">
        <v>15</v>
      </c>
      <c r="F99" s="160">
        <f t="shared" si="1"/>
        <v>538</v>
      </c>
      <c r="G99" s="161"/>
      <c r="H99" s="158" t="s">
        <v>671</v>
      </c>
      <c r="I99" s="159"/>
      <c r="J99" s="157"/>
      <c r="K99" s="157"/>
      <c r="L99" s="157"/>
      <c r="M99" s="157"/>
      <c r="N99" s="157"/>
      <c r="O99" s="157"/>
      <c r="P99" s="157"/>
      <c r="Q99" s="157"/>
      <c r="R99" s="157"/>
    </row>
    <row r="100" spans="1:18" ht="14.25" x14ac:dyDescent="0.35">
      <c r="A100" s="156" t="s">
        <v>831</v>
      </c>
      <c r="B100" s="156" t="s">
        <v>835</v>
      </c>
      <c r="C100" s="156" t="s">
        <v>836</v>
      </c>
      <c r="D100" s="176">
        <v>0</v>
      </c>
      <c r="E100" s="176">
        <v>15</v>
      </c>
      <c r="F100" s="160">
        <f t="shared" si="1"/>
        <v>15</v>
      </c>
      <c r="G100" s="161"/>
      <c r="H100" s="158" t="s">
        <v>671</v>
      </c>
      <c r="I100" s="159"/>
      <c r="J100" s="157"/>
      <c r="K100" s="157"/>
      <c r="L100" s="157"/>
      <c r="M100" s="157"/>
      <c r="N100" s="157"/>
      <c r="O100" s="157"/>
      <c r="P100" s="157"/>
      <c r="Q100" s="157"/>
      <c r="R100" s="157"/>
    </row>
    <row r="101" spans="1:18" ht="14.25" x14ac:dyDescent="0.35">
      <c r="A101" s="156" t="s">
        <v>831</v>
      </c>
      <c r="B101" s="156" t="s">
        <v>837</v>
      </c>
      <c r="C101" s="156" t="s">
        <v>838</v>
      </c>
      <c r="D101" s="156">
        <v>470</v>
      </c>
      <c r="E101" s="156">
        <v>15</v>
      </c>
      <c r="F101" s="160">
        <f t="shared" si="1"/>
        <v>485</v>
      </c>
      <c r="G101" s="161"/>
      <c r="H101" s="158" t="s">
        <v>671</v>
      </c>
      <c r="I101" s="159"/>
      <c r="J101" s="157"/>
      <c r="K101" s="157"/>
      <c r="L101" s="157"/>
      <c r="M101" s="157"/>
      <c r="N101" s="157"/>
      <c r="O101" s="157"/>
      <c r="P101" s="157"/>
      <c r="Q101" s="157"/>
      <c r="R101" s="157"/>
    </row>
    <row r="102" spans="1:18" ht="14.25" x14ac:dyDescent="0.35">
      <c r="A102" s="156" t="s">
        <v>831</v>
      </c>
      <c r="B102" s="156" t="s">
        <v>839</v>
      </c>
      <c r="C102" s="156" t="s">
        <v>840</v>
      </c>
      <c r="D102" s="156">
        <v>185</v>
      </c>
      <c r="E102" s="156">
        <v>15</v>
      </c>
      <c r="F102" s="160">
        <f t="shared" si="1"/>
        <v>200</v>
      </c>
      <c r="G102" s="161"/>
      <c r="H102" s="158" t="s">
        <v>671</v>
      </c>
      <c r="I102" s="159"/>
      <c r="J102" s="157"/>
      <c r="K102" s="157"/>
      <c r="L102" s="157"/>
      <c r="M102" s="157"/>
      <c r="N102" s="157"/>
      <c r="O102" s="157"/>
      <c r="P102" s="157"/>
      <c r="Q102" s="157"/>
      <c r="R102" s="157"/>
    </row>
    <row r="103" spans="1:18" ht="14.25" x14ac:dyDescent="0.35">
      <c r="A103" s="156" t="s">
        <v>831</v>
      </c>
      <c r="B103" s="156" t="s">
        <v>810</v>
      </c>
      <c r="C103" s="156" t="s">
        <v>811</v>
      </c>
      <c r="D103" s="156">
        <v>532</v>
      </c>
      <c r="E103" s="156">
        <v>15</v>
      </c>
      <c r="F103" s="160">
        <f t="shared" si="1"/>
        <v>547</v>
      </c>
      <c r="G103" s="161"/>
      <c r="H103" s="158" t="s">
        <v>671</v>
      </c>
      <c r="I103" s="159"/>
      <c r="J103" s="157"/>
      <c r="K103" s="157"/>
      <c r="L103" s="157"/>
      <c r="M103" s="157"/>
      <c r="N103" s="157"/>
      <c r="O103" s="157"/>
      <c r="P103" s="157"/>
      <c r="Q103" s="157"/>
      <c r="R103" s="157"/>
    </row>
    <row r="104" spans="1:18" ht="14.25" x14ac:dyDescent="0.35">
      <c r="A104" s="147" t="s">
        <v>841</v>
      </c>
      <c r="B104" s="147" t="s">
        <v>675</v>
      </c>
      <c r="C104" s="147" t="s">
        <v>676</v>
      </c>
      <c r="D104" s="28">
        <v>1310</v>
      </c>
      <c r="E104" s="28">
        <v>15</v>
      </c>
      <c r="F104" s="162">
        <f t="shared" si="1"/>
        <v>1325</v>
      </c>
      <c r="G104" s="163"/>
      <c r="H104" s="148" t="s">
        <v>23</v>
      </c>
      <c r="I104" s="159"/>
      <c r="J104" s="157"/>
      <c r="K104" s="157"/>
      <c r="L104" s="157"/>
      <c r="M104" s="157"/>
      <c r="N104" s="157"/>
      <c r="O104" s="157"/>
      <c r="P104" s="157"/>
      <c r="Q104" s="157"/>
      <c r="R104" s="157"/>
    </row>
    <row r="105" spans="1:18" ht="14.25" x14ac:dyDescent="0.35">
      <c r="A105" s="147" t="s">
        <v>841</v>
      </c>
      <c r="B105" s="147" t="s">
        <v>805</v>
      </c>
      <c r="C105" s="147" t="s">
        <v>806</v>
      </c>
      <c r="D105" s="28">
        <v>510</v>
      </c>
      <c r="E105" s="28">
        <v>15</v>
      </c>
      <c r="F105" s="162">
        <f t="shared" si="1"/>
        <v>525</v>
      </c>
      <c r="G105" s="163"/>
      <c r="H105" s="148" t="s">
        <v>23</v>
      </c>
      <c r="I105" s="159"/>
      <c r="J105" s="157"/>
      <c r="K105" s="157"/>
      <c r="L105" s="157"/>
      <c r="M105" s="157"/>
      <c r="N105" s="157"/>
      <c r="O105" s="157"/>
      <c r="P105" s="157"/>
      <c r="Q105" s="157"/>
      <c r="R105" s="157"/>
    </row>
    <row r="106" spans="1:18" ht="14.25" x14ac:dyDescent="0.35">
      <c r="A106" s="147" t="s">
        <v>841</v>
      </c>
      <c r="B106" s="147" t="s">
        <v>680</v>
      </c>
      <c r="C106" s="147" t="s">
        <v>681</v>
      </c>
      <c r="D106" s="28">
        <v>1750</v>
      </c>
      <c r="E106" s="28">
        <v>15</v>
      </c>
      <c r="F106" s="162">
        <f t="shared" si="1"/>
        <v>1765</v>
      </c>
      <c r="G106" s="163"/>
      <c r="H106" s="148" t="s">
        <v>23</v>
      </c>
      <c r="I106" s="159"/>
      <c r="J106" s="157"/>
      <c r="K106" s="157"/>
      <c r="L106" s="157"/>
      <c r="M106" s="157"/>
      <c r="N106" s="157"/>
      <c r="O106" s="157"/>
      <c r="P106" s="157"/>
      <c r="Q106" s="157"/>
      <c r="R106" s="157"/>
    </row>
    <row r="107" spans="1:18" ht="14.25" x14ac:dyDescent="0.35">
      <c r="A107" s="156" t="s">
        <v>841</v>
      </c>
      <c r="B107" s="156" t="s">
        <v>683</v>
      </c>
      <c r="C107" s="156" t="s">
        <v>684</v>
      </c>
      <c r="D107" s="156">
        <v>0</v>
      </c>
      <c r="E107" s="156">
        <v>15</v>
      </c>
      <c r="F107" s="160">
        <f t="shared" si="1"/>
        <v>15</v>
      </c>
      <c r="G107" s="161"/>
      <c r="H107" s="158" t="s">
        <v>671</v>
      </c>
      <c r="I107" s="159"/>
      <c r="J107" s="157"/>
      <c r="K107" s="157"/>
      <c r="L107" s="157"/>
      <c r="M107" s="157"/>
      <c r="N107" s="157"/>
      <c r="O107" s="157"/>
      <c r="P107" s="157"/>
      <c r="Q107" s="157"/>
      <c r="R107" s="157"/>
    </row>
    <row r="108" spans="1:18" ht="14.25" x14ac:dyDescent="0.35">
      <c r="A108" s="156" t="s">
        <v>841</v>
      </c>
      <c r="B108" s="156" t="s">
        <v>685</v>
      </c>
      <c r="C108" s="156" t="s">
        <v>686</v>
      </c>
      <c r="D108" s="156">
        <v>523</v>
      </c>
      <c r="E108" s="156">
        <v>15</v>
      </c>
      <c r="F108" s="160">
        <f t="shared" si="1"/>
        <v>538</v>
      </c>
      <c r="G108" s="161"/>
      <c r="H108" s="158" t="s">
        <v>671</v>
      </c>
      <c r="I108" s="159"/>
      <c r="J108" s="157"/>
      <c r="K108" s="157"/>
      <c r="L108" s="157"/>
      <c r="M108" s="157"/>
      <c r="N108" s="157"/>
      <c r="O108" s="157"/>
      <c r="P108" s="157"/>
      <c r="Q108" s="157"/>
      <c r="R108" s="157"/>
    </row>
    <row r="109" spans="1:18" ht="14.25" x14ac:dyDescent="0.35">
      <c r="A109" s="156" t="s">
        <v>841</v>
      </c>
      <c r="B109" s="156" t="s">
        <v>842</v>
      </c>
      <c r="C109" s="156" t="s">
        <v>688</v>
      </c>
      <c r="D109" s="176">
        <v>0</v>
      </c>
      <c r="E109" s="176">
        <v>15</v>
      </c>
      <c r="F109" s="160">
        <f t="shared" si="1"/>
        <v>15</v>
      </c>
      <c r="G109" s="161"/>
      <c r="H109" s="158" t="s">
        <v>671</v>
      </c>
      <c r="I109" s="159"/>
      <c r="J109" s="157"/>
      <c r="K109" s="157"/>
      <c r="L109" s="157"/>
      <c r="M109" s="157"/>
      <c r="N109" s="157"/>
      <c r="O109" s="157"/>
      <c r="P109" s="157"/>
      <c r="Q109" s="157"/>
      <c r="R109" s="157"/>
    </row>
    <row r="110" spans="1:18" ht="14.25" x14ac:dyDescent="0.35">
      <c r="A110" s="156" t="s">
        <v>841</v>
      </c>
      <c r="B110" s="156" t="s">
        <v>689</v>
      </c>
      <c r="C110" s="156" t="s">
        <v>690</v>
      </c>
      <c r="D110" s="156">
        <v>0</v>
      </c>
      <c r="E110" s="156">
        <v>15</v>
      </c>
      <c r="F110" s="160">
        <f t="shared" si="1"/>
        <v>15</v>
      </c>
      <c r="G110" s="161"/>
      <c r="H110" s="158" t="s">
        <v>671</v>
      </c>
      <c r="I110" s="159"/>
      <c r="J110" s="157"/>
      <c r="K110" s="157"/>
      <c r="L110" s="157"/>
      <c r="M110" s="157"/>
      <c r="N110" s="157"/>
      <c r="O110" s="157"/>
      <c r="P110" s="157"/>
      <c r="Q110" s="157"/>
      <c r="R110" s="157"/>
    </row>
    <row r="111" spans="1:18" ht="14.25" x14ac:dyDescent="0.35">
      <c r="A111" s="156" t="s">
        <v>841</v>
      </c>
      <c r="B111" s="156" t="s">
        <v>810</v>
      </c>
      <c r="C111" s="156" t="s">
        <v>811</v>
      </c>
      <c r="D111" s="156">
        <v>722</v>
      </c>
      <c r="E111" s="156">
        <v>15</v>
      </c>
      <c r="F111" s="160">
        <f t="shared" si="1"/>
        <v>737</v>
      </c>
      <c r="G111" s="161"/>
      <c r="H111" s="158" t="s">
        <v>671</v>
      </c>
      <c r="I111" s="159"/>
      <c r="J111" s="157"/>
      <c r="K111" s="157"/>
      <c r="L111" s="157"/>
      <c r="M111" s="157"/>
      <c r="N111" s="157"/>
      <c r="O111" s="157"/>
      <c r="P111" s="157"/>
      <c r="Q111" s="157"/>
      <c r="R111" s="157"/>
    </row>
    <row r="112" spans="1:18" ht="14.25" x14ac:dyDescent="0.35">
      <c r="A112" s="147" t="s">
        <v>843</v>
      </c>
      <c r="B112" s="147" t="s">
        <v>844</v>
      </c>
      <c r="C112" s="147" t="s">
        <v>845</v>
      </c>
      <c r="D112" s="147">
        <v>1620</v>
      </c>
      <c r="E112" s="147">
        <v>15</v>
      </c>
      <c r="F112" s="162">
        <f t="shared" si="1"/>
        <v>1635</v>
      </c>
      <c r="G112" s="163"/>
      <c r="H112" s="148" t="s">
        <v>23</v>
      </c>
      <c r="I112" s="159"/>
      <c r="J112" s="157"/>
      <c r="K112" s="157"/>
      <c r="L112" s="157"/>
      <c r="M112" s="157"/>
      <c r="N112" s="157"/>
      <c r="O112" s="157"/>
      <c r="P112" s="157"/>
      <c r="Q112" s="157"/>
      <c r="R112" s="157"/>
    </row>
    <row r="113" spans="1:18" ht="14.25" x14ac:dyDescent="0.35">
      <c r="A113" s="147" t="s">
        <v>843</v>
      </c>
      <c r="B113" s="147" t="s">
        <v>846</v>
      </c>
      <c r="C113" s="147" t="s">
        <v>847</v>
      </c>
      <c r="D113" s="28">
        <v>1960</v>
      </c>
      <c r="E113" s="28">
        <v>15</v>
      </c>
      <c r="F113" s="162">
        <f t="shared" si="1"/>
        <v>1975</v>
      </c>
      <c r="G113" s="163"/>
      <c r="H113" s="148" t="s">
        <v>23</v>
      </c>
      <c r="I113" s="159"/>
      <c r="J113" s="157"/>
      <c r="K113" s="157"/>
      <c r="L113" s="157"/>
      <c r="M113" s="157"/>
      <c r="N113" s="157"/>
      <c r="O113" s="157"/>
      <c r="P113" s="157"/>
      <c r="Q113" s="157"/>
      <c r="R113" s="157"/>
    </row>
    <row r="114" spans="1:18" ht="14.25" x14ac:dyDescent="0.35">
      <c r="A114" s="156" t="s">
        <v>843</v>
      </c>
      <c r="B114" s="156" t="s">
        <v>848</v>
      </c>
      <c r="C114" s="156" t="s">
        <v>704</v>
      </c>
      <c r="D114" s="156">
        <v>0</v>
      </c>
      <c r="E114" s="156">
        <v>15</v>
      </c>
      <c r="F114" s="160">
        <f t="shared" si="1"/>
        <v>15</v>
      </c>
      <c r="G114" s="161"/>
      <c r="H114" s="158" t="s">
        <v>671</v>
      </c>
      <c r="I114" s="159"/>
      <c r="J114" s="157"/>
      <c r="K114" s="157"/>
      <c r="L114" s="157"/>
      <c r="M114" s="157"/>
      <c r="N114" s="157"/>
      <c r="O114" s="157"/>
      <c r="P114" s="157"/>
      <c r="Q114" s="157"/>
      <c r="R114" s="157"/>
    </row>
    <row r="115" spans="1:18" ht="14.25" x14ac:dyDescent="0.35">
      <c r="A115" s="156" t="s">
        <v>843</v>
      </c>
      <c r="B115" s="156" t="s">
        <v>849</v>
      </c>
      <c r="C115" s="156" t="s">
        <v>850</v>
      </c>
      <c r="D115" s="156">
        <v>300</v>
      </c>
      <c r="E115" s="156">
        <v>15</v>
      </c>
      <c r="F115" s="160">
        <f t="shared" si="1"/>
        <v>315</v>
      </c>
      <c r="G115" s="161"/>
      <c r="H115" s="158" t="s">
        <v>671</v>
      </c>
      <c r="I115" s="159"/>
      <c r="J115" s="157"/>
      <c r="K115" s="157"/>
      <c r="L115" s="157"/>
      <c r="M115" s="157"/>
      <c r="N115" s="157"/>
      <c r="O115" s="157"/>
      <c r="P115" s="157"/>
      <c r="Q115" s="157"/>
      <c r="R115" s="157"/>
    </row>
    <row r="116" spans="1:18" ht="14.25" x14ac:dyDescent="0.35">
      <c r="A116" s="147" t="s">
        <v>851</v>
      </c>
      <c r="B116" s="147" t="s">
        <v>782</v>
      </c>
      <c r="C116" s="147" t="s">
        <v>783</v>
      </c>
      <c r="D116" s="147">
        <v>2040</v>
      </c>
      <c r="E116" s="147">
        <v>15</v>
      </c>
      <c r="F116" s="162">
        <f t="shared" si="1"/>
        <v>2055</v>
      </c>
      <c r="G116" s="163"/>
      <c r="H116" s="148" t="s">
        <v>23</v>
      </c>
      <c r="I116" s="159"/>
      <c r="J116" s="157"/>
      <c r="K116" s="157"/>
      <c r="L116" s="157"/>
      <c r="M116" s="157"/>
      <c r="N116" s="157"/>
      <c r="O116" s="157"/>
      <c r="P116" s="157"/>
      <c r="Q116" s="157"/>
      <c r="R116" s="157"/>
    </row>
    <row r="117" spans="1:18" ht="14.25" x14ac:dyDescent="0.35">
      <c r="A117" s="147" t="s">
        <v>852</v>
      </c>
      <c r="B117" s="147" t="s">
        <v>782</v>
      </c>
      <c r="C117" s="147" t="s">
        <v>783</v>
      </c>
      <c r="D117" s="147">
        <v>2040</v>
      </c>
      <c r="E117" s="147">
        <v>15</v>
      </c>
      <c r="F117" s="162">
        <f t="shared" si="1"/>
        <v>2055</v>
      </c>
      <c r="G117" s="163"/>
      <c r="H117" s="148" t="s">
        <v>23</v>
      </c>
      <c r="I117" s="159"/>
      <c r="J117" s="157"/>
      <c r="K117" s="157"/>
      <c r="L117" s="157"/>
      <c r="M117" s="157"/>
      <c r="N117" s="157"/>
      <c r="O117" s="157"/>
      <c r="P117" s="157"/>
      <c r="Q117" s="157"/>
      <c r="R117" s="157"/>
    </row>
    <row r="118" spans="1:18" ht="14.25" x14ac:dyDescent="0.35">
      <c r="A118" s="147" t="s">
        <v>852</v>
      </c>
      <c r="B118" s="147" t="s">
        <v>784</v>
      </c>
      <c r="C118" s="147" t="s">
        <v>785</v>
      </c>
      <c r="D118" s="28">
        <v>670</v>
      </c>
      <c r="E118" s="28">
        <v>15</v>
      </c>
      <c r="F118" s="162">
        <f t="shared" si="1"/>
        <v>685</v>
      </c>
      <c r="G118" s="163"/>
      <c r="H118" s="148" t="s">
        <v>23</v>
      </c>
      <c r="I118" s="159"/>
      <c r="J118" s="157"/>
      <c r="K118" s="157"/>
      <c r="L118" s="157"/>
      <c r="M118" s="157"/>
      <c r="N118" s="157"/>
      <c r="O118" s="157"/>
      <c r="P118" s="157"/>
      <c r="Q118" s="157"/>
      <c r="R118" s="157"/>
    </row>
    <row r="119" spans="1:18" ht="14.25" x14ac:dyDescent="0.35">
      <c r="A119" s="156" t="s">
        <v>852</v>
      </c>
      <c r="B119" s="156" t="s">
        <v>786</v>
      </c>
      <c r="C119" s="156" t="s">
        <v>787</v>
      </c>
      <c r="D119" s="156">
        <v>810</v>
      </c>
      <c r="E119" s="156">
        <v>15</v>
      </c>
      <c r="F119" s="160">
        <f t="shared" si="1"/>
        <v>825</v>
      </c>
      <c r="G119" s="161"/>
      <c r="H119" s="158" t="s">
        <v>671</v>
      </c>
      <c r="I119" s="159"/>
      <c r="J119" s="157"/>
      <c r="K119" s="157"/>
      <c r="L119" s="157"/>
      <c r="M119" s="157"/>
      <c r="N119" s="157"/>
      <c r="O119" s="157"/>
      <c r="P119" s="157"/>
      <c r="Q119" s="157"/>
      <c r="R119" s="157"/>
    </row>
    <row r="120" spans="1:18" ht="14.25" x14ac:dyDescent="0.35">
      <c r="A120" s="147" t="s">
        <v>853</v>
      </c>
      <c r="B120" s="147" t="s">
        <v>810</v>
      </c>
      <c r="C120" s="147" t="s">
        <v>811</v>
      </c>
      <c r="D120" s="147">
        <v>810</v>
      </c>
      <c r="E120" s="147">
        <v>15</v>
      </c>
      <c r="F120" s="162">
        <f t="shared" si="1"/>
        <v>825</v>
      </c>
      <c r="G120" s="163"/>
      <c r="H120" s="148" t="s">
        <v>23</v>
      </c>
      <c r="I120" s="159"/>
      <c r="J120" s="157"/>
      <c r="K120" s="157"/>
      <c r="L120" s="157"/>
      <c r="M120" s="157"/>
      <c r="N120" s="157"/>
      <c r="O120" s="157"/>
      <c r="P120" s="157"/>
      <c r="Q120" s="157"/>
      <c r="R120" s="157"/>
    </row>
    <row r="121" spans="1:18" ht="14.25" x14ac:dyDescent="0.35">
      <c r="A121" s="156" t="s">
        <v>853</v>
      </c>
      <c r="B121" s="156" t="s">
        <v>683</v>
      </c>
      <c r="C121" s="156" t="s">
        <v>684</v>
      </c>
      <c r="D121" s="156">
        <v>0</v>
      </c>
      <c r="E121" s="156">
        <v>15</v>
      </c>
      <c r="F121" s="160">
        <f t="shared" si="1"/>
        <v>15</v>
      </c>
      <c r="G121" s="161"/>
      <c r="H121" s="158" t="s">
        <v>671</v>
      </c>
      <c r="I121" s="159"/>
      <c r="J121" s="157"/>
      <c r="K121" s="157"/>
      <c r="L121" s="157"/>
      <c r="M121" s="157"/>
      <c r="N121" s="157"/>
      <c r="O121" s="157"/>
      <c r="P121" s="157"/>
      <c r="Q121" s="157"/>
      <c r="R121" s="157"/>
    </row>
    <row r="122" spans="1:18" ht="14.25" x14ac:dyDescent="0.35">
      <c r="A122" s="156" t="s">
        <v>853</v>
      </c>
      <c r="B122" s="156" t="s">
        <v>817</v>
      </c>
      <c r="C122" s="156" t="s">
        <v>818</v>
      </c>
      <c r="D122" s="156">
        <v>361</v>
      </c>
      <c r="E122" s="156">
        <v>15</v>
      </c>
      <c r="F122" s="160">
        <f t="shared" si="1"/>
        <v>376</v>
      </c>
      <c r="G122" s="161"/>
      <c r="H122" s="158" t="s">
        <v>671</v>
      </c>
      <c r="I122" s="159"/>
      <c r="J122" s="157"/>
      <c r="K122" s="157"/>
      <c r="L122" s="157"/>
      <c r="M122" s="157"/>
      <c r="N122" s="157"/>
      <c r="O122" s="157"/>
      <c r="P122" s="157"/>
      <c r="Q122" s="157"/>
      <c r="R122" s="157"/>
    </row>
    <row r="123" spans="1:18" ht="14.25" x14ac:dyDescent="0.35">
      <c r="A123" s="147" t="s">
        <v>854</v>
      </c>
      <c r="B123" s="147" t="s">
        <v>757</v>
      </c>
      <c r="C123" s="147" t="s">
        <v>758</v>
      </c>
      <c r="D123" s="147">
        <v>2040</v>
      </c>
      <c r="E123" s="147">
        <v>15</v>
      </c>
      <c r="F123" s="162">
        <f t="shared" si="1"/>
        <v>2055</v>
      </c>
      <c r="G123" s="163"/>
      <c r="H123" s="148" t="s">
        <v>23</v>
      </c>
      <c r="I123" s="159"/>
      <c r="J123" s="157"/>
      <c r="K123" s="157"/>
      <c r="L123" s="157"/>
      <c r="M123" s="157"/>
      <c r="N123" s="157"/>
      <c r="O123" s="157"/>
      <c r="P123" s="157"/>
      <c r="Q123" s="157"/>
      <c r="R123" s="157"/>
    </row>
    <row r="124" spans="1:18" ht="28.5" x14ac:dyDescent="0.35">
      <c r="A124" s="147" t="s">
        <v>855</v>
      </c>
      <c r="B124" s="147" t="s">
        <v>856</v>
      </c>
      <c r="C124" s="28" t="s">
        <v>857</v>
      </c>
      <c r="D124" s="28">
        <v>4190</v>
      </c>
      <c r="E124" s="28">
        <v>15</v>
      </c>
      <c r="F124" s="162">
        <f t="shared" si="1"/>
        <v>4205</v>
      </c>
      <c r="G124" s="163"/>
      <c r="H124" s="148" t="s">
        <v>23</v>
      </c>
      <c r="I124" s="159"/>
      <c r="J124" s="157"/>
      <c r="K124" s="157"/>
      <c r="L124" s="157"/>
      <c r="M124" s="157"/>
      <c r="N124" s="157"/>
      <c r="O124" s="157"/>
      <c r="P124" s="157"/>
      <c r="Q124" s="157"/>
      <c r="R124" s="157"/>
    </row>
    <row r="125" spans="1:18" ht="14.25" x14ac:dyDescent="0.35">
      <c r="A125" s="156" t="s">
        <v>855</v>
      </c>
      <c r="B125" s="156" t="s">
        <v>858</v>
      </c>
      <c r="C125" s="156" t="s">
        <v>859</v>
      </c>
      <c r="D125" s="156">
        <v>0</v>
      </c>
      <c r="E125" s="156">
        <v>15</v>
      </c>
      <c r="F125" s="160">
        <f t="shared" si="1"/>
        <v>15</v>
      </c>
      <c r="G125" s="161"/>
      <c r="H125" s="158" t="s">
        <v>671</v>
      </c>
      <c r="I125" s="159"/>
      <c r="J125" s="157"/>
      <c r="K125" s="157"/>
      <c r="L125" s="157"/>
      <c r="M125" s="157"/>
      <c r="N125" s="157"/>
      <c r="O125" s="157"/>
      <c r="P125" s="157"/>
      <c r="Q125" s="157"/>
      <c r="R125" s="157"/>
    </row>
    <row r="126" spans="1:18" ht="28.5" x14ac:dyDescent="0.35">
      <c r="A126" s="147" t="s">
        <v>860</v>
      </c>
      <c r="B126" s="147" t="s">
        <v>861</v>
      </c>
      <c r="C126" s="28" t="s">
        <v>857</v>
      </c>
      <c r="D126" s="28">
        <v>2790</v>
      </c>
      <c r="E126" s="28">
        <v>15</v>
      </c>
      <c r="F126" s="162">
        <f t="shared" si="1"/>
        <v>2805</v>
      </c>
      <c r="G126" s="163"/>
      <c r="H126" s="148" t="s">
        <v>23</v>
      </c>
      <c r="I126" s="159"/>
      <c r="J126" s="157"/>
      <c r="K126" s="157"/>
      <c r="L126" s="157"/>
      <c r="M126" s="157"/>
      <c r="N126" s="157"/>
      <c r="O126" s="157"/>
      <c r="P126" s="157"/>
      <c r="Q126" s="157"/>
      <c r="R126" s="157"/>
    </row>
    <row r="127" spans="1:18" ht="14.25" x14ac:dyDescent="0.35">
      <c r="A127" s="156" t="s">
        <v>860</v>
      </c>
      <c r="B127" s="156" t="s">
        <v>862</v>
      </c>
      <c r="C127" s="156" t="s">
        <v>863</v>
      </c>
      <c r="D127" s="156">
        <v>0</v>
      </c>
      <c r="E127" s="156">
        <v>15</v>
      </c>
      <c r="F127" s="160">
        <f t="shared" si="1"/>
        <v>15</v>
      </c>
      <c r="G127" s="161"/>
      <c r="H127" s="158" t="s">
        <v>671</v>
      </c>
      <c r="I127" s="159"/>
      <c r="J127" s="157"/>
      <c r="K127" s="157"/>
      <c r="L127" s="157"/>
      <c r="M127" s="157"/>
      <c r="N127" s="157"/>
      <c r="O127" s="157"/>
      <c r="P127" s="157"/>
      <c r="Q127" s="157"/>
      <c r="R127" s="157"/>
    </row>
    <row r="128" spans="1:18" ht="14.25" x14ac:dyDescent="0.35">
      <c r="A128" s="147" t="s">
        <v>864</v>
      </c>
      <c r="B128" s="147" t="s">
        <v>729</v>
      </c>
      <c r="C128" s="147" t="s">
        <v>730</v>
      </c>
      <c r="D128" s="147">
        <v>1740</v>
      </c>
      <c r="E128" s="147">
        <v>15</v>
      </c>
      <c r="F128" s="162">
        <f t="shared" si="1"/>
        <v>1755</v>
      </c>
      <c r="G128" s="163"/>
      <c r="H128" s="148" t="s">
        <v>23</v>
      </c>
      <c r="I128" s="159"/>
      <c r="J128" s="157"/>
      <c r="K128" s="157"/>
      <c r="L128" s="157"/>
      <c r="M128" s="157"/>
      <c r="N128" s="157"/>
      <c r="O128" s="157"/>
      <c r="P128" s="157"/>
      <c r="Q128" s="157"/>
      <c r="R128" s="157"/>
    </row>
    <row r="129" spans="1:18" ht="14.25" x14ac:dyDescent="0.35">
      <c r="A129" s="147" t="s">
        <v>865</v>
      </c>
      <c r="B129" s="147" t="s">
        <v>866</v>
      </c>
      <c r="C129" s="147" t="s">
        <v>867</v>
      </c>
      <c r="D129" s="28">
        <v>1650</v>
      </c>
      <c r="E129" s="28">
        <v>15</v>
      </c>
      <c r="F129" s="162">
        <f t="shared" si="1"/>
        <v>1665</v>
      </c>
      <c r="G129" s="163"/>
      <c r="H129" s="148" t="s">
        <v>23</v>
      </c>
      <c r="I129" s="159"/>
      <c r="J129" s="157"/>
      <c r="K129" s="157"/>
      <c r="L129" s="157"/>
      <c r="M129" s="157"/>
      <c r="N129" s="157"/>
      <c r="O129" s="157"/>
      <c r="P129" s="157"/>
      <c r="Q129" s="157"/>
      <c r="R129" s="157"/>
    </row>
    <row r="130" spans="1:18" ht="14.25" x14ac:dyDescent="0.35">
      <c r="A130" s="147" t="s">
        <v>868</v>
      </c>
      <c r="B130" s="147" t="s">
        <v>869</v>
      </c>
      <c r="C130" s="147" t="s">
        <v>765</v>
      </c>
      <c r="D130" s="147">
        <v>1520</v>
      </c>
      <c r="E130" s="147">
        <v>15</v>
      </c>
      <c r="F130" s="162">
        <f t="shared" si="1"/>
        <v>1535</v>
      </c>
      <c r="G130" s="163"/>
      <c r="H130" s="148" t="s">
        <v>23</v>
      </c>
      <c r="I130" s="159"/>
      <c r="J130" s="157"/>
      <c r="K130" s="157"/>
      <c r="L130" s="157"/>
      <c r="M130" s="157"/>
      <c r="N130" s="157"/>
      <c r="O130" s="157"/>
      <c r="P130" s="157"/>
      <c r="Q130" s="157"/>
      <c r="R130" s="157"/>
    </row>
    <row r="131" spans="1:18" ht="14.25" x14ac:dyDescent="0.35">
      <c r="A131" s="147" t="s">
        <v>868</v>
      </c>
      <c r="B131" s="147" t="s">
        <v>870</v>
      </c>
      <c r="C131" s="147" t="s">
        <v>871</v>
      </c>
      <c r="D131" s="28">
        <v>1350</v>
      </c>
      <c r="E131" s="28">
        <v>15</v>
      </c>
      <c r="F131" s="162">
        <f t="shared" ref="F131:F194" si="2">D131+E131</f>
        <v>1365</v>
      </c>
      <c r="G131" s="163"/>
      <c r="H131" s="148" t="s">
        <v>23</v>
      </c>
      <c r="I131" s="159"/>
      <c r="J131" s="157"/>
      <c r="K131" s="157"/>
      <c r="L131" s="157"/>
      <c r="M131" s="157"/>
      <c r="N131" s="157"/>
      <c r="O131" s="157"/>
      <c r="P131" s="157"/>
      <c r="Q131" s="157"/>
      <c r="R131" s="157"/>
    </row>
    <row r="132" spans="1:18" ht="14.25" x14ac:dyDescent="0.35">
      <c r="A132" s="156" t="s">
        <v>868</v>
      </c>
      <c r="B132" s="156" t="s">
        <v>872</v>
      </c>
      <c r="C132" s="156" t="s">
        <v>735</v>
      </c>
      <c r="D132" s="156">
        <v>194</v>
      </c>
      <c r="E132" s="156">
        <v>15</v>
      </c>
      <c r="F132" s="160">
        <f t="shared" si="2"/>
        <v>209</v>
      </c>
      <c r="G132" s="161"/>
      <c r="H132" s="158" t="s">
        <v>671</v>
      </c>
      <c r="I132" s="159"/>
      <c r="J132" s="157"/>
      <c r="K132" s="157"/>
      <c r="L132" s="157"/>
      <c r="M132" s="157"/>
      <c r="N132" s="157"/>
      <c r="O132" s="157"/>
      <c r="P132" s="157"/>
      <c r="Q132" s="157"/>
      <c r="R132" s="157"/>
    </row>
    <row r="133" spans="1:18" ht="14.25" x14ac:dyDescent="0.35">
      <c r="A133" s="147" t="s">
        <v>873</v>
      </c>
      <c r="B133" s="147" t="s">
        <v>874</v>
      </c>
      <c r="C133" s="147" t="s">
        <v>875</v>
      </c>
      <c r="D133" s="147">
        <v>1990</v>
      </c>
      <c r="E133" s="147">
        <v>15</v>
      </c>
      <c r="F133" s="162">
        <f t="shared" si="2"/>
        <v>2005</v>
      </c>
      <c r="G133" s="163"/>
      <c r="H133" s="148" t="s">
        <v>23</v>
      </c>
      <c r="I133" s="159"/>
      <c r="J133" s="157"/>
      <c r="K133" s="157"/>
      <c r="L133" s="157"/>
      <c r="M133" s="157"/>
      <c r="N133" s="157"/>
      <c r="O133" s="157"/>
      <c r="P133" s="157"/>
      <c r="Q133" s="157"/>
      <c r="R133" s="157"/>
    </row>
    <row r="134" spans="1:18" ht="14.25" x14ac:dyDescent="0.35">
      <c r="A134" s="147" t="s">
        <v>873</v>
      </c>
      <c r="B134" s="147" t="s">
        <v>870</v>
      </c>
      <c r="C134" s="147" t="s">
        <v>871</v>
      </c>
      <c r="D134" s="28">
        <v>1350</v>
      </c>
      <c r="E134" s="28">
        <v>15</v>
      </c>
      <c r="F134" s="162">
        <f t="shared" si="2"/>
        <v>1365</v>
      </c>
      <c r="G134" s="163"/>
      <c r="H134" s="148" t="s">
        <v>23</v>
      </c>
      <c r="I134" s="159"/>
      <c r="J134" s="157"/>
      <c r="K134" s="157"/>
      <c r="L134" s="157"/>
      <c r="M134" s="157"/>
      <c r="N134" s="157"/>
      <c r="O134" s="157"/>
      <c r="P134" s="157"/>
      <c r="Q134" s="157"/>
      <c r="R134" s="157"/>
    </row>
    <row r="135" spans="1:18" ht="14.25" x14ac:dyDescent="0.35">
      <c r="A135" s="156" t="s">
        <v>873</v>
      </c>
      <c r="B135" s="156" t="s">
        <v>876</v>
      </c>
      <c r="C135" s="156" t="s">
        <v>877</v>
      </c>
      <c r="D135" s="156">
        <v>194</v>
      </c>
      <c r="E135" s="156">
        <v>15</v>
      </c>
      <c r="F135" s="160">
        <f t="shared" si="2"/>
        <v>209</v>
      </c>
      <c r="G135" s="161"/>
      <c r="H135" s="158" t="s">
        <v>671</v>
      </c>
      <c r="I135" s="159"/>
      <c r="J135" s="157"/>
      <c r="K135" s="157"/>
      <c r="L135" s="157"/>
      <c r="M135" s="157"/>
      <c r="N135" s="157"/>
      <c r="O135" s="157"/>
      <c r="P135" s="157"/>
      <c r="Q135" s="157"/>
      <c r="R135" s="157"/>
    </row>
    <row r="136" spans="1:18" ht="14.25" x14ac:dyDescent="0.35">
      <c r="A136" s="156" t="s">
        <v>873</v>
      </c>
      <c r="B136" s="156" t="s">
        <v>876</v>
      </c>
      <c r="C136" s="156" t="s">
        <v>877</v>
      </c>
      <c r="D136" s="156">
        <v>194</v>
      </c>
      <c r="E136" s="156">
        <v>15</v>
      </c>
      <c r="F136" s="160">
        <f t="shared" si="2"/>
        <v>209</v>
      </c>
      <c r="G136" s="161"/>
      <c r="H136" s="158" t="s">
        <v>671</v>
      </c>
      <c r="I136" s="159"/>
      <c r="J136" s="157"/>
      <c r="K136" s="157"/>
      <c r="L136" s="157"/>
      <c r="M136" s="157"/>
      <c r="N136" s="157"/>
      <c r="O136" s="157"/>
      <c r="P136" s="157"/>
      <c r="Q136" s="157"/>
      <c r="R136" s="157"/>
    </row>
    <row r="137" spans="1:18" ht="14.25" x14ac:dyDescent="0.35">
      <c r="A137" s="147" t="s">
        <v>878</v>
      </c>
      <c r="B137" s="147" t="s">
        <v>782</v>
      </c>
      <c r="C137" s="147" t="s">
        <v>783</v>
      </c>
      <c r="D137" s="147">
        <v>2040</v>
      </c>
      <c r="E137" s="147">
        <v>15</v>
      </c>
      <c r="F137" s="162">
        <f t="shared" si="2"/>
        <v>2055</v>
      </c>
      <c r="G137" s="163"/>
      <c r="H137" s="148" t="s">
        <v>23</v>
      </c>
      <c r="I137" s="159"/>
      <c r="J137" s="157"/>
      <c r="K137" s="157"/>
      <c r="L137" s="157"/>
      <c r="M137" s="157"/>
      <c r="N137" s="157"/>
      <c r="O137" s="157"/>
      <c r="P137" s="157"/>
      <c r="Q137" s="157"/>
      <c r="R137" s="157"/>
    </row>
    <row r="138" spans="1:18" ht="14.25" x14ac:dyDescent="0.35">
      <c r="A138" s="147" t="s">
        <v>878</v>
      </c>
      <c r="B138" s="147" t="s">
        <v>784</v>
      </c>
      <c r="C138" s="147" t="s">
        <v>785</v>
      </c>
      <c r="D138" s="28">
        <v>670</v>
      </c>
      <c r="E138" s="28">
        <v>15</v>
      </c>
      <c r="F138" s="162">
        <f t="shared" si="2"/>
        <v>685</v>
      </c>
      <c r="G138" s="163"/>
      <c r="H138" s="148" t="s">
        <v>23</v>
      </c>
      <c r="I138" s="159"/>
      <c r="J138" s="157"/>
      <c r="K138" s="157"/>
      <c r="L138" s="157"/>
      <c r="M138" s="157"/>
      <c r="N138" s="157"/>
      <c r="O138" s="157"/>
      <c r="P138" s="157"/>
      <c r="Q138" s="157"/>
      <c r="R138" s="157"/>
    </row>
    <row r="139" spans="1:18" ht="14.25" x14ac:dyDescent="0.35">
      <c r="A139" s="156" t="s">
        <v>878</v>
      </c>
      <c r="B139" s="156" t="s">
        <v>786</v>
      </c>
      <c r="C139" s="156" t="s">
        <v>787</v>
      </c>
      <c r="D139" s="156">
        <v>810</v>
      </c>
      <c r="E139" s="156">
        <v>15</v>
      </c>
      <c r="F139" s="160">
        <f t="shared" si="2"/>
        <v>825</v>
      </c>
      <c r="G139" s="161"/>
      <c r="H139" s="158" t="s">
        <v>671</v>
      </c>
      <c r="I139" s="159"/>
      <c r="J139" s="157"/>
      <c r="K139" s="157"/>
      <c r="L139" s="157"/>
      <c r="M139" s="157"/>
      <c r="N139" s="157"/>
      <c r="O139" s="157"/>
      <c r="P139" s="157"/>
      <c r="Q139" s="157"/>
      <c r="R139" s="157"/>
    </row>
    <row r="140" spans="1:18" ht="14.25" x14ac:dyDescent="0.35">
      <c r="A140" s="147" t="s">
        <v>879</v>
      </c>
      <c r="B140" s="147" t="s">
        <v>880</v>
      </c>
      <c r="C140" s="147" t="s">
        <v>881</v>
      </c>
      <c r="D140" s="28">
        <v>1300</v>
      </c>
      <c r="E140" s="28">
        <v>15</v>
      </c>
      <c r="F140" s="162">
        <f t="shared" si="2"/>
        <v>1315</v>
      </c>
      <c r="G140" s="163"/>
      <c r="H140" s="148" t="s">
        <v>23</v>
      </c>
      <c r="I140" s="159"/>
      <c r="J140" s="157"/>
      <c r="K140" s="157"/>
      <c r="L140" s="157"/>
      <c r="M140" s="157"/>
      <c r="N140" s="157"/>
      <c r="O140" s="157"/>
      <c r="P140" s="157"/>
      <c r="Q140" s="157"/>
      <c r="R140" s="157"/>
    </row>
    <row r="141" spans="1:18" ht="14.25" x14ac:dyDescent="0.35">
      <c r="A141" s="147" t="s">
        <v>882</v>
      </c>
      <c r="B141" s="147" t="s">
        <v>883</v>
      </c>
      <c r="C141" s="147" t="s">
        <v>884</v>
      </c>
      <c r="D141" s="28">
        <v>3410</v>
      </c>
      <c r="E141" s="28">
        <v>15</v>
      </c>
      <c r="F141" s="162">
        <f t="shared" si="2"/>
        <v>3425</v>
      </c>
      <c r="G141" s="163"/>
      <c r="H141" s="148" t="s">
        <v>23</v>
      </c>
      <c r="I141" s="159"/>
      <c r="J141" s="157"/>
      <c r="K141" s="157"/>
      <c r="L141" s="157"/>
      <c r="M141" s="157"/>
      <c r="N141" s="157"/>
      <c r="O141" s="157"/>
      <c r="P141" s="157"/>
      <c r="Q141" s="157"/>
      <c r="R141" s="157"/>
    </row>
    <row r="142" spans="1:18" ht="14.25" x14ac:dyDescent="0.35">
      <c r="A142" s="28" t="s">
        <v>885</v>
      </c>
      <c r="B142" s="147" t="s">
        <v>886</v>
      </c>
      <c r="C142" s="147" t="s">
        <v>887</v>
      </c>
      <c r="D142" s="28">
        <v>1990</v>
      </c>
      <c r="E142" s="28">
        <v>15</v>
      </c>
      <c r="F142" s="162">
        <f t="shared" si="2"/>
        <v>2005</v>
      </c>
      <c r="G142" s="163"/>
      <c r="H142" s="148" t="s">
        <v>23</v>
      </c>
      <c r="I142" s="159"/>
      <c r="J142" s="157"/>
      <c r="K142" s="157"/>
      <c r="L142" s="157"/>
      <c r="M142" s="157"/>
      <c r="N142" s="157"/>
      <c r="O142" s="157"/>
      <c r="P142" s="157"/>
      <c r="Q142" s="157"/>
      <c r="R142" s="157"/>
    </row>
    <row r="143" spans="1:18" ht="14.25" x14ac:dyDescent="0.35">
      <c r="A143" s="147" t="s">
        <v>888</v>
      </c>
      <c r="B143" s="147" t="s">
        <v>813</v>
      </c>
      <c r="C143" s="147" t="s">
        <v>814</v>
      </c>
      <c r="D143" s="28">
        <v>940</v>
      </c>
      <c r="E143" s="28">
        <v>15</v>
      </c>
      <c r="F143" s="162">
        <f t="shared" si="2"/>
        <v>955</v>
      </c>
      <c r="G143" s="163"/>
      <c r="H143" s="148" t="s">
        <v>23</v>
      </c>
      <c r="I143" s="159"/>
      <c r="J143" s="157"/>
      <c r="K143" s="157"/>
      <c r="L143" s="157"/>
      <c r="M143" s="157"/>
      <c r="N143" s="157"/>
      <c r="O143" s="157"/>
      <c r="P143" s="157"/>
      <c r="Q143" s="157"/>
      <c r="R143" s="157"/>
    </row>
    <row r="144" spans="1:18" ht="14.25" x14ac:dyDescent="0.35">
      <c r="A144" s="147" t="s">
        <v>888</v>
      </c>
      <c r="B144" s="147" t="s">
        <v>675</v>
      </c>
      <c r="C144" s="147" t="s">
        <v>676</v>
      </c>
      <c r="D144" s="28">
        <v>1310</v>
      </c>
      <c r="E144" s="28">
        <v>15</v>
      </c>
      <c r="F144" s="162">
        <f t="shared" si="2"/>
        <v>1325</v>
      </c>
      <c r="G144" s="163"/>
      <c r="H144" s="148" t="s">
        <v>23</v>
      </c>
      <c r="I144" s="159"/>
      <c r="J144" s="157"/>
      <c r="K144" s="157"/>
      <c r="L144" s="157"/>
      <c r="M144" s="157"/>
      <c r="N144" s="157"/>
      <c r="O144" s="157"/>
      <c r="P144" s="157"/>
      <c r="Q144" s="157"/>
      <c r="R144" s="157"/>
    </row>
    <row r="145" spans="1:18" ht="14.25" x14ac:dyDescent="0.35">
      <c r="A145" s="147" t="s">
        <v>888</v>
      </c>
      <c r="B145" s="147" t="s">
        <v>805</v>
      </c>
      <c r="C145" s="147" t="s">
        <v>806</v>
      </c>
      <c r="D145" s="28">
        <v>510</v>
      </c>
      <c r="E145" s="28">
        <v>15</v>
      </c>
      <c r="F145" s="162">
        <f t="shared" si="2"/>
        <v>525</v>
      </c>
      <c r="G145" s="163"/>
      <c r="H145" s="148" t="s">
        <v>23</v>
      </c>
      <c r="I145" s="159"/>
      <c r="J145" s="157"/>
      <c r="K145" s="157"/>
      <c r="L145" s="157"/>
      <c r="M145" s="157"/>
      <c r="N145" s="157"/>
      <c r="O145" s="157"/>
      <c r="P145" s="157"/>
      <c r="Q145" s="157"/>
      <c r="R145" s="157"/>
    </row>
    <row r="146" spans="1:18" ht="14.25" x14ac:dyDescent="0.35">
      <c r="A146" s="156" t="s">
        <v>888</v>
      </c>
      <c r="B146" s="156" t="s">
        <v>889</v>
      </c>
      <c r="C146" s="156" t="s">
        <v>890</v>
      </c>
      <c r="D146" s="156">
        <v>0</v>
      </c>
      <c r="E146" s="156">
        <v>15</v>
      </c>
      <c r="F146" s="160">
        <f t="shared" si="2"/>
        <v>15</v>
      </c>
      <c r="G146" s="161"/>
      <c r="H146" s="158" t="s">
        <v>671</v>
      </c>
      <c r="I146" s="159"/>
      <c r="J146" s="157"/>
      <c r="K146" s="157"/>
      <c r="L146" s="157"/>
      <c r="M146" s="157"/>
      <c r="N146" s="157"/>
      <c r="O146" s="157"/>
      <c r="P146" s="157"/>
      <c r="Q146" s="157"/>
      <c r="R146" s="157"/>
    </row>
    <row r="147" spans="1:18" ht="14.25" x14ac:dyDescent="0.35">
      <c r="A147" s="156" t="s">
        <v>888</v>
      </c>
      <c r="B147" s="156" t="s">
        <v>817</v>
      </c>
      <c r="C147" s="156" t="s">
        <v>818</v>
      </c>
      <c r="D147" s="156">
        <v>361</v>
      </c>
      <c r="E147" s="156">
        <v>15</v>
      </c>
      <c r="F147" s="160">
        <f t="shared" si="2"/>
        <v>376</v>
      </c>
      <c r="G147" s="161"/>
      <c r="H147" s="158" t="s">
        <v>671</v>
      </c>
      <c r="I147" s="159"/>
      <c r="J147" s="157"/>
      <c r="K147" s="157"/>
      <c r="L147" s="157"/>
      <c r="M147" s="157"/>
      <c r="N147" s="157"/>
      <c r="O147" s="157"/>
      <c r="P147" s="157"/>
      <c r="Q147" s="157"/>
      <c r="R147" s="157"/>
    </row>
    <row r="148" spans="1:18" ht="14.25" x14ac:dyDescent="0.35">
      <c r="A148" s="156" t="s">
        <v>888</v>
      </c>
      <c r="B148" s="156" t="s">
        <v>815</v>
      </c>
      <c r="C148" s="156" t="s">
        <v>816</v>
      </c>
      <c r="D148" s="176">
        <v>0</v>
      </c>
      <c r="E148" s="176">
        <v>15</v>
      </c>
      <c r="F148" s="160">
        <f t="shared" si="2"/>
        <v>15</v>
      </c>
      <c r="G148" s="161"/>
      <c r="H148" s="158" t="s">
        <v>671</v>
      </c>
      <c r="I148" s="159"/>
      <c r="J148" s="157"/>
      <c r="K148" s="157"/>
      <c r="L148" s="157"/>
      <c r="M148" s="157"/>
      <c r="N148" s="157"/>
      <c r="O148" s="157"/>
      <c r="P148" s="157"/>
      <c r="Q148" s="157"/>
      <c r="R148" s="157"/>
    </row>
    <row r="149" spans="1:18" ht="14.25" x14ac:dyDescent="0.35">
      <c r="A149" s="156" t="s">
        <v>888</v>
      </c>
      <c r="B149" s="156" t="s">
        <v>810</v>
      </c>
      <c r="C149" s="156" t="s">
        <v>811</v>
      </c>
      <c r="D149" s="156">
        <v>722</v>
      </c>
      <c r="E149" s="156">
        <v>15</v>
      </c>
      <c r="F149" s="160">
        <f t="shared" si="2"/>
        <v>737</v>
      </c>
      <c r="G149" s="161"/>
      <c r="H149" s="158" t="s">
        <v>671</v>
      </c>
      <c r="I149" s="159"/>
      <c r="J149" s="157"/>
      <c r="K149" s="157"/>
      <c r="L149" s="157"/>
      <c r="M149" s="157"/>
      <c r="N149" s="157"/>
      <c r="O149" s="157"/>
      <c r="P149" s="157"/>
      <c r="Q149" s="157"/>
      <c r="R149" s="157"/>
    </row>
    <row r="150" spans="1:18" ht="14.25" x14ac:dyDescent="0.35">
      <c r="A150" s="147" t="s">
        <v>891</v>
      </c>
      <c r="B150" s="147" t="s">
        <v>739</v>
      </c>
      <c r="C150" s="147" t="s">
        <v>740</v>
      </c>
      <c r="D150" s="147">
        <v>1520</v>
      </c>
      <c r="E150" s="147">
        <v>15</v>
      </c>
      <c r="F150" s="162">
        <f t="shared" si="2"/>
        <v>1535</v>
      </c>
      <c r="G150" s="163"/>
      <c r="H150" s="148" t="s">
        <v>23</v>
      </c>
      <c r="I150" s="159"/>
      <c r="J150" s="157"/>
      <c r="K150" s="157"/>
      <c r="L150" s="157"/>
      <c r="M150" s="157"/>
      <c r="N150" s="157"/>
      <c r="O150" s="157"/>
      <c r="P150" s="157"/>
      <c r="Q150" s="157"/>
      <c r="R150" s="157"/>
    </row>
    <row r="151" spans="1:18" ht="14.25" x14ac:dyDescent="0.35">
      <c r="A151" s="147" t="s">
        <v>892</v>
      </c>
      <c r="B151" s="147" t="s">
        <v>893</v>
      </c>
      <c r="C151" s="147" t="s">
        <v>740</v>
      </c>
      <c r="D151" s="147">
        <v>1520</v>
      </c>
      <c r="E151" s="147">
        <v>15</v>
      </c>
      <c r="F151" s="162">
        <f t="shared" si="2"/>
        <v>1535</v>
      </c>
      <c r="G151" s="163"/>
      <c r="H151" s="148" t="s">
        <v>23</v>
      </c>
      <c r="I151" s="159"/>
      <c r="J151" s="157"/>
      <c r="K151" s="157"/>
      <c r="L151" s="157"/>
      <c r="M151" s="157"/>
      <c r="N151" s="157"/>
      <c r="O151" s="157"/>
      <c r="P151" s="157"/>
      <c r="Q151" s="157"/>
      <c r="R151" s="157"/>
    </row>
    <row r="152" spans="1:18" ht="14.25" x14ac:dyDescent="0.35">
      <c r="A152" s="147" t="s">
        <v>894</v>
      </c>
      <c r="B152" s="147" t="s">
        <v>893</v>
      </c>
      <c r="C152" s="147" t="s">
        <v>740</v>
      </c>
      <c r="D152" s="147">
        <v>1520</v>
      </c>
      <c r="E152" s="147">
        <v>15</v>
      </c>
      <c r="F152" s="162">
        <f t="shared" si="2"/>
        <v>1535</v>
      </c>
      <c r="G152" s="163"/>
      <c r="H152" s="148" t="s">
        <v>23</v>
      </c>
      <c r="I152" s="159"/>
      <c r="J152" s="157"/>
      <c r="K152" s="157"/>
      <c r="L152" s="157"/>
      <c r="M152" s="157"/>
      <c r="N152" s="157"/>
      <c r="O152" s="157"/>
      <c r="P152" s="157"/>
      <c r="Q152" s="157"/>
      <c r="R152" s="157"/>
    </row>
    <row r="153" spans="1:18" ht="14.25" x14ac:dyDescent="0.35">
      <c r="A153" s="147" t="s">
        <v>895</v>
      </c>
      <c r="B153" s="147" t="s">
        <v>896</v>
      </c>
      <c r="C153" s="147" t="s">
        <v>897</v>
      </c>
      <c r="D153" s="147">
        <v>1990</v>
      </c>
      <c r="E153" s="147">
        <v>15</v>
      </c>
      <c r="F153" s="162">
        <f t="shared" si="2"/>
        <v>2005</v>
      </c>
      <c r="G153" s="163"/>
      <c r="H153" s="148" t="s">
        <v>23</v>
      </c>
      <c r="I153" s="159"/>
      <c r="J153" s="157"/>
      <c r="K153" s="157"/>
      <c r="L153" s="157"/>
      <c r="M153" s="157"/>
      <c r="N153" s="157"/>
      <c r="O153" s="157"/>
      <c r="P153" s="157"/>
      <c r="Q153" s="157"/>
      <c r="R153" s="157"/>
    </row>
    <row r="154" spans="1:18" ht="14.25" x14ac:dyDescent="0.35">
      <c r="A154" s="147" t="s">
        <v>898</v>
      </c>
      <c r="B154" s="147" t="s">
        <v>896</v>
      </c>
      <c r="C154" s="147" t="s">
        <v>897</v>
      </c>
      <c r="D154" s="147">
        <v>1990</v>
      </c>
      <c r="E154" s="147">
        <v>15</v>
      </c>
      <c r="F154" s="162">
        <f t="shared" si="2"/>
        <v>2005</v>
      </c>
      <c r="G154" s="163"/>
      <c r="H154" s="148" t="s">
        <v>23</v>
      </c>
      <c r="I154" s="159"/>
      <c r="J154" s="157"/>
      <c r="K154" s="157"/>
      <c r="L154" s="157"/>
      <c r="M154" s="157"/>
      <c r="N154" s="157"/>
      <c r="O154" s="157"/>
      <c r="P154" s="157"/>
      <c r="Q154" s="157"/>
      <c r="R154" s="157"/>
    </row>
    <row r="155" spans="1:18" ht="14.25" x14ac:dyDescent="0.35">
      <c r="A155" s="147" t="s">
        <v>899</v>
      </c>
      <c r="B155" s="147" t="s">
        <v>900</v>
      </c>
      <c r="C155" s="147" t="s">
        <v>901</v>
      </c>
      <c r="D155" s="28">
        <v>4510</v>
      </c>
      <c r="E155" s="28">
        <v>15</v>
      </c>
      <c r="F155" s="162">
        <f t="shared" si="2"/>
        <v>4525</v>
      </c>
      <c r="G155" s="163"/>
      <c r="H155" s="148" t="s">
        <v>23</v>
      </c>
      <c r="I155" s="159"/>
      <c r="J155" s="157"/>
      <c r="K155" s="157"/>
      <c r="L155" s="157"/>
      <c r="M155" s="157"/>
      <c r="N155" s="157"/>
      <c r="O155" s="157"/>
      <c r="P155" s="157"/>
      <c r="Q155" s="157"/>
      <c r="R155" s="157"/>
    </row>
    <row r="156" spans="1:18" ht="14.25" x14ac:dyDescent="0.35">
      <c r="A156" s="147" t="s">
        <v>902</v>
      </c>
      <c r="B156" s="147" t="s">
        <v>903</v>
      </c>
      <c r="C156" s="147" t="s">
        <v>904</v>
      </c>
      <c r="D156" s="28">
        <v>2030</v>
      </c>
      <c r="E156" s="28">
        <v>15</v>
      </c>
      <c r="F156" s="162">
        <f t="shared" si="2"/>
        <v>2045</v>
      </c>
      <c r="G156" s="163"/>
      <c r="H156" s="148" t="s">
        <v>23</v>
      </c>
      <c r="I156" s="159"/>
      <c r="J156" s="157"/>
      <c r="K156" s="157"/>
      <c r="L156" s="157"/>
      <c r="M156" s="157"/>
      <c r="N156" s="157"/>
      <c r="O156" s="157"/>
      <c r="P156" s="157"/>
      <c r="Q156" s="157"/>
      <c r="R156" s="157"/>
    </row>
    <row r="157" spans="1:18" ht="14.25" x14ac:dyDescent="0.35">
      <c r="A157" s="156" t="s">
        <v>902</v>
      </c>
      <c r="B157" s="156" t="s">
        <v>905</v>
      </c>
      <c r="C157" s="156" t="s">
        <v>906</v>
      </c>
      <c r="D157" s="156">
        <v>370</v>
      </c>
      <c r="E157" s="156">
        <v>15</v>
      </c>
      <c r="F157" s="160">
        <f t="shared" si="2"/>
        <v>385</v>
      </c>
      <c r="G157" s="161"/>
      <c r="H157" s="158" t="s">
        <v>671</v>
      </c>
      <c r="I157" s="159"/>
      <c r="J157" s="157"/>
      <c r="K157" s="157"/>
      <c r="L157" s="157"/>
      <c r="M157" s="157"/>
      <c r="N157" s="157"/>
      <c r="O157" s="157"/>
      <c r="P157" s="157"/>
      <c r="Q157" s="157"/>
      <c r="R157" s="157"/>
    </row>
    <row r="158" spans="1:18" ht="14.25" x14ac:dyDescent="0.35">
      <c r="A158" s="147" t="s">
        <v>907</v>
      </c>
      <c r="B158" s="147" t="s">
        <v>908</v>
      </c>
      <c r="C158" s="147" t="s">
        <v>909</v>
      </c>
      <c r="D158" s="28">
        <v>1810</v>
      </c>
      <c r="E158" s="28">
        <v>15</v>
      </c>
      <c r="F158" s="162">
        <f t="shared" si="2"/>
        <v>1825</v>
      </c>
      <c r="G158" s="163"/>
      <c r="H158" s="148" t="s">
        <v>23</v>
      </c>
      <c r="I158" s="159"/>
      <c r="J158" s="157"/>
      <c r="K158" s="157"/>
      <c r="L158" s="157"/>
      <c r="M158" s="157"/>
      <c r="N158" s="157"/>
      <c r="O158" s="157"/>
      <c r="P158" s="157"/>
      <c r="Q158" s="157"/>
      <c r="R158" s="157"/>
    </row>
    <row r="159" spans="1:18" ht="14.25" x14ac:dyDescent="0.35">
      <c r="A159" s="147" t="s">
        <v>910</v>
      </c>
      <c r="B159" s="147" t="s">
        <v>911</v>
      </c>
      <c r="C159" s="147" t="s">
        <v>912</v>
      </c>
      <c r="D159" s="28">
        <v>1350</v>
      </c>
      <c r="E159" s="28">
        <v>15</v>
      </c>
      <c r="F159" s="162">
        <f t="shared" si="2"/>
        <v>1365</v>
      </c>
      <c r="G159" s="163"/>
      <c r="H159" s="148" t="s">
        <v>23</v>
      </c>
      <c r="I159" s="159"/>
      <c r="J159" s="157"/>
      <c r="K159" s="157"/>
      <c r="L159" s="157"/>
      <c r="M159" s="157"/>
      <c r="N159" s="157"/>
      <c r="O159" s="157"/>
      <c r="P159" s="157"/>
      <c r="Q159" s="157"/>
      <c r="R159" s="157"/>
    </row>
    <row r="160" spans="1:18" ht="28.5" x14ac:dyDescent="0.35">
      <c r="A160" s="147" t="s">
        <v>913</v>
      </c>
      <c r="B160" s="147" t="s">
        <v>914</v>
      </c>
      <c r="C160" s="28" t="s">
        <v>915</v>
      </c>
      <c r="D160" s="28">
        <v>2400</v>
      </c>
      <c r="E160" s="28">
        <v>15</v>
      </c>
      <c r="F160" s="162">
        <f t="shared" si="2"/>
        <v>2415</v>
      </c>
      <c r="G160" s="163"/>
      <c r="H160" s="148" t="s">
        <v>23</v>
      </c>
      <c r="I160" s="159"/>
      <c r="J160" s="157"/>
      <c r="K160" s="157"/>
      <c r="L160" s="157"/>
      <c r="M160" s="157"/>
      <c r="N160" s="157"/>
      <c r="O160" s="157"/>
      <c r="P160" s="157"/>
      <c r="Q160" s="157"/>
      <c r="R160" s="157"/>
    </row>
    <row r="161" spans="1:18" ht="14.25" x14ac:dyDescent="0.35">
      <c r="A161" s="147" t="s">
        <v>913</v>
      </c>
      <c r="B161" s="147" t="s">
        <v>916</v>
      </c>
      <c r="C161" s="147" t="s">
        <v>917</v>
      </c>
      <c r="D161" s="147">
        <v>1500</v>
      </c>
      <c r="E161" s="147">
        <v>15</v>
      </c>
      <c r="F161" s="162">
        <f t="shared" si="2"/>
        <v>1515</v>
      </c>
      <c r="G161" s="163"/>
      <c r="H161" s="148" t="s">
        <v>23</v>
      </c>
      <c r="I161" s="159"/>
      <c r="J161" s="157"/>
      <c r="K161" s="157"/>
      <c r="L161" s="157"/>
      <c r="M161" s="157"/>
      <c r="N161" s="157"/>
      <c r="O161" s="157"/>
      <c r="P161" s="157"/>
      <c r="Q161" s="157"/>
      <c r="R161" s="157"/>
    </row>
    <row r="162" spans="1:18" ht="14.25" x14ac:dyDescent="0.35">
      <c r="A162" s="156" t="s">
        <v>913</v>
      </c>
      <c r="B162" s="156" t="s">
        <v>918</v>
      </c>
      <c r="C162" s="156" t="s">
        <v>919</v>
      </c>
      <c r="D162" s="156">
        <v>264</v>
      </c>
      <c r="E162" s="156">
        <v>15</v>
      </c>
      <c r="F162" s="160">
        <f t="shared" si="2"/>
        <v>279</v>
      </c>
      <c r="G162" s="161"/>
      <c r="H162" s="158" t="s">
        <v>671</v>
      </c>
      <c r="I162" s="159"/>
      <c r="J162" s="157"/>
      <c r="K162" s="157"/>
      <c r="L162" s="157"/>
      <c r="M162" s="157"/>
      <c r="N162" s="157"/>
      <c r="O162" s="157"/>
      <c r="P162" s="157"/>
      <c r="Q162" s="157"/>
      <c r="R162" s="157"/>
    </row>
    <row r="163" spans="1:18" ht="14.25" x14ac:dyDescent="0.35">
      <c r="A163" s="147" t="s">
        <v>920</v>
      </c>
      <c r="B163" s="147" t="s">
        <v>757</v>
      </c>
      <c r="C163" s="147" t="s">
        <v>758</v>
      </c>
      <c r="D163" s="147">
        <v>2040</v>
      </c>
      <c r="E163" s="147">
        <v>15</v>
      </c>
      <c r="F163" s="162">
        <f t="shared" si="2"/>
        <v>2055</v>
      </c>
      <c r="G163" s="163"/>
      <c r="H163" s="148" t="s">
        <v>23</v>
      </c>
      <c r="I163" s="159"/>
      <c r="J163" s="157"/>
      <c r="K163" s="157"/>
      <c r="L163" s="157"/>
      <c r="M163" s="157"/>
      <c r="N163" s="157"/>
      <c r="O163" s="157"/>
      <c r="P163" s="157"/>
      <c r="Q163" s="157"/>
      <c r="R163" s="157"/>
    </row>
    <row r="164" spans="1:18" ht="14.25" x14ac:dyDescent="0.35">
      <c r="A164" s="147" t="s">
        <v>921</v>
      </c>
      <c r="B164" s="147" t="s">
        <v>922</v>
      </c>
      <c r="C164" s="147" t="s">
        <v>923</v>
      </c>
      <c r="D164" s="147">
        <v>1630</v>
      </c>
      <c r="E164" s="147">
        <v>15</v>
      </c>
      <c r="F164" s="162">
        <f t="shared" si="2"/>
        <v>1645</v>
      </c>
      <c r="G164" s="163"/>
      <c r="H164" s="148" t="s">
        <v>23</v>
      </c>
      <c r="I164" s="159"/>
      <c r="J164" s="157"/>
      <c r="K164" s="157"/>
      <c r="L164" s="157"/>
      <c r="M164" s="157"/>
      <c r="N164" s="157"/>
      <c r="O164" s="157"/>
      <c r="P164" s="157"/>
      <c r="Q164" s="157"/>
      <c r="R164" s="157"/>
    </row>
    <row r="165" spans="1:18" ht="14.25" x14ac:dyDescent="0.35">
      <c r="A165" s="147" t="s">
        <v>924</v>
      </c>
      <c r="B165" s="147" t="s">
        <v>922</v>
      </c>
      <c r="C165" s="147" t="s">
        <v>923</v>
      </c>
      <c r="D165" s="147">
        <v>1630</v>
      </c>
      <c r="E165" s="147">
        <v>15</v>
      </c>
      <c r="F165" s="162">
        <f t="shared" si="2"/>
        <v>1645</v>
      </c>
      <c r="G165" s="163"/>
      <c r="H165" s="148" t="s">
        <v>23</v>
      </c>
      <c r="I165" s="159"/>
      <c r="J165" s="157"/>
      <c r="K165" s="157"/>
      <c r="L165" s="157"/>
      <c r="M165" s="157"/>
      <c r="N165" s="157"/>
      <c r="O165" s="157"/>
      <c r="P165" s="157"/>
      <c r="Q165" s="157"/>
      <c r="R165" s="157"/>
    </row>
    <row r="166" spans="1:18" ht="14.25" x14ac:dyDescent="0.35">
      <c r="A166" s="147" t="s">
        <v>925</v>
      </c>
      <c r="B166" s="147" t="s">
        <v>922</v>
      </c>
      <c r="C166" s="147" t="s">
        <v>923</v>
      </c>
      <c r="D166" s="147">
        <v>1630</v>
      </c>
      <c r="E166" s="147">
        <v>15</v>
      </c>
      <c r="F166" s="162">
        <f t="shared" si="2"/>
        <v>1645</v>
      </c>
      <c r="G166" s="163"/>
      <c r="H166" s="148" t="s">
        <v>23</v>
      </c>
      <c r="I166" s="159"/>
      <c r="J166" s="157"/>
      <c r="K166" s="157"/>
      <c r="L166" s="157"/>
      <c r="M166" s="157"/>
      <c r="N166" s="157"/>
      <c r="O166" s="157"/>
      <c r="P166" s="157"/>
      <c r="Q166" s="157"/>
      <c r="R166" s="157"/>
    </row>
    <row r="167" spans="1:18" ht="14.25" x14ac:dyDescent="0.35">
      <c r="A167" s="147" t="s">
        <v>926</v>
      </c>
      <c r="B167" s="147" t="s">
        <v>927</v>
      </c>
      <c r="C167" s="147" t="s">
        <v>723</v>
      </c>
      <c r="D167" s="147">
        <v>1740</v>
      </c>
      <c r="E167" s="147">
        <v>15</v>
      </c>
      <c r="F167" s="162">
        <f t="shared" si="2"/>
        <v>1755</v>
      </c>
      <c r="G167" s="163"/>
      <c r="H167" s="148" t="s">
        <v>23</v>
      </c>
      <c r="I167" s="159"/>
      <c r="J167" s="157"/>
      <c r="K167" s="157"/>
      <c r="L167" s="157"/>
      <c r="M167" s="157"/>
      <c r="N167" s="157"/>
      <c r="O167" s="157"/>
      <c r="P167" s="157"/>
      <c r="Q167" s="157"/>
      <c r="R167" s="157"/>
    </row>
    <row r="168" spans="1:18" ht="14.25" x14ac:dyDescent="0.35">
      <c r="A168" s="147" t="s">
        <v>928</v>
      </c>
      <c r="B168" s="147" t="s">
        <v>929</v>
      </c>
      <c r="C168" s="147" t="s">
        <v>930</v>
      </c>
      <c r="D168" s="147">
        <v>2040</v>
      </c>
      <c r="E168" s="147">
        <v>15</v>
      </c>
      <c r="F168" s="162">
        <f t="shared" si="2"/>
        <v>2055</v>
      </c>
      <c r="G168" s="163"/>
      <c r="H168" s="148" t="s">
        <v>23</v>
      </c>
      <c r="I168" s="159"/>
      <c r="J168" s="157"/>
      <c r="K168" s="157"/>
      <c r="L168" s="157"/>
      <c r="M168" s="157"/>
      <c r="N168" s="157"/>
      <c r="O168" s="157"/>
      <c r="P168" s="157"/>
      <c r="Q168" s="157"/>
      <c r="R168" s="157"/>
    </row>
    <row r="169" spans="1:18" ht="14.25" x14ac:dyDescent="0.35">
      <c r="A169" s="147" t="s">
        <v>931</v>
      </c>
      <c r="B169" s="147" t="s">
        <v>932</v>
      </c>
      <c r="C169" s="147" t="s">
        <v>933</v>
      </c>
      <c r="D169" s="147">
        <v>5030</v>
      </c>
      <c r="E169" s="147">
        <v>15</v>
      </c>
      <c r="F169" s="162">
        <f t="shared" si="2"/>
        <v>5045</v>
      </c>
      <c r="G169" s="163"/>
      <c r="H169" s="148" t="s">
        <v>23</v>
      </c>
      <c r="I169" s="159"/>
      <c r="J169" s="157"/>
      <c r="K169" s="157"/>
      <c r="L169" s="157"/>
      <c r="M169" s="157"/>
      <c r="N169" s="157"/>
      <c r="O169" s="157"/>
      <c r="P169" s="157"/>
      <c r="Q169" s="157"/>
      <c r="R169" s="157"/>
    </row>
    <row r="170" spans="1:18" ht="14.25" x14ac:dyDescent="0.35">
      <c r="A170" s="156" t="s">
        <v>931</v>
      </c>
      <c r="B170" s="156" t="s">
        <v>934</v>
      </c>
      <c r="C170" s="156" t="s">
        <v>935</v>
      </c>
      <c r="D170" s="156">
        <v>350</v>
      </c>
      <c r="E170" s="156">
        <v>15</v>
      </c>
      <c r="F170" s="160">
        <f t="shared" si="2"/>
        <v>365</v>
      </c>
      <c r="G170" s="161"/>
      <c r="H170" s="158" t="s">
        <v>671</v>
      </c>
      <c r="I170" s="159"/>
      <c r="J170" s="157"/>
      <c r="K170" s="157"/>
      <c r="L170" s="157"/>
      <c r="M170" s="157"/>
      <c r="N170" s="157"/>
      <c r="O170" s="157"/>
      <c r="P170" s="157"/>
      <c r="Q170" s="157"/>
      <c r="R170" s="157"/>
    </row>
    <row r="171" spans="1:18" ht="14.25" x14ac:dyDescent="0.35">
      <c r="A171" s="147" t="s">
        <v>936</v>
      </c>
      <c r="B171" s="147" t="s">
        <v>937</v>
      </c>
      <c r="C171" s="147" t="s">
        <v>938</v>
      </c>
      <c r="D171" s="147">
        <v>2990</v>
      </c>
      <c r="E171" s="147">
        <v>15</v>
      </c>
      <c r="F171" s="162">
        <f t="shared" si="2"/>
        <v>3005</v>
      </c>
      <c r="G171" s="163"/>
      <c r="H171" s="148" t="s">
        <v>23</v>
      </c>
      <c r="I171" s="159"/>
      <c r="J171" s="157"/>
      <c r="K171" s="157"/>
      <c r="L171" s="157"/>
      <c r="M171" s="157"/>
      <c r="N171" s="157"/>
      <c r="O171" s="157"/>
      <c r="P171" s="157"/>
      <c r="Q171" s="157"/>
      <c r="R171" s="157"/>
    </row>
    <row r="172" spans="1:18" ht="14.25" x14ac:dyDescent="0.35">
      <c r="A172" s="156" t="s">
        <v>936</v>
      </c>
      <c r="B172" s="156" t="s">
        <v>939</v>
      </c>
      <c r="C172" s="156" t="s">
        <v>940</v>
      </c>
      <c r="D172" s="156">
        <v>613</v>
      </c>
      <c r="E172" s="156">
        <v>15</v>
      </c>
      <c r="F172" s="160">
        <f t="shared" si="2"/>
        <v>628</v>
      </c>
      <c r="G172" s="161"/>
      <c r="H172" s="158" t="s">
        <v>671</v>
      </c>
      <c r="I172" s="159"/>
      <c r="J172" s="157"/>
      <c r="K172" s="157"/>
      <c r="L172" s="157"/>
      <c r="M172" s="157"/>
      <c r="N172" s="157"/>
      <c r="O172" s="157"/>
      <c r="P172" s="157"/>
      <c r="Q172" s="157"/>
      <c r="R172" s="157"/>
    </row>
    <row r="173" spans="1:18" ht="14.25" x14ac:dyDescent="0.35">
      <c r="A173" s="147" t="s">
        <v>941</v>
      </c>
      <c r="B173" s="147" t="s">
        <v>942</v>
      </c>
      <c r="C173" s="147" t="s">
        <v>943</v>
      </c>
      <c r="D173" s="147">
        <v>1650</v>
      </c>
      <c r="E173" s="147">
        <v>15</v>
      </c>
      <c r="F173" s="162">
        <f t="shared" si="2"/>
        <v>1665</v>
      </c>
      <c r="G173" s="163"/>
      <c r="H173" s="148" t="s">
        <v>23</v>
      </c>
      <c r="I173" s="159"/>
      <c r="J173" s="157"/>
      <c r="K173" s="157"/>
      <c r="L173" s="157"/>
      <c r="M173" s="157"/>
      <c r="N173" s="157"/>
      <c r="O173" s="157"/>
      <c r="P173" s="157"/>
      <c r="Q173" s="157"/>
      <c r="R173" s="157"/>
    </row>
    <row r="174" spans="1:18" ht="14.25" x14ac:dyDescent="0.35">
      <c r="A174" s="147" t="s">
        <v>944</v>
      </c>
      <c r="B174" s="147" t="s">
        <v>945</v>
      </c>
      <c r="C174" s="147" t="s">
        <v>946</v>
      </c>
      <c r="D174" s="147">
        <v>1650</v>
      </c>
      <c r="E174" s="147">
        <v>15</v>
      </c>
      <c r="F174" s="162">
        <f t="shared" si="2"/>
        <v>1665</v>
      </c>
      <c r="G174" s="163"/>
      <c r="H174" s="148" t="s">
        <v>23</v>
      </c>
      <c r="I174" s="159"/>
      <c r="J174" s="157"/>
      <c r="K174" s="157"/>
      <c r="L174" s="157"/>
      <c r="M174" s="157"/>
      <c r="N174" s="157"/>
      <c r="O174" s="157"/>
      <c r="P174" s="157"/>
      <c r="Q174" s="157"/>
      <c r="R174" s="157"/>
    </row>
    <row r="175" spans="1:18" ht="14.25" x14ac:dyDescent="0.35">
      <c r="A175" s="147" t="s">
        <v>947</v>
      </c>
      <c r="B175" s="147" t="s">
        <v>948</v>
      </c>
      <c r="C175" s="147" t="s">
        <v>949</v>
      </c>
      <c r="D175" s="147">
        <v>1060</v>
      </c>
      <c r="E175" s="147">
        <v>15</v>
      </c>
      <c r="F175" s="162">
        <f t="shared" si="2"/>
        <v>1075</v>
      </c>
      <c r="G175" s="163"/>
      <c r="H175" s="148" t="s">
        <v>23</v>
      </c>
      <c r="I175" s="159"/>
      <c r="J175" s="157"/>
      <c r="K175" s="157"/>
      <c r="L175" s="157"/>
      <c r="M175" s="157"/>
      <c r="N175" s="157"/>
      <c r="O175" s="157"/>
      <c r="P175" s="157"/>
      <c r="Q175" s="157"/>
      <c r="R175" s="157"/>
    </row>
    <row r="176" spans="1:18" ht="14.25" x14ac:dyDescent="0.35">
      <c r="A176" s="156" t="s">
        <v>947</v>
      </c>
      <c r="B176" s="156" t="s">
        <v>950</v>
      </c>
      <c r="C176" s="156" t="s">
        <v>951</v>
      </c>
      <c r="D176" s="156">
        <v>0</v>
      </c>
      <c r="E176" s="156">
        <v>15</v>
      </c>
      <c r="F176" s="160">
        <f t="shared" si="2"/>
        <v>15</v>
      </c>
      <c r="G176" s="161"/>
      <c r="H176" s="158" t="s">
        <v>671</v>
      </c>
      <c r="I176" s="159"/>
      <c r="J176" s="157"/>
      <c r="K176" s="157"/>
      <c r="L176" s="157"/>
      <c r="M176" s="157"/>
      <c r="N176" s="157"/>
      <c r="O176" s="157"/>
      <c r="P176" s="157"/>
      <c r="Q176" s="157"/>
      <c r="R176" s="157"/>
    </row>
    <row r="177" spans="1:18" ht="14.25" x14ac:dyDescent="0.35">
      <c r="A177" s="147" t="s">
        <v>952</v>
      </c>
      <c r="B177" s="147" t="s">
        <v>953</v>
      </c>
      <c r="C177" s="147" t="s">
        <v>954</v>
      </c>
      <c r="D177" s="147">
        <v>1060</v>
      </c>
      <c r="E177" s="147">
        <v>15</v>
      </c>
      <c r="F177" s="162">
        <f t="shared" si="2"/>
        <v>1075</v>
      </c>
      <c r="G177" s="163"/>
      <c r="H177" s="148" t="s">
        <v>23</v>
      </c>
      <c r="I177" s="159"/>
      <c r="J177" s="157"/>
      <c r="K177" s="157"/>
      <c r="L177" s="157"/>
      <c r="M177" s="157"/>
      <c r="N177" s="157"/>
      <c r="O177" s="157"/>
      <c r="P177" s="157"/>
      <c r="Q177" s="157"/>
      <c r="R177" s="157"/>
    </row>
    <row r="178" spans="1:18" ht="14.25" x14ac:dyDescent="0.35">
      <c r="A178" s="147" t="s">
        <v>955</v>
      </c>
      <c r="B178" s="147" t="s">
        <v>956</v>
      </c>
      <c r="C178" s="147" t="s">
        <v>957</v>
      </c>
      <c r="D178" s="147">
        <v>2040</v>
      </c>
      <c r="E178" s="147">
        <v>15</v>
      </c>
      <c r="F178" s="162">
        <f t="shared" si="2"/>
        <v>2055</v>
      </c>
      <c r="G178" s="163"/>
      <c r="H178" s="148" t="s">
        <v>23</v>
      </c>
      <c r="I178" s="159"/>
      <c r="J178" s="157"/>
      <c r="K178" s="157"/>
      <c r="L178" s="157"/>
      <c r="M178" s="157"/>
      <c r="N178" s="157"/>
      <c r="O178" s="157"/>
      <c r="P178" s="157"/>
      <c r="Q178" s="157"/>
      <c r="R178" s="157"/>
    </row>
    <row r="179" spans="1:18" ht="14.25" x14ac:dyDescent="0.35">
      <c r="A179" s="147" t="s">
        <v>958</v>
      </c>
      <c r="B179" s="147" t="s">
        <v>956</v>
      </c>
      <c r="C179" s="147" t="s">
        <v>957</v>
      </c>
      <c r="D179" s="147">
        <v>2040</v>
      </c>
      <c r="E179" s="147">
        <v>15</v>
      </c>
      <c r="F179" s="162">
        <f t="shared" si="2"/>
        <v>2055</v>
      </c>
      <c r="G179" s="163"/>
      <c r="H179" s="148" t="s">
        <v>23</v>
      </c>
      <c r="I179" s="159"/>
      <c r="J179" s="157"/>
      <c r="K179" s="157"/>
      <c r="L179" s="157"/>
      <c r="M179" s="157"/>
      <c r="N179" s="157"/>
      <c r="O179" s="157"/>
      <c r="P179" s="157"/>
      <c r="Q179" s="157"/>
      <c r="R179" s="157"/>
    </row>
    <row r="180" spans="1:18" ht="14.25" x14ac:dyDescent="0.35">
      <c r="A180" s="147" t="s">
        <v>959</v>
      </c>
      <c r="B180" s="147" t="s">
        <v>956</v>
      </c>
      <c r="C180" s="147" t="s">
        <v>957</v>
      </c>
      <c r="D180" s="147">
        <v>2040</v>
      </c>
      <c r="E180" s="147">
        <v>15</v>
      </c>
      <c r="F180" s="162">
        <f t="shared" si="2"/>
        <v>2055</v>
      </c>
      <c r="G180" s="163"/>
      <c r="H180" s="148" t="s">
        <v>23</v>
      </c>
      <c r="I180" s="159"/>
      <c r="J180" s="157"/>
      <c r="K180" s="157"/>
      <c r="L180" s="157"/>
      <c r="M180" s="157"/>
      <c r="N180" s="157"/>
      <c r="O180" s="157"/>
      <c r="P180" s="157"/>
      <c r="Q180" s="157"/>
      <c r="R180" s="157"/>
    </row>
    <row r="181" spans="1:18" ht="14.25" x14ac:dyDescent="0.35">
      <c r="A181" s="147" t="s">
        <v>960</v>
      </c>
      <c r="B181" s="147" t="s">
        <v>956</v>
      </c>
      <c r="C181" s="147" t="s">
        <v>957</v>
      </c>
      <c r="D181" s="147">
        <v>2040</v>
      </c>
      <c r="E181" s="147">
        <v>15</v>
      </c>
      <c r="F181" s="162">
        <f t="shared" si="2"/>
        <v>2055</v>
      </c>
      <c r="G181" s="163"/>
      <c r="H181" s="148" t="s">
        <v>23</v>
      </c>
      <c r="I181" s="159"/>
      <c r="J181" s="157"/>
      <c r="K181" s="157"/>
      <c r="L181" s="157"/>
      <c r="M181" s="157"/>
      <c r="N181" s="157"/>
      <c r="O181" s="157"/>
      <c r="P181" s="157"/>
      <c r="Q181" s="157"/>
      <c r="R181" s="157"/>
    </row>
    <row r="182" spans="1:18" ht="14.25" x14ac:dyDescent="0.35">
      <c r="A182" s="147" t="s">
        <v>961</v>
      </c>
      <c r="B182" s="147" t="s">
        <v>956</v>
      </c>
      <c r="C182" s="147" t="s">
        <v>957</v>
      </c>
      <c r="D182" s="147">
        <v>2040</v>
      </c>
      <c r="E182" s="147">
        <v>15</v>
      </c>
      <c r="F182" s="162">
        <f t="shared" si="2"/>
        <v>2055</v>
      </c>
      <c r="G182" s="163"/>
      <c r="H182" s="148" t="s">
        <v>23</v>
      </c>
      <c r="I182" s="159"/>
      <c r="J182" s="157"/>
      <c r="K182" s="157"/>
      <c r="L182" s="157"/>
      <c r="M182" s="157"/>
      <c r="N182" s="157"/>
      <c r="O182" s="157"/>
      <c r="P182" s="157"/>
      <c r="Q182" s="157"/>
      <c r="R182" s="157"/>
    </row>
    <row r="183" spans="1:18" ht="14.25" x14ac:dyDescent="0.35">
      <c r="A183" s="147" t="s">
        <v>962</v>
      </c>
      <c r="B183" s="147" t="s">
        <v>963</v>
      </c>
      <c r="C183" s="147" t="s">
        <v>946</v>
      </c>
      <c r="D183" s="147">
        <v>1650</v>
      </c>
      <c r="E183" s="147">
        <v>15</v>
      </c>
      <c r="F183" s="162">
        <f t="shared" si="2"/>
        <v>1665</v>
      </c>
      <c r="G183" s="163"/>
      <c r="H183" s="148" t="s">
        <v>23</v>
      </c>
      <c r="I183" s="159"/>
      <c r="J183" s="157"/>
      <c r="K183" s="157"/>
      <c r="L183" s="157"/>
      <c r="M183" s="157"/>
      <c r="N183" s="157"/>
      <c r="O183" s="157"/>
      <c r="P183" s="157"/>
      <c r="Q183" s="157"/>
      <c r="R183" s="157"/>
    </row>
    <row r="184" spans="1:18" ht="14.25" x14ac:dyDescent="0.35">
      <c r="A184" s="147" t="s">
        <v>964</v>
      </c>
      <c r="B184" s="147" t="s">
        <v>937</v>
      </c>
      <c r="C184" s="147" t="s">
        <v>938</v>
      </c>
      <c r="D184" s="147">
        <v>6020</v>
      </c>
      <c r="E184" s="147">
        <v>15</v>
      </c>
      <c r="F184" s="162">
        <f t="shared" si="2"/>
        <v>6035</v>
      </c>
      <c r="G184" s="163"/>
      <c r="H184" s="148" t="s">
        <v>23</v>
      </c>
      <c r="I184" s="159"/>
      <c r="J184" s="157"/>
      <c r="K184" s="157"/>
      <c r="L184" s="157"/>
      <c r="M184" s="157"/>
      <c r="N184" s="157"/>
      <c r="O184" s="157"/>
      <c r="P184" s="157"/>
      <c r="Q184" s="157"/>
      <c r="R184" s="157"/>
    </row>
    <row r="185" spans="1:18" ht="14.25" x14ac:dyDescent="0.35">
      <c r="A185" s="156" t="s">
        <v>964</v>
      </c>
      <c r="B185" s="156" t="s">
        <v>934</v>
      </c>
      <c r="C185" s="156" t="s">
        <v>935</v>
      </c>
      <c r="D185" s="156">
        <v>350</v>
      </c>
      <c r="E185" s="156">
        <v>15</v>
      </c>
      <c r="F185" s="160">
        <f t="shared" si="2"/>
        <v>365</v>
      </c>
      <c r="G185" s="161"/>
      <c r="H185" s="158" t="s">
        <v>671</v>
      </c>
      <c r="I185" s="159"/>
      <c r="J185" s="157"/>
      <c r="K185" s="157"/>
      <c r="L185" s="157"/>
      <c r="M185" s="157"/>
      <c r="N185" s="157"/>
      <c r="O185" s="157"/>
      <c r="P185" s="157"/>
      <c r="Q185" s="157"/>
      <c r="R185" s="157"/>
    </row>
    <row r="186" spans="1:18" ht="28.5" x14ac:dyDescent="0.35">
      <c r="A186" s="147" t="s">
        <v>965</v>
      </c>
      <c r="B186" s="147" t="s">
        <v>966</v>
      </c>
      <c r="C186" s="28" t="s">
        <v>967</v>
      </c>
      <c r="D186" s="147">
        <v>2750</v>
      </c>
      <c r="E186" s="147">
        <v>15</v>
      </c>
      <c r="F186" s="162">
        <f t="shared" si="2"/>
        <v>2765</v>
      </c>
      <c r="G186" s="163"/>
      <c r="H186" s="148" t="s">
        <v>23</v>
      </c>
      <c r="I186" s="159"/>
      <c r="J186" s="157"/>
      <c r="K186" s="157"/>
      <c r="L186" s="157"/>
      <c r="M186" s="157"/>
      <c r="N186" s="157"/>
      <c r="O186" s="157"/>
      <c r="P186" s="157"/>
      <c r="Q186" s="157"/>
      <c r="R186" s="157"/>
    </row>
    <row r="187" spans="1:18" ht="14.25" x14ac:dyDescent="0.35">
      <c r="A187" s="147" t="s">
        <v>965</v>
      </c>
      <c r="B187" s="147" t="s">
        <v>968</v>
      </c>
      <c r="C187" s="147" t="s">
        <v>969</v>
      </c>
      <c r="D187" s="147">
        <v>830</v>
      </c>
      <c r="E187" s="147">
        <v>15</v>
      </c>
      <c r="F187" s="162">
        <f t="shared" si="2"/>
        <v>845</v>
      </c>
      <c r="G187" s="163"/>
      <c r="H187" s="148" t="s">
        <v>23</v>
      </c>
      <c r="I187" s="159"/>
      <c r="J187" s="157"/>
      <c r="K187" s="157"/>
      <c r="L187" s="157"/>
      <c r="M187" s="157"/>
      <c r="N187" s="157"/>
      <c r="O187" s="157"/>
      <c r="P187" s="157"/>
      <c r="Q187" s="157"/>
      <c r="R187" s="157"/>
    </row>
    <row r="188" spans="1:18" ht="28.5" x14ac:dyDescent="0.35">
      <c r="A188" s="147" t="s">
        <v>970</v>
      </c>
      <c r="B188" s="147" t="s">
        <v>971</v>
      </c>
      <c r="C188" s="28" t="s">
        <v>972</v>
      </c>
      <c r="D188" s="147">
        <v>5300</v>
      </c>
      <c r="E188" s="147">
        <v>15</v>
      </c>
      <c r="F188" s="162">
        <f t="shared" si="2"/>
        <v>5315</v>
      </c>
      <c r="G188" s="163"/>
      <c r="H188" s="148" t="s">
        <v>23</v>
      </c>
      <c r="I188" s="159"/>
      <c r="J188" s="157"/>
      <c r="K188" s="157"/>
      <c r="L188" s="157"/>
      <c r="M188" s="157"/>
      <c r="N188" s="157"/>
      <c r="O188" s="157"/>
      <c r="P188" s="157"/>
      <c r="Q188" s="157"/>
      <c r="R188" s="157"/>
    </row>
    <row r="189" spans="1:18" ht="14.25" x14ac:dyDescent="0.35">
      <c r="A189" s="147" t="s">
        <v>970</v>
      </c>
      <c r="B189" s="147" t="s">
        <v>973</v>
      </c>
      <c r="C189" s="147" t="s">
        <v>974</v>
      </c>
      <c r="D189" s="147">
        <v>1770</v>
      </c>
      <c r="E189" s="147">
        <v>15</v>
      </c>
      <c r="F189" s="162">
        <f t="shared" si="2"/>
        <v>1785</v>
      </c>
      <c r="G189" s="163"/>
      <c r="H189" s="148" t="s">
        <v>23</v>
      </c>
      <c r="I189" s="159"/>
      <c r="J189" s="157"/>
      <c r="K189" s="157"/>
      <c r="L189" s="157"/>
      <c r="M189" s="157"/>
      <c r="N189" s="157"/>
      <c r="O189" s="157"/>
      <c r="P189" s="157"/>
      <c r="Q189" s="157"/>
      <c r="R189" s="157"/>
    </row>
    <row r="190" spans="1:18" ht="14.25" x14ac:dyDescent="0.35">
      <c r="A190" s="147" t="s">
        <v>975</v>
      </c>
      <c r="B190" s="147" t="s">
        <v>976</v>
      </c>
      <c r="C190" s="147" t="s">
        <v>977</v>
      </c>
      <c r="D190" s="147">
        <v>1860</v>
      </c>
      <c r="E190" s="147">
        <v>15</v>
      </c>
      <c r="F190" s="162">
        <f t="shared" si="2"/>
        <v>1875</v>
      </c>
      <c r="G190" s="163"/>
      <c r="H190" s="148" t="s">
        <v>23</v>
      </c>
      <c r="I190" s="159"/>
      <c r="J190" s="157"/>
      <c r="K190" s="157"/>
      <c r="L190" s="157"/>
      <c r="M190" s="157"/>
      <c r="N190" s="157"/>
      <c r="O190" s="157"/>
      <c r="P190" s="157"/>
      <c r="Q190" s="157"/>
      <c r="R190" s="157"/>
    </row>
    <row r="191" spans="1:18" ht="14.25" x14ac:dyDescent="0.35">
      <c r="A191" s="147" t="s">
        <v>975</v>
      </c>
      <c r="B191" s="147" t="s">
        <v>978</v>
      </c>
      <c r="C191" s="147" t="s">
        <v>979</v>
      </c>
      <c r="D191" s="147">
        <v>1960</v>
      </c>
      <c r="E191" s="147">
        <v>15</v>
      </c>
      <c r="F191" s="162">
        <f t="shared" si="2"/>
        <v>1975</v>
      </c>
      <c r="G191" s="163"/>
      <c r="H191" s="148" t="s">
        <v>23</v>
      </c>
      <c r="I191" s="159"/>
      <c r="J191" s="157"/>
      <c r="K191" s="157"/>
      <c r="L191" s="157"/>
      <c r="M191" s="157"/>
      <c r="N191" s="157"/>
      <c r="O191" s="157"/>
      <c r="P191" s="157"/>
      <c r="Q191" s="157"/>
      <c r="R191" s="157"/>
    </row>
    <row r="192" spans="1:18" ht="14.25" x14ac:dyDescent="0.35">
      <c r="A192" s="147" t="s">
        <v>980</v>
      </c>
      <c r="B192" s="147" t="s">
        <v>976</v>
      </c>
      <c r="C192" s="147" t="s">
        <v>977</v>
      </c>
      <c r="D192" s="147">
        <v>1860</v>
      </c>
      <c r="E192" s="147">
        <v>15</v>
      </c>
      <c r="F192" s="162">
        <f t="shared" si="2"/>
        <v>1875</v>
      </c>
      <c r="G192" s="163"/>
      <c r="H192" s="148" t="s">
        <v>23</v>
      </c>
      <c r="I192" s="159"/>
      <c r="J192" s="157"/>
      <c r="K192" s="157"/>
      <c r="L192" s="157"/>
      <c r="M192" s="157"/>
      <c r="N192" s="157"/>
      <c r="O192" s="157"/>
      <c r="P192" s="157"/>
      <c r="Q192" s="157"/>
      <c r="R192" s="157"/>
    </row>
    <row r="193" spans="1:18" ht="14.25" x14ac:dyDescent="0.35">
      <c r="A193" s="147" t="s">
        <v>980</v>
      </c>
      <c r="B193" s="147" t="s">
        <v>978</v>
      </c>
      <c r="C193" s="147" t="s">
        <v>979</v>
      </c>
      <c r="D193" s="147">
        <v>1960</v>
      </c>
      <c r="E193" s="147">
        <v>15</v>
      </c>
      <c r="F193" s="162">
        <f t="shared" si="2"/>
        <v>1975</v>
      </c>
      <c r="G193" s="163"/>
      <c r="H193" s="148" t="s">
        <v>23</v>
      </c>
      <c r="I193" s="159"/>
      <c r="J193" s="157"/>
      <c r="K193" s="157"/>
      <c r="L193" s="157"/>
      <c r="M193" s="157"/>
      <c r="N193" s="157"/>
      <c r="O193" s="157"/>
      <c r="P193" s="157"/>
      <c r="Q193" s="157"/>
      <c r="R193" s="157"/>
    </row>
    <row r="194" spans="1:18" ht="14.25" x14ac:dyDescent="0.35">
      <c r="A194" s="147" t="s">
        <v>981</v>
      </c>
      <c r="B194" s="147" t="s">
        <v>982</v>
      </c>
      <c r="C194" s="147" t="s">
        <v>983</v>
      </c>
      <c r="D194" s="147">
        <v>850</v>
      </c>
      <c r="E194" s="147">
        <v>15</v>
      </c>
      <c r="F194" s="162">
        <f t="shared" si="2"/>
        <v>865</v>
      </c>
      <c r="G194" s="163"/>
      <c r="H194" s="148" t="s">
        <v>23</v>
      </c>
      <c r="I194" s="159"/>
      <c r="J194" s="157"/>
      <c r="K194" s="157"/>
      <c r="L194" s="157"/>
      <c r="M194" s="157"/>
      <c r="N194" s="157"/>
      <c r="O194" s="157"/>
      <c r="P194" s="157"/>
      <c r="Q194" s="157"/>
      <c r="R194" s="157"/>
    </row>
    <row r="195" spans="1:18" ht="14.25" x14ac:dyDescent="0.35">
      <c r="A195" s="147" t="s">
        <v>981</v>
      </c>
      <c r="B195" s="147" t="s">
        <v>984</v>
      </c>
      <c r="C195" s="147" t="s">
        <v>985</v>
      </c>
      <c r="D195" s="147">
        <v>1650</v>
      </c>
      <c r="E195" s="147">
        <v>15</v>
      </c>
      <c r="F195" s="162">
        <f t="shared" ref="F195:F258" si="3">D195+E195</f>
        <v>1665</v>
      </c>
      <c r="G195" s="163"/>
      <c r="H195" s="148" t="s">
        <v>23</v>
      </c>
      <c r="I195" s="159"/>
      <c r="J195" s="157"/>
      <c r="K195" s="157"/>
      <c r="L195" s="157"/>
      <c r="M195" s="157"/>
      <c r="N195" s="157"/>
      <c r="O195" s="157"/>
      <c r="P195" s="157"/>
      <c r="Q195" s="157"/>
      <c r="R195" s="157"/>
    </row>
    <row r="196" spans="1:18" ht="14.25" x14ac:dyDescent="0.35">
      <c r="A196" s="147" t="s">
        <v>981</v>
      </c>
      <c r="B196" s="147" t="s">
        <v>986</v>
      </c>
      <c r="C196" s="147" t="s">
        <v>946</v>
      </c>
      <c r="D196" s="28">
        <v>1650</v>
      </c>
      <c r="E196" s="28">
        <v>15</v>
      </c>
      <c r="F196" s="162">
        <f t="shared" si="3"/>
        <v>1665</v>
      </c>
      <c r="G196" s="163"/>
      <c r="H196" s="148" t="s">
        <v>23</v>
      </c>
      <c r="I196" s="159"/>
      <c r="J196" s="157"/>
      <c r="K196" s="157"/>
      <c r="L196" s="157"/>
      <c r="M196" s="157"/>
      <c r="N196" s="157"/>
      <c r="O196" s="157"/>
      <c r="P196" s="157"/>
      <c r="Q196" s="157"/>
      <c r="R196" s="157"/>
    </row>
    <row r="197" spans="1:18" ht="14.25" x14ac:dyDescent="0.35">
      <c r="A197" s="147" t="s">
        <v>981</v>
      </c>
      <c r="B197" s="147" t="s">
        <v>987</v>
      </c>
      <c r="C197" s="147" t="s">
        <v>988</v>
      </c>
      <c r="D197" s="28">
        <v>2380</v>
      </c>
      <c r="E197" s="28">
        <v>15</v>
      </c>
      <c r="F197" s="162">
        <f t="shared" si="3"/>
        <v>2395</v>
      </c>
      <c r="G197" s="163"/>
      <c r="H197" s="148" t="s">
        <v>23</v>
      </c>
      <c r="I197" s="159"/>
      <c r="J197" s="157"/>
      <c r="K197" s="157"/>
      <c r="L197" s="157"/>
      <c r="M197" s="157"/>
      <c r="N197" s="157"/>
      <c r="O197" s="157"/>
      <c r="P197" s="157"/>
      <c r="Q197" s="157"/>
      <c r="R197" s="157"/>
    </row>
    <row r="198" spans="1:18" ht="14.25" x14ac:dyDescent="0.35">
      <c r="A198" s="156" t="s">
        <v>981</v>
      </c>
      <c r="B198" s="156" t="s">
        <v>989</v>
      </c>
      <c r="C198" s="156" t="s">
        <v>990</v>
      </c>
      <c r="D198" s="156">
        <v>0</v>
      </c>
      <c r="E198" s="156">
        <v>15</v>
      </c>
      <c r="F198" s="160">
        <f t="shared" si="3"/>
        <v>15</v>
      </c>
      <c r="G198" s="161"/>
      <c r="H198" s="158" t="s">
        <v>671</v>
      </c>
      <c r="I198" s="159"/>
      <c r="J198" s="157"/>
      <c r="K198" s="157"/>
      <c r="L198" s="157"/>
      <c r="M198" s="157"/>
      <c r="N198" s="157"/>
      <c r="O198" s="157"/>
      <c r="P198" s="157"/>
      <c r="Q198" s="157"/>
      <c r="R198" s="157"/>
    </row>
    <row r="199" spans="1:18" ht="14.25" x14ac:dyDescent="0.35">
      <c r="A199" s="156" t="s">
        <v>981</v>
      </c>
      <c r="B199" s="156" t="s">
        <v>991</v>
      </c>
      <c r="C199" s="156" t="s">
        <v>992</v>
      </c>
      <c r="D199" s="176">
        <v>0</v>
      </c>
      <c r="E199" s="176">
        <v>15</v>
      </c>
      <c r="F199" s="160">
        <f t="shared" si="3"/>
        <v>15</v>
      </c>
      <c r="G199" s="161"/>
      <c r="H199" s="158" t="s">
        <v>671</v>
      </c>
      <c r="I199" s="159"/>
      <c r="J199" s="157"/>
      <c r="K199" s="157"/>
      <c r="L199" s="157"/>
      <c r="M199" s="157"/>
      <c r="N199" s="157"/>
      <c r="O199" s="157"/>
      <c r="P199" s="157"/>
      <c r="Q199" s="157"/>
      <c r="R199" s="157"/>
    </row>
    <row r="200" spans="1:18" ht="14.25" x14ac:dyDescent="0.35">
      <c r="A200" s="156" t="s">
        <v>981</v>
      </c>
      <c r="B200" s="156" t="s">
        <v>993</v>
      </c>
      <c r="C200" s="156" t="s">
        <v>994</v>
      </c>
      <c r="D200" s="156">
        <v>0</v>
      </c>
      <c r="E200" s="156">
        <v>15</v>
      </c>
      <c r="F200" s="160">
        <f t="shared" si="3"/>
        <v>15</v>
      </c>
      <c r="G200" s="161"/>
      <c r="H200" s="158" t="s">
        <v>671</v>
      </c>
      <c r="I200" s="159"/>
      <c r="J200" s="157"/>
      <c r="K200" s="157"/>
      <c r="L200" s="157"/>
      <c r="M200" s="157"/>
      <c r="N200" s="157"/>
      <c r="O200" s="157"/>
      <c r="P200" s="157"/>
      <c r="Q200" s="157"/>
      <c r="R200" s="157"/>
    </row>
    <row r="201" spans="1:18" ht="14.25" x14ac:dyDescent="0.35">
      <c r="A201" s="147" t="s">
        <v>995</v>
      </c>
      <c r="B201" s="147" t="s">
        <v>996</v>
      </c>
      <c r="C201" s="147" t="s">
        <v>997</v>
      </c>
      <c r="D201" s="147">
        <v>2130</v>
      </c>
      <c r="E201" s="147">
        <v>15</v>
      </c>
      <c r="F201" s="162">
        <f t="shared" si="3"/>
        <v>2145</v>
      </c>
      <c r="G201" s="163"/>
      <c r="H201" s="148" t="s">
        <v>23</v>
      </c>
      <c r="I201" s="159"/>
      <c r="J201" s="157"/>
      <c r="K201" s="157"/>
      <c r="L201" s="157"/>
      <c r="M201" s="157"/>
      <c r="N201" s="157"/>
      <c r="O201" s="157"/>
      <c r="P201" s="157"/>
      <c r="Q201" s="157"/>
      <c r="R201" s="157"/>
    </row>
    <row r="202" spans="1:18" ht="14.25" x14ac:dyDescent="0.35">
      <c r="A202" s="147" t="s">
        <v>995</v>
      </c>
      <c r="B202" s="147" t="s">
        <v>998</v>
      </c>
      <c r="C202" s="182" t="s">
        <v>999</v>
      </c>
      <c r="D202" s="182">
        <v>2130</v>
      </c>
      <c r="E202" s="182">
        <v>15</v>
      </c>
      <c r="F202" s="184">
        <f t="shared" si="3"/>
        <v>2145</v>
      </c>
      <c r="G202" s="183"/>
      <c r="H202" s="186" t="s">
        <v>23</v>
      </c>
      <c r="I202" s="185"/>
      <c r="J202" s="157"/>
      <c r="K202" s="157"/>
      <c r="L202" s="157"/>
      <c r="M202" s="157"/>
      <c r="N202" s="157"/>
      <c r="O202" s="157"/>
      <c r="P202" s="157"/>
      <c r="Q202" s="157"/>
      <c r="R202" s="157"/>
    </row>
    <row r="203" spans="1:18" ht="14.25" x14ac:dyDescent="0.35">
      <c r="A203" s="147" t="s">
        <v>1000</v>
      </c>
      <c r="B203" s="148" t="s">
        <v>1001</v>
      </c>
      <c r="C203" s="147" t="s">
        <v>765</v>
      </c>
      <c r="D203" s="147">
        <v>1520</v>
      </c>
      <c r="E203" s="147">
        <v>15</v>
      </c>
      <c r="F203" s="162">
        <f t="shared" si="3"/>
        <v>1535</v>
      </c>
      <c r="G203" s="162"/>
      <c r="H203" s="147" t="s">
        <v>23</v>
      </c>
      <c r="I203" s="159"/>
      <c r="J203" s="157"/>
      <c r="K203" s="157"/>
      <c r="L203" s="157"/>
      <c r="M203" s="157"/>
      <c r="N203" s="157"/>
      <c r="O203" s="157"/>
      <c r="P203" s="157"/>
      <c r="Q203" s="157"/>
      <c r="R203" s="157"/>
    </row>
    <row r="204" spans="1:18" ht="14.25" x14ac:dyDescent="0.35">
      <c r="A204" s="147" t="s">
        <v>1000</v>
      </c>
      <c r="B204" s="148" t="s">
        <v>1002</v>
      </c>
      <c r="C204" s="147" t="s">
        <v>1003</v>
      </c>
      <c r="D204" s="147">
        <v>1990</v>
      </c>
      <c r="E204" s="147">
        <v>15</v>
      </c>
      <c r="F204" s="162">
        <f t="shared" si="3"/>
        <v>2005</v>
      </c>
      <c r="G204" s="162"/>
      <c r="H204" s="147" t="s">
        <v>23</v>
      </c>
      <c r="I204" s="159"/>
      <c r="J204" s="157"/>
      <c r="K204" s="157"/>
      <c r="L204" s="157"/>
      <c r="M204" s="157"/>
      <c r="N204" s="157"/>
      <c r="O204" s="157"/>
      <c r="P204" s="157"/>
      <c r="Q204" s="157"/>
      <c r="R204" s="157"/>
    </row>
    <row r="205" spans="1:18" ht="14.25" x14ac:dyDescent="0.35">
      <c r="A205" s="147" t="s">
        <v>1004</v>
      </c>
      <c r="B205" s="148" t="s">
        <v>1005</v>
      </c>
      <c r="C205" s="147" t="s">
        <v>790</v>
      </c>
      <c r="D205" s="147">
        <v>2040</v>
      </c>
      <c r="E205" s="147">
        <v>15</v>
      </c>
      <c r="F205" s="162">
        <f t="shared" si="3"/>
        <v>2055</v>
      </c>
      <c r="G205" s="162"/>
      <c r="H205" s="147" t="s">
        <v>23</v>
      </c>
      <c r="I205" s="159"/>
      <c r="J205" s="157"/>
      <c r="K205" s="157"/>
      <c r="L205" s="157"/>
      <c r="M205" s="157"/>
      <c r="N205" s="157"/>
      <c r="O205" s="157"/>
      <c r="P205" s="157"/>
      <c r="Q205" s="157"/>
      <c r="R205" s="157"/>
    </row>
    <row r="206" spans="1:18" ht="14.25" x14ac:dyDescent="0.35">
      <c r="A206" s="147" t="s">
        <v>1004</v>
      </c>
      <c r="B206" s="148" t="s">
        <v>759</v>
      </c>
      <c r="C206" s="147" t="s">
        <v>760</v>
      </c>
      <c r="D206" s="28">
        <v>510</v>
      </c>
      <c r="E206" s="28">
        <v>15</v>
      </c>
      <c r="F206" s="162">
        <f t="shared" si="3"/>
        <v>525</v>
      </c>
      <c r="G206" s="162"/>
      <c r="H206" s="147" t="s">
        <v>23</v>
      </c>
      <c r="I206" s="159"/>
      <c r="J206" s="157"/>
      <c r="K206" s="157"/>
      <c r="L206" s="157"/>
      <c r="M206" s="157"/>
      <c r="N206" s="157"/>
      <c r="O206" s="157"/>
      <c r="P206" s="157"/>
      <c r="Q206" s="157"/>
      <c r="R206" s="157"/>
    </row>
    <row r="207" spans="1:18" ht="14.25" x14ac:dyDescent="0.35">
      <c r="A207" s="187" t="s">
        <v>1004</v>
      </c>
      <c r="B207" s="188" t="s">
        <v>761</v>
      </c>
      <c r="C207" s="156" t="s">
        <v>762</v>
      </c>
      <c r="D207" s="156">
        <v>722</v>
      </c>
      <c r="E207" s="156">
        <v>15</v>
      </c>
      <c r="F207" s="160">
        <f t="shared" si="3"/>
        <v>737</v>
      </c>
      <c r="G207" s="160"/>
      <c r="H207" s="156" t="s">
        <v>671</v>
      </c>
      <c r="I207" s="159"/>
      <c r="J207" s="157"/>
      <c r="K207" s="157"/>
      <c r="L207" s="157"/>
      <c r="M207" s="157"/>
      <c r="N207" s="157"/>
      <c r="O207" s="157"/>
      <c r="P207" s="157"/>
      <c r="Q207" s="157"/>
      <c r="R207" s="157"/>
    </row>
    <row r="208" spans="1:18" ht="14.25" x14ac:dyDescent="0.35">
      <c r="A208" s="147" t="s">
        <v>1006</v>
      </c>
      <c r="B208" s="148" t="s">
        <v>1007</v>
      </c>
      <c r="C208" s="147" t="s">
        <v>1008</v>
      </c>
      <c r="D208" s="147">
        <v>1550</v>
      </c>
      <c r="E208" s="147">
        <v>15</v>
      </c>
      <c r="F208" s="162">
        <f t="shared" si="3"/>
        <v>1565</v>
      </c>
      <c r="G208" s="162"/>
      <c r="H208" s="147" t="s">
        <v>23</v>
      </c>
      <c r="I208" s="159"/>
      <c r="J208" s="157"/>
      <c r="K208" s="157"/>
      <c r="L208" s="157"/>
      <c r="M208" s="157"/>
      <c r="N208" s="157"/>
      <c r="O208" s="157"/>
      <c r="P208" s="157"/>
      <c r="Q208" s="157"/>
      <c r="R208" s="157"/>
    </row>
    <row r="209" spans="1:18" ht="14.25" x14ac:dyDescent="0.35">
      <c r="A209" s="147" t="s">
        <v>1006</v>
      </c>
      <c r="B209" s="148" t="s">
        <v>1009</v>
      </c>
      <c r="C209" s="147" t="s">
        <v>1010</v>
      </c>
      <c r="D209" s="28">
        <v>1630</v>
      </c>
      <c r="E209" s="28">
        <v>15</v>
      </c>
      <c r="F209" s="162">
        <f t="shared" si="3"/>
        <v>1645</v>
      </c>
      <c r="G209" s="162"/>
      <c r="H209" s="147" t="s">
        <v>23</v>
      </c>
      <c r="I209" s="159"/>
      <c r="J209" s="157"/>
      <c r="K209" s="157"/>
      <c r="L209" s="157"/>
      <c r="M209" s="157"/>
      <c r="N209" s="157"/>
      <c r="O209" s="157"/>
      <c r="P209" s="157"/>
      <c r="Q209" s="157"/>
      <c r="R209" s="157"/>
    </row>
    <row r="210" spans="1:18" ht="20" customHeight="1" x14ac:dyDescent="0.35">
      <c r="A210" s="147" t="s">
        <v>733</v>
      </c>
      <c r="B210" s="148" t="s">
        <v>1011</v>
      </c>
      <c r="C210" s="147" t="s">
        <v>1012</v>
      </c>
      <c r="D210" s="147">
        <v>880</v>
      </c>
      <c r="E210" s="28">
        <v>15</v>
      </c>
      <c r="F210" s="162">
        <f t="shared" si="3"/>
        <v>895</v>
      </c>
      <c r="G210" s="162"/>
      <c r="H210" s="147"/>
      <c r="I210" s="159"/>
      <c r="J210" s="157"/>
      <c r="K210" s="157"/>
      <c r="L210" s="157"/>
      <c r="M210" s="157"/>
      <c r="N210" s="157"/>
      <c r="O210" s="157"/>
      <c r="P210" s="157"/>
      <c r="Q210" s="157"/>
      <c r="R210" s="157"/>
    </row>
    <row r="211" spans="1:18" ht="20" customHeight="1" x14ac:dyDescent="0.35">
      <c r="A211" s="147" t="s">
        <v>733</v>
      </c>
      <c r="B211" s="148" t="s">
        <v>1013</v>
      </c>
      <c r="C211" s="147" t="s">
        <v>1014</v>
      </c>
      <c r="D211" s="147">
        <v>1650</v>
      </c>
      <c r="E211" s="28">
        <v>15</v>
      </c>
      <c r="F211" s="162">
        <f t="shared" si="3"/>
        <v>1665</v>
      </c>
      <c r="G211" s="162"/>
      <c r="H211" s="147"/>
      <c r="I211" s="159"/>
      <c r="J211" s="157"/>
      <c r="K211" s="157"/>
      <c r="L211" s="157"/>
      <c r="M211" s="157"/>
      <c r="N211" s="157"/>
      <c r="O211" s="157"/>
      <c r="P211" s="157"/>
      <c r="Q211" s="157"/>
      <c r="R211" s="157"/>
    </row>
    <row r="212" spans="1:18" ht="20" customHeight="1" x14ac:dyDescent="0.35">
      <c r="A212" s="147" t="s">
        <v>1015</v>
      </c>
      <c r="B212" s="148" t="s">
        <v>1016</v>
      </c>
      <c r="C212" s="147" t="s">
        <v>1017</v>
      </c>
      <c r="D212" s="147">
        <v>1650</v>
      </c>
      <c r="E212" s="28">
        <v>15</v>
      </c>
      <c r="F212" s="162">
        <f t="shared" si="3"/>
        <v>1665</v>
      </c>
      <c r="G212" s="162"/>
      <c r="H212" s="147"/>
      <c r="I212" s="159"/>
      <c r="J212" s="157"/>
      <c r="K212" s="157"/>
      <c r="L212" s="157"/>
      <c r="M212" s="157"/>
      <c r="N212" s="157"/>
      <c r="O212" s="157"/>
      <c r="P212" s="157"/>
      <c r="Q212" s="157"/>
      <c r="R212" s="157"/>
    </row>
    <row r="213" spans="1:18" ht="20" customHeight="1" x14ac:dyDescent="0.35">
      <c r="A213" s="147" t="s">
        <v>1015</v>
      </c>
      <c r="B213" s="148" t="s">
        <v>1018</v>
      </c>
      <c r="C213" s="147" t="s">
        <v>1019</v>
      </c>
      <c r="D213" s="147">
        <v>630</v>
      </c>
      <c r="E213" s="28">
        <v>15</v>
      </c>
      <c r="F213" s="162">
        <f t="shared" si="3"/>
        <v>645</v>
      </c>
      <c r="G213" s="162"/>
      <c r="H213" s="147"/>
      <c r="I213" s="159"/>
      <c r="J213" s="157"/>
      <c r="K213" s="157"/>
      <c r="L213" s="157"/>
      <c r="M213" s="157"/>
      <c r="N213" s="157"/>
      <c r="O213" s="157"/>
      <c r="P213" s="157"/>
      <c r="Q213" s="157"/>
      <c r="R213" s="157"/>
    </row>
    <row r="214" spans="1:18" ht="20" customHeight="1" x14ac:dyDescent="0.35">
      <c r="A214" s="168" t="s">
        <v>1020</v>
      </c>
      <c r="B214" s="174" t="s">
        <v>1021</v>
      </c>
      <c r="C214" s="168" t="s">
        <v>1022</v>
      </c>
      <c r="D214" s="168">
        <v>2040</v>
      </c>
      <c r="E214" s="168">
        <v>15</v>
      </c>
      <c r="F214" s="169">
        <f t="shared" si="3"/>
        <v>2055</v>
      </c>
      <c r="G214" s="169"/>
      <c r="H214" s="168" t="s">
        <v>23</v>
      </c>
      <c r="I214" s="172" t="s">
        <v>1023</v>
      </c>
      <c r="J214" s="157"/>
      <c r="K214" s="157"/>
      <c r="L214" s="157"/>
      <c r="M214" s="157"/>
      <c r="N214" s="157"/>
      <c r="O214" s="157"/>
      <c r="P214" s="157"/>
      <c r="Q214" s="157"/>
      <c r="R214" s="157"/>
    </row>
    <row r="215" spans="1:18" ht="20" customHeight="1" x14ac:dyDescent="0.35">
      <c r="A215" s="168" t="s">
        <v>1020</v>
      </c>
      <c r="B215" s="174" t="s">
        <v>1024</v>
      </c>
      <c r="C215" s="168" t="s">
        <v>1025</v>
      </c>
      <c r="D215" s="168">
        <v>450</v>
      </c>
      <c r="E215" s="168">
        <v>15</v>
      </c>
      <c r="F215" s="169">
        <f t="shared" si="3"/>
        <v>465</v>
      </c>
      <c r="G215" s="169"/>
      <c r="H215" s="168" t="s">
        <v>23</v>
      </c>
      <c r="I215" s="172" t="s">
        <v>1023</v>
      </c>
      <c r="J215" s="157"/>
      <c r="K215" s="157"/>
      <c r="L215" s="157"/>
      <c r="M215" s="157"/>
      <c r="N215" s="157"/>
      <c r="O215" s="157"/>
      <c r="P215" s="157"/>
      <c r="Q215" s="157"/>
      <c r="R215" s="157"/>
    </row>
    <row r="216" spans="1:18" ht="28.5" x14ac:dyDescent="0.35">
      <c r="A216" s="168" t="s">
        <v>1026</v>
      </c>
      <c r="B216" s="174" t="s">
        <v>1027</v>
      </c>
      <c r="C216" s="171" t="s">
        <v>1028</v>
      </c>
      <c r="D216" s="168">
        <v>2510</v>
      </c>
      <c r="E216" s="168">
        <v>15</v>
      </c>
      <c r="F216" s="169">
        <f t="shared" si="3"/>
        <v>2525</v>
      </c>
      <c r="G216" s="169"/>
      <c r="H216" s="168" t="s">
        <v>23</v>
      </c>
      <c r="I216" s="172" t="s">
        <v>1023</v>
      </c>
      <c r="J216" s="157"/>
      <c r="K216" s="157"/>
      <c r="L216" s="157"/>
      <c r="M216" s="157"/>
      <c r="N216" s="157"/>
      <c r="O216" s="157"/>
      <c r="P216" s="157"/>
      <c r="Q216" s="157"/>
      <c r="R216" s="157"/>
    </row>
    <row r="217" spans="1:18" ht="28.5" x14ac:dyDescent="0.35">
      <c r="A217" s="170" t="s">
        <v>1029</v>
      </c>
      <c r="B217" s="173" t="s">
        <v>1030</v>
      </c>
      <c r="C217" s="171" t="s">
        <v>1028</v>
      </c>
      <c r="D217" s="168">
        <v>2510</v>
      </c>
      <c r="E217" s="168">
        <v>15</v>
      </c>
      <c r="F217" s="169">
        <f t="shared" si="3"/>
        <v>2525</v>
      </c>
      <c r="G217" s="169"/>
      <c r="H217" s="168" t="s">
        <v>23</v>
      </c>
      <c r="I217" s="172" t="s">
        <v>1023</v>
      </c>
      <c r="J217" s="157"/>
      <c r="K217" s="157"/>
      <c r="L217" s="157"/>
      <c r="M217" s="157"/>
      <c r="N217" s="157"/>
      <c r="O217" s="157"/>
      <c r="P217" s="157"/>
      <c r="Q217" s="157"/>
      <c r="R217" s="157"/>
    </row>
    <row r="218" spans="1:18" ht="28.5" x14ac:dyDescent="0.35">
      <c r="A218" s="168" t="s">
        <v>1031</v>
      </c>
      <c r="B218" s="174" t="s">
        <v>1030</v>
      </c>
      <c r="C218" s="171" t="s">
        <v>1028</v>
      </c>
      <c r="D218" s="168">
        <v>2510</v>
      </c>
      <c r="E218" s="168">
        <v>15</v>
      </c>
      <c r="F218" s="169">
        <f t="shared" si="3"/>
        <v>2525</v>
      </c>
      <c r="G218" s="169"/>
      <c r="H218" s="168" t="s">
        <v>23</v>
      </c>
      <c r="I218" s="172" t="s">
        <v>1023</v>
      </c>
      <c r="J218" s="157"/>
      <c r="K218" s="157"/>
      <c r="L218" s="157"/>
      <c r="M218" s="157"/>
      <c r="N218" s="157"/>
      <c r="O218" s="157"/>
      <c r="P218" s="157"/>
      <c r="Q218" s="157"/>
      <c r="R218" s="157"/>
    </row>
    <row r="219" spans="1:18" ht="14.25" x14ac:dyDescent="0.35">
      <c r="A219" s="168" t="s">
        <v>1032</v>
      </c>
      <c r="B219" s="174" t="s">
        <v>1033</v>
      </c>
      <c r="C219" s="168" t="s">
        <v>1034</v>
      </c>
      <c r="D219" s="168">
        <v>2000</v>
      </c>
      <c r="E219" s="168">
        <v>15</v>
      </c>
      <c r="F219" s="169">
        <f t="shared" si="3"/>
        <v>2015</v>
      </c>
      <c r="G219" s="169"/>
      <c r="H219" s="168" t="s">
        <v>23</v>
      </c>
      <c r="I219" s="172" t="s">
        <v>1023</v>
      </c>
      <c r="J219" s="157"/>
      <c r="K219" s="157"/>
      <c r="L219" s="157"/>
      <c r="M219" s="157"/>
      <c r="N219" s="157"/>
      <c r="O219" s="157"/>
      <c r="P219" s="157"/>
      <c r="Q219" s="157"/>
      <c r="R219" s="157"/>
    </row>
    <row r="220" spans="1:18" ht="14.25" x14ac:dyDescent="0.35">
      <c r="A220" s="177" t="s">
        <v>1035</v>
      </c>
      <c r="B220" s="178" t="s">
        <v>1033</v>
      </c>
      <c r="C220" s="168" t="s">
        <v>1034</v>
      </c>
      <c r="D220" s="168">
        <v>2000</v>
      </c>
      <c r="E220" s="168">
        <v>15</v>
      </c>
      <c r="F220" s="169">
        <f t="shared" si="3"/>
        <v>2015</v>
      </c>
      <c r="G220" s="169"/>
      <c r="H220" s="168" t="s">
        <v>23</v>
      </c>
      <c r="I220" s="172" t="s">
        <v>1023</v>
      </c>
      <c r="J220" s="157"/>
      <c r="K220" s="157"/>
      <c r="L220" s="157"/>
      <c r="M220" s="157"/>
      <c r="N220" s="157"/>
      <c r="O220" s="157"/>
      <c r="P220" s="157"/>
      <c r="Q220" s="157"/>
      <c r="R220" s="157"/>
    </row>
    <row r="221" spans="1:18" ht="14.25" x14ac:dyDescent="0.35">
      <c r="A221" s="181" t="s">
        <v>1035</v>
      </c>
      <c r="B221" s="180" t="s">
        <v>1036</v>
      </c>
      <c r="C221" s="168" t="s">
        <v>1037</v>
      </c>
      <c r="D221" s="171">
        <v>550</v>
      </c>
      <c r="E221" s="171">
        <v>15</v>
      </c>
      <c r="F221" s="169">
        <f t="shared" si="3"/>
        <v>565</v>
      </c>
      <c r="G221" s="169"/>
      <c r="H221" s="168" t="s">
        <v>23</v>
      </c>
      <c r="I221" s="172" t="s">
        <v>1023</v>
      </c>
      <c r="J221" s="157"/>
      <c r="K221" s="157"/>
      <c r="L221" s="157"/>
      <c r="M221" s="157"/>
      <c r="N221" s="157"/>
      <c r="O221" s="157"/>
      <c r="P221" s="157"/>
      <c r="Q221" s="157"/>
      <c r="R221" s="157"/>
    </row>
    <row r="222" spans="1:18" ht="14.25" x14ac:dyDescent="0.35">
      <c r="A222" s="181" t="s">
        <v>1038</v>
      </c>
      <c r="B222" s="180" t="s">
        <v>1039</v>
      </c>
      <c r="C222" s="168" t="s">
        <v>1040</v>
      </c>
      <c r="D222" s="168">
        <v>2000</v>
      </c>
      <c r="E222" s="168">
        <v>15</v>
      </c>
      <c r="F222" s="169">
        <f t="shared" si="3"/>
        <v>2015</v>
      </c>
      <c r="G222" s="169"/>
      <c r="H222" s="168" t="s">
        <v>23</v>
      </c>
      <c r="I222" s="172" t="s">
        <v>1023</v>
      </c>
      <c r="J222" s="157"/>
      <c r="K222" s="157"/>
      <c r="L222" s="157"/>
      <c r="M222" s="157"/>
      <c r="N222" s="157"/>
      <c r="O222" s="157"/>
      <c r="P222" s="157"/>
      <c r="Q222" s="157"/>
      <c r="R222" s="157"/>
    </row>
    <row r="223" spans="1:18" ht="20" customHeight="1" x14ac:dyDescent="0.35">
      <c r="A223" s="181" t="s">
        <v>1038</v>
      </c>
      <c r="B223" s="180" t="s">
        <v>1036</v>
      </c>
      <c r="C223" s="168" t="s">
        <v>1037</v>
      </c>
      <c r="D223" s="171">
        <v>550</v>
      </c>
      <c r="E223" s="171">
        <v>15</v>
      </c>
      <c r="F223" s="169">
        <f t="shared" si="3"/>
        <v>565</v>
      </c>
      <c r="G223" s="169"/>
      <c r="H223" s="168" t="s">
        <v>23</v>
      </c>
      <c r="I223" s="172" t="s">
        <v>1023</v>
      </c>
      <c r="J223" s="157"/>
      <c r="K223" s="157"/>
      <c r="L223" s="157"/>
      <c r="M223" s="157"/>
      <c r="N223" s="157"/>
      <c r="O223" s="157"/>
      <c r="P223" s="157"/>
      <c r="Q223" s="157"/>
      <c r="R223" s="157"/>
    </row>
    <row r="224" spans="1:18" ht="14.25" x14ac:dyDescent="0.35">
      <c r="A224" s="181" t="s">
        <v>1041</v>
      </c>
      <c r="B224" s="180" t="s">
        <v>1033</v>
      </c>
      <c r="C224" s="168" t="s">
        <v>1034</v>
      </c>
      <c r="D224" s="168">
        <v>2000</v>
      </c>
      <c r="E224" s="168">
        <v>15</v>
      </c>
      <c r="F224" s="169">
        <f t="shared" si="3"/>
        <v>2015</v>
      </c>
      <c r="G224" s="169"/>
      <c r="H224" s="168" t="s">
        <v>23</v>
      </c>
      <c r="I224" s="172" t="s">
        <v>1023</v>
      </c>
      <c r="J224" s="157"/>
      <c r="K224" s="157"/>
      <c r="L224" s="157"/>
      <c r="M224" s="157"/>
      <c r="N224" s="157"/>
      <c r="O224" s="157"/>
      <c r="P224" s="157"/>
      <c r="Q224" s="157"/>
      <c r="R224" s="157"/>
    </row>
    <row r="225" spans="1:18" ht="28.5" x14ac:dyDescent="0.35">
      <c r="A225" s="181" t="s">
        <v>1038</v>
      </c>
      <c r="B225" s="180" t="s">
        <v>1042</v>
      </c>
      <c r="C225" s="171" t="s">
        <v>1043</v>
      </c>
      <c r="D225" s="168">
        <v>2620</v>
      </c>
      <c r="E225" s="168">
        <v>15</v>
      </c>
      <c r="F225" s="169">
        <f t="shared" si="3"/>
        <v>2635</v>
      </c>
      <c r="G225" s="169"/>
      <c r="H225" s="168" t="s">
        <v>23</v>
      </c>
      <c r="I225" s="172" t="s">
        <v>1044</v>
      </c>
      <c r="J225" s="157"/>
      <c r="K225" s="157"/>
      <c r="L225" s="157"/>
      <c r="M225" s="157"/>
      <c r="N225" s="157"/>
      <c r="O225" s="157"/>
      <c r="P225" s="157"/>
      <c r="Q225" s="157"/>
      <c r="R225" s="157"/>
    </row>
    <row r="226" spans="1:18" ht="14.25" x14ac:dyDescent="0.35">
      <c r="A226" s="181" t="s">
        <v>1038</v>
      </c>
      <c r="B226" s="180" t="s">
        <v>1045</v>
      </c>
      <c r="C226" s="168" t="s">
        <v>1046</v>
      </c>
      <c r="D226" s="168">
        <v>1650</v>
      </c>
      <c r="E226" s="168">
        <v>15</v>
      </c>
      <c r="F226" s="169">
        <f t="shared" si="3"/>
        <v>1665</v>
      </c>
      <c r="G226" s="169"/>
      <c r="H226" s="168" t="s">
        <v>23</v>
      </c>
      <c r="I226" s="172" t="s">
        <v>1047</v>
      </c>
      <c r="J226" s="157"/>
      <c r="K226" s="157"/>
      <c r="L226" s="157"/>
      <c r="M226" s="157"/>
      <c r="N226" s="157"/>
      <c r="O226" s="157"/>
      <c r="P226" s="157"/>
      <c r="Q226" s="157"/>
      <c r="R226" s="157"/>
    </row>
    <row r="227" spans="1:18" ht="14.25" x14ac:dyDescent="0.35">
      <c r="A227" s="181" t="s">
        <v>1038</v>
      </c>
      <c r="B227" s="180" t="s">
        <v>1048</v>
      </c>
      <c r="C227" s="168" t="s">
        <v>1049</v>
      </c>
      <c r="D227" s="168">
        <v>750</v>
      </c>
      <c r="E227" s="168">
        <v>15</v>
      </c>
      <c r="F227" s="169">
        <f t="shared" si="3"/>
        <v>765</v>
      </c>
      <c r="G227" s="169"/>
      <c r="H227" s="168" t="s">
        <v>23</v>
      </c>
      <c r="I227" s="172" t="s">
        <v>1050</v>
      </c>
      <c r="J227" s="157"/>
      <c r="K227" s="157"/>
      <c r="L227" s="157"/>
      <c r="M227" s="157"/>
      <c r="N227" s="157"/>
      <c r="O227" s="157"/>
      <c r="P227" s="157"/>
      <c r="Q227" s="157"/>
      <c r="R227" s="157"/>
    </row>
    <row r="228" spans="1:18" ht="28.5" x14ac:dyDescent="0.35">
      <c r="A228" s="181" t="s">
        <v>1041</v>
      </c>
      <c r="B228" s="180" t="s">
        <v>1042</v>
      </c>
      <c r="C228" s="171" t="s">
        <v>1043</v>
      </c>
      <c r="D228" s="168">
        <v>2620</v>
      </c>
      <c r="E228" s="168">
        <v>15</v>
      </c>
      <c r="F228" s="169">
        <f t="shared" si="3"/>
        <v>2635</v>
      </c>
      <c r="G228" s="169"/>
      <c r="H228" s="168" t="s">
        <v>23</v>
      </c>
      <c r="I228" s="172" t="s">
        <v>1044</v>
      </c>
      <c r="J228" s="157"/>
      <c r="K228" s="157"/>
      <c r="L228" s="157"/>
      <c r="M228" s="157"/>
      <c r="N228" s="157"/>
      <c r="O228" s="157"/>
      <c r="P228" s="157"/>
      <c r="Q228" s="157"/>
      <c r="R228" s="157"/>
    </row>
    <row r="229" spans="1:18" ht="14.25" x14ac:dyDescent="0.35">
      <c r="A229" s="181" t="s">
        <v>1041</v>
      </c>
      <c r="B229" s="180" t="s">
        <v>1045</v>
      </c>
      <c r="C229" s="168" t="s">
        <v>1046</v>
      </c>
      <c r="D229" s="168">
        <v>1650</v>
      </c>
      <c r="E229" s="168">
        <v>15</v>
      </c>
      <c r="F229" s="169">
        <f t="shared" si="3"/>
        <v>1665</v>
      </c>
      <c r="G229" s="169"/>
      <c r="H229" s="168" t="s">
        <v>23</v>
      </c>
      <c r="I229" s="172" t="s">
        <v>1047</v>
      </c>
      <c r="J229" s="157"/>
      <c r="K229" s="157"/>
      <c r="L229" s="157"/>
      <c r="M229" s="157"/>
      <c r="N229" s="157"/>
      <c r="O229" s="157"/>
      <c r="P229" s="157"/>
      <c r="Q229" s="157"/>
      <c r="R229" s="157"/>
    </row>
    <row r="230" spans="1:18" ht="14.25" x14ac:dyDescent="0.35">
      <c r="A230" s="181" t="s">
        <v>1041</v>
      </c>
      <c r="B230" s="180" t="s">
        <v>1048</v>
      </c>
      <c r="C230" s="168" t="s">
        <v>1049</v>
      </c>
      <c r="D230" s="168">
        <v>750</v>
      </c>
      <c r="E230" s="168">
        <v>15</v>
      </c>
      <c r="F230" s="169">
        <f t="shared" si="3"/>
        <v>765</v>
      </c>
      <c r="G230" s="169"/>
      <c r="H230" s="168" t="s">
        <v>23</v>
      </c>
      <c r="I230" s="172" t="s">
        <v>1050</v>
      </c>
      <c r="J230" s="157"/>
      <c r="K230" s="157"/>
      <c r="L230" s="157"/>
      <c r="M230" s="157"/>
      <c r="N230" s="157"/>
      <c r="O230" s="157"/>
      <c r="P230" s="157"/>
      <c r="Q230" s="157"/>
      <c r="R230" s="157"/>
    </row>
    <row r="231" spans="1:18" ht="28.5" x14ac:dyDescent="0.35">
      <c r="A231" s="168" t="s">
        <v>1032</v>
      </c>
      <c r="B231" s="174" t="s">
        <v>1042</v>
      </c>
      <c r="C231" s="171" t="s">
        <v>1043</v>
      </c>
      <c r="D231" s="168">
        <v>2620</v>
      </c>
      <c r="E231" s="168">
        <v>15</v>
      </c>
      <c r="F231" s="169">
        <f t="shared" si="3"/>
        <v>2635</v>
      </c>
      <c r="G231" s="169"/>
      <c r="H231" s="168" t="s">
        <v>23</v>
      </c>
      <c r="I231" s="172" t="s">
        <v>1044</v>
      </c>
      <c r="J231" s="157"/>
      <c r="K231" s="157"/>
      <c r="L231" s="157"/>
      <c r="M231" s="157"/>
      <c r="N231" s="157"/>
      <c r="O231" s="157"/>
      <c r="P231" s="157"/>
      <c r="Q231" s="157"/>
      <c r="R231" s="157"/>
    </row>
    <row r="232" spans="1:18" ht="14.25" x14ac:dyDescent="0.35">
      <c r="A232" s="168" t="s">
        <v>1032</v>
      </c>
      <c r="B232" s="174" t="s">
        <v>1045</v>
      </c>
      <c r="C232" s="168" t="s">
        <v>1046</v>
      </c>
      <c r="D232" s="168">
        <v>1650</v>
      </c>
      <c r="E232" s="168">
        <v>15</v>
      </c>
      <c r="F232" s="169">
        <f t="shared" si="3"/>
        <v>1665</v>
      </c>
      <c r="G232" s="169"/>
      <c r="H232" s="168" t="s">
        <v>23</v>
      </c>
      <c r="I232" s="172" t="s">
        <v>1047</v>
      </c>
      <c r="J232" s="157"/>
      <c r="K232" s="157"/>
      <c r="L232" s="157"/>
      <c r="M232" s="157"/>
      <c r="N232" s="157"/>
      <c r="O232" s="157"/>
      <c r="P232" s="157"/>
      <c r="Q232" s="157"/>
      <c r="R232" s="157"/>
    </row>
    <row r="233" spans="1:18" ht="14.25" x14ac:dyDescent="0.35">
      <c r="A233" s="168" t="s">
        <v>1032</v>
      </c>
      <c r="B233" s="174" t="s">
        <v>1048</v>
      </c>
      <c r="C233" s="168" t="s">
        <v>1049</v>
      </c>
      <c r="D233" s="168">
        <v>750</v>
      </c>
      <c r="E233" s="168">
        <v>15</v>
      </c>
      <c r="F233" s="169">
        <f t="shared" si="3"/>
        <v>765</v>
      </c>
      <c r="G233" s="169"/>
      <c r="H233" s="168" t="s">
        <v>23</v>
      </c>
      <c r="I233" s="172" t="s">
        <v>1050</v>
      </c>
      <c r="J233" s="157"/>
      <c r="K233" s="157"/>
      <c r="L233" s="157"/>
      <c r="M233" s="157"/>
      <c r="N233" s="157"/>
      <c r="O233" s="157"/>
      <c r="P233" s="157"/>
      <c r="Q233" s="157"/>
      <c r="R233" s="157"/>
    </row>
    <row r="234" spans="1:18" ht="20" customHeight="1" x14ac:dyDescent="0.35">
      <c r="A234" s="181" t="s">
        <v>1038</v>
      </c>
      <c r="B234" s="180" t="s">
        <v>1051</v>
      </c>
      <c r="C234" s="168" t="s">
        <v>1052</v>
      </c>
      <c r="D234" s="168">
        <v>1350</v>
      </c>
      <c r="E234" s="168">
        <v>15</v>
      </c>
      <c r="F234" s="169">
        <f t="shared" si="3"/>
        <v>1365</v>
      </c>
      <c r="G234" s="169" t="s">
        <v>1053</v>
      </c>
      <c r="H234" s="168"/>
      <c r="I234" s="172" t="s">
        <v>1054</v>
      </c>
      <c r="J234" s="157"/>
      <c r="K234" s="157"/>
      <c r="L234" s="157"/>
      <c r="M234" s="157"/>
      <c r="N234" s="157"/>
      <c r="O234" s="157"/>
      <c r="P234" s="157"/>
      <c r="Q234" s="157"/>
      <c r="R234" s="157"/>
    </row>
    <row r="235" spans="1:18" ht="20" customHeight="1" x14ac:dyDescent="0.35">
      <c r="A235" s="181" t="s">
        <v>1038</v>
      </c>
      <c r="B235" s="180" t="s">
        <v>1055</v>
      </c>
      <c r="C235" s="168" t="s">
        <v>1056</v>
      </c>
      <c r="D235" s="168">
        <v>1650</v>
      </c>
      <c r="E235" s="168">
        <v>15</v>
      </c>
      <c r="F235" s="169">
        <f t="shared" si="3"/>
        <v>1665</v>
      </c>
      <c r="G235" s="169"/>
      <c r="H235" s="168" t="s">
        <v>23</v>
      </c>
      <c r="I235" s="172" t="s">
        <v>1057</v>
      </c>
      <c r="J235" s="157"/>
      <c r="K235" s="157"/>
      <c r="L235" s="157"/>
      <c r="M235" s="157"/>
      <c r="N235" s="157"/>
      <c r="O235" s="157"/>
      <c r="P235" s="157"/>
      <c r="Q235" s="157"/>
      <c r="R235" s="157"/>
    </row>
    <row r="236" spans="1:18" ht="20" customHeight="1" x14ac:dyDescent="0.35">
      <c r="A236" s="181" t="s">
        <v>1038</v>
      </c>
      <c r="B236" s="180" t="s">
        <v>1058</v>
      </c>
      <c r="C236" s="168" t="s">
        <v>1059</v>
      </c>
      <c r="D236" s="168">
        <v>1630</v>
      </c>
      <c r="E236" s="168">
        <v>15</v>
      </c>
      <c r="F236" s="169">
        <f t="shared" si="3"/>
        <v>1645</v>
      </c>
      <c r="G236" s="169"/>
      <c r="H236" s="168" t="s">
        <v>23</v>
      </c>
      <c r="I236" s="172" t="s">
        <v>1060</v>
      </c>
      <c r="J236" s="157"/>
      <c r="K236" s="157"/>
      <c r="L236" s="157"/>
      <c r="M236" s="157"/>
      <c r="N236" s="157"/>
      <c r="O236" s="157"/>
      <c r="P236" s="157"/>
      <c r="Q236" s="157"/>
      <c r="R236" s="157"/>
    </row>
    <row r="237" spans="1:18" ht="20" customHeight="1" x14ac:dyDescent="0.35">
      <c r="A237" s="181" t="s">
        <v>1038</v>
      </c>
      <c r="B237" s="180" t="s">
        <v>1061</v>
      </c>
      <c r="C237" s="168" t="s">
        <v>1062</v>
      </c>
      <c r="D237" s="168">
        <v>600</v>
      </c>
      <c r="E237" s="168">
        <v>15</v>
      </c>
      <c r="F237" s="169">
        <f t="shared" si="3"/>
        <v>615</v>
      </c>
      <c r="G237" s="169"/>
      <c r="H237" s="168" t="s">
        <v>23</v>
      </c>
      <c r="I237" s="172" t="s">
        <v>1063</v>
      </c>
      <c r="J237" s="157"/>
      <c r="K237" s="157"/>
      <c r="L237" s="157"/>
      <c r="M237" s="157"/>
      <c r="N237" s="157"/>
      <c r="O237" s="157"/>
      <c r="P237" s="157"/>
      <c r="Q237" s="157"/>
      <c r="R237" s="157"/>
    </row>
    <row r="238" spans="1:18" ht="14.25" x14ac:dyDescent="0.35">
      <c r="A238" s="166" t="s">
        <v>23</v>
      </c>
      <c r="B238" s="165" t="s">
        <v>23</v>
      </c>
      <c r="C238" s="147" t="s">
        <v>1064</v>
      </c>
      <c r="D238" s="147"/>
      <c r="E238" s="147"/>
      <c r="F238" s="189">
        <f>SUM(F3:F237)</f>
        <v>345131</v>
      </c>
      <c r="G238" s="162"/>
      <c r="H238" s="147" t="s">
        <v>23</v>
      </c>
      <c r="I238" s="159"/>
      <c r="J238" s="157"/>
      <c r="K238" s="157"/>
      <c r="L238" s="157"/>
      <c r="M238" s="157"/>
      <c r="N238" s="157"/>
      <c r="O238" s="157"/>
      <c r="P238" s="157"/>
      <c r="Q238" s="157"/>
      <c r="R238" s="157"/>
    </row>
  </sheetData>
  <mergeCells count="1">
    <mergeCell ref="A1:I1"/>
  </mergeCells>
  <phoneticPr fontId="30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4058-D92B-454D-823B-B2B557A4CE12}">
  <dimension ref="A1:O202"/>
  <sheetViews>
    <sheetView workbookViewId="0">
      <pane ySplit="2" topLeftCell="A3" activePane="bottomLeft" state="frozen"/>
      <selection pane="bottomLeft"/>
    </sheetView>
  </sheetViews>
  <sheetFormatPr defaultColWidth="14" defaultRowHeight="12.75" x14ac:dyDescent="0.35"/>
  <cols>
    <col min="1" max="1" width="10" customWidth="1"/>
    <col min="2" max="2" width="5" customWidth="1"/>
    <col min="3" max="3" width="56" customWidth="1"/>
    <col min="4" max="4" width="6" customWidth="1"/>
    <col min="5" max="5" width="10" customWidth="1"/>
    <col min="6" max="6" width="8" customWidth="1"/>
    <col min="7" max="7" width="10" customWidth="1"/>
    <col min="8" max="9" width="14" customWidth="1"/>
    <col min="12" max="15" width="14" customWidth="1"/>
  </cols>
  <sheetData>
    <row r="1" spans="1:15" ht="16.149999999999999" x14ac:dyDescent="0.35">
      <c r="A1" s="322" t="s">
        <v>1065</v>
      </c>
      <c r="B1" s="322"/>
      <c r="C1" s="322"/>
      <c r="D1" s="322"/>
      <c r="E1" s="322"/>
      <c r="F1" s="322"/>
      <c r="G1" s="322"/>
      <c r="H1" s="323"/>
      <c r="I1" s="203"/>
      <c r="J1" s="203"/>
      <c r="K1" s="203"/>
      <c r="L1" s="203"/>
      <c r="M1" s="203"/>
      <c r="N1" s="203"/>
      <c r="O1" s="203"/>
    </row>
    <row r="2" spans="1:15" ht="15" x14ac:dyDescent="0.35">
      <c r="A2" s="212" t="s">
        <v>1066</v>
      </c>
      <c r="B2" s="212" t="s">
        <v>626</v>
      </c>
      <c r="C2" s="168" t="s">
        <v>1067</v>
      </c>
      <c r="D2" s="212" t="s">
        <v>1068</v>
      </c>
      <c r="E2" s="212" t="s">
        <v>1069</v>
      </c>
      <c r="F2" s="212" t="s">
        <v>1070</v>
      </c>
      <c r="G2" s="212" t="s">
        <v>1071</v>
      </c>
      <c r="H2" s="213" t="s">
        <v>1072</v>
      </c>
      <c r="I2" s="203"/>
      <c r="J2" s="203"/>
      <c r="K2" s="203"/>
      <c r="L2" s="203"/>
      <c r="M2" s="203"/>
      <c r="N2" s="203"/>
      <c r="O2" s="203"/>
    </row>
    <row r="3" spans="1:15" ht="15" x14ac:dyDescent="0.35">
      <c r="A3" s="324" t="s">
        <v>1073</v>
      </c>
      <c r="B3" s="206">
        <v>1</v>
      </c>
      <c r="C3" s="147" t="s">
        <v>1</v>
      </c>
      <c r="D3" s="147">
        <v>58.5</v>
      </c>
      <c r="E3" s="206">
        <v>12</v>
      </c>
      <c r="F3" s="206">
        <v>25</v>
      </c>
      <c r="G3" s="206">
        <f t="shared" ref="G3:G37" si="0">E3*F3</f>
        <v>300</v>
      </c>
      <c r="H3" s="207">
        <f>D3*F3</f>
        <v>1462.5</v>
      </c>
      <c r="I3" s="203"/>
      <c r="J3" s="203"/>
      <c r="K3" s="203"/>
      <c r="L3" s="203"/>
      <c r="M3" s="203"/>
      <c r="N3" s="203"/>
      <c r="O3" s="203"/>
    </row>
    <row r="4" spans="1:15" ht="15" x14ac:dyDescent="0.35">
      <c r="A4" s="324"/>
      <c r="B4" s="206">
        <v>2</v>
      </c>
      <c r="C4" s="206" t="s">
        <v>1074</v>
      </c>
      <c r="D4" s="147">
        <v>57</v>
      </c>
      <c r="E4" s="206">
        <v>12</v>
      </c>
      <c r="F4" s="206">
        <v>25</v>
      </c>
      <c r="G4" s="206">
        <f t="shared" si="0"/>
        <v>300</v>
      </c>
      <c r="H4" s="207">
        <f>D4*F4</f>
        <v>1425</v>
      </c>
      <c r="I4" s="203"/>
      <c r="J4" s="203"/>
      <c r="K4" s="203"/>
      <c r="L4" s="203"/>
      <c r="M4" s="203"/>
      <c r="N4" s="203"/>
      <c r="O4" s="203"/>
    </row>
    <row r="5" spans="1:15" ht="15" x14ac:dyDescent="0.35">
      <c r="A5" s="324"/>
      <c r="B5" s="206">
        <v>3</v>
      </c>
      <c r="C5" s="206" t="s">
        <v>1075</v>
      </c>
      <c r="D5" s="206">
        <v>12.6</v>
      </c>
      <c r="E5" s="206">
        <v>10</v>
      </c>
      <c r="F5" s="206">
        <v>15</v>
      </c>
      <c r="G5" s="206">
        <f t="shared" si="0"/>
        <v>150</v>
      </c>
      <c r="H5" s="207">
        <f>D5*F5</f>
        <v>189</v>
      </c>
      <c r="I5" s="203"/>
      <c r="J5" s="203"/>
      <c r="K5" s="203"/>
      <c r="L5" s="203"/>
      <c r="M5" s="203"/>
      <c r="N5" s="203"/>
      <c r="O5" s="203"/>
    </row>
    <row r="6" spans="1:15" ht="15" x14ac:dyDescent="0.35">
      <c r="A6" s="324"/>
      <c r="B6" s="206">
        <v>4</v>
      </c>
      <c r="C6" s="209" t="s">
        <v>5</v>
      </c>
      <c r="D6" s="147">
        <v>37.9</v>
      </c>
      <c r="E6" s="206">
        <v>50</v>
      </c>
      <c r="F6" s="206">
        <v>10</v>
      </c>
      <c r="G6" s="206">
        <f t="shared" si="0"/>
        <v>500</v>
      </c>
      <c r="H6" s="207">
        <f>D6*F6</f>
        <v>379</v>
      </c>
      <c r="I6" s="203"/>
      <c r="J6" s="203"/>
      <c r="K6" s="203"/>
      <c r="L6" s="203"/>
      <c r="M6" s="203"/>
      <c r="N6" s="203"/>
      <c r="O6" s="203"/>
    </row>
    <row r="7" spans="1:15" ht="15" x14ac:dyDescent="0.35">
      <c r="A7" s="324"/>
      <c r="B7" s="206">
        <v>5</v>
      </c>
      <c r="C7" s="206" t="s">
        <v>1076</v>
      </c>
      <c r="D7" s="147">
        <v>29.9</v>
      </c>
      <c r="E7" s="206">
        <v>6</v>
      </c>
      <c r="F7" s="206">
        <v>10</v>
      </c>
      <c r="G7" s="206">
        <f t="shared" si="0"/>
        <v>60</v>
      </c>
      <c r="H7" s="207">
        <f>D7*F7</f>
        <v>299</v>
      </c>
      <c r="I7" s="203"/>
      <c r="J7" s="203"/>
      <c r="K7" s="203"/>
      <c r="L7" s="203"/>
      <c r="M7" s="203"/>
      <c r="N7" s="203"/>
      <c r="O7" s="203"/>
    </row>
    <row r="8" spans="1:15" ht="15" x14ac:dyDescent="0.35">
      <c r="A8" s="324"/>
      <c r="B8" s="206">
        <v>6</v>
      </c>
      <c r="C8" s="206" t="s">
        <v>1077</v>
      </c>
      <c r="D8" s="206">
        <v>99</v>
      </c>
      <c r="E8" s="206">
        <v>12</v>
      </c>
      <c r="F8" s="206">
        <v>10</v>
      </c>
      <c r="G8" s="206">
        <f t="shared" si="0"/>
        <v>120</v>
      </c>
      <c r="H8" s="208">
        <v>939.9</v>
      </c>
      <c r="I8" s="203"/>
      <c r="J8" s="203"/>
      <c r="K8" s="203"/>
      <c r="L8" s="203"/>
      <c r="M8" s="203"/>
      <c r="N8" s="203"/>
      <c r="O8" s="203"/>
    </row>
    <row r="9" spans="1:15" ht="15" x14ac:dyDescent="0.35">
      <c r="A9" s="324"/>
      <c r="B9" s="206">
        <v>7</v>
      </c>
      <c r="C9" s="206" t="s">
        <v>1078</v>
      </c>
      <c r="D9" s="147">
        <v>29.9</v>
      </c>
      <c r="E9" s="206">
        <v>4</v>
      </c>
      <c r="F9" s="206">
        <v>10</v>
      </c>
      <c r="G9" s="206">
        <f t="shared" si="0"/>
        <v>40</v>
      </c>
      <c r="H9" s="207">
        <f>D9*F9</f>
        <v>299</v>
      </c>
      <c r="I9" s="203"/>
      <c r="J9" s="203"/>
      <c r="K9" s="203"/>
      <c r="L9" s="203"/>
      <c r="M9" s="203"/>
      <c r="N9" s="203"/>
      <c r="O9" s="203"/>
    </row>
    <row r="10" spans="1:15" ht="15" x14ac:dyDescent="0.35">
      <c r="A10" s="324"/>
      <c r="B10" s="206">
        <v>8</v>
      </c>
      <c r="C10" s="162" t="s">
        <v>1079</v>
      </c>
      <c r="D10" s="206">
        <v>37</v>
      </c>
      <c r="E10" s="206">
        <v>20</v>
      </c>
      <c r="F10" s="206">
        <v>10</v>
      </c>
      <c r="G10" s="206">
        <f t="shared" si="0"/>
        <v>200</v>
      </c>
      <c r="H10" s="208">
        <v>413.99</v>
      </c>
      <c r="I10" s="203"/>
      <c r="J10" s="203"/>
      <c r="K10" s="203"/>
      <c r="L10" s="203"/>
      <c r="M10" s="203"/>
      <c r="N10" s="203"/>
      <c r="O10" s="203"/>
    </row>
    <row r="11" spans="1:15" ht="15" x14ac:dyDescent="0.35">
      <c r="A11" s="324"/>
      <c r="B11" s="206">
        <v>9</v>
      </c>
      <c r="C11" s="206" t="s">
        <v>1080</v>
      </c>
      <c r="D11" s="147">
        <v>23.65</v>
      </c>
      <c r="E11" s="206">
        <v>9</v>
      </c>
      <c r="F11" s="206">
        <v>10</v>
      </c>
      <c r="G11" s="206">
        <f t="shared" si="0"/>
        <v>90</v>
      </c>
      <c r="H11" s="207">
        <f>D11*F11</f>
        <v>236.5</v>
      </c>
      <c r="I11" s="203"/>
      <c r="J11" s="203"/>
      <c r="K11" s="203"/>
      <c r="L11" s="203"/>
      <c r="M11" s="203"/>
      <c r="N11" s="203"/>
      <c r="O11" s="203"/>
    </row>
    <row r="12" spans="1:15" ht="15" x14ac:dyDescent="0.35">
      <c r="A12" s="324"/>
      <c r="B12" s="206">
        <v>10</v>
      </c>
      <c r="C12" s="206" t="s">
        <v>1081</v>
      </c>
      <c r="D12" s="206">
        <v>30.8</v>
      </c>
      <c r="E12" s="206">
        <v>9</v>
      </c>
      <c r="F12" s="206">
        <v>10</v>
      </c>
      <c r="G12" s="206">
        <f t="shared" si="0"/>
        <v>90</v>
      </c>
      <c r="H12" s="208">
        <v>294.89999999999998</v>
      </c>
      <c r="I12" s="203"/>
      <c r="J12" s="203"/>
      <c r="K12" s="203"/>
      <c r="L12" s="203"/>
      <c r="M12" s="203"/>
      <c r="N12" s="203"/>
      <c r="O12" s="203"/>
    </row>
    <row r="13" spans="1:15" ht="15" x14ac:dyDescent="0.35">
      <c r="A13" s="324"/>
      <c r="B13" s="206">
        <v>11</v>
      </c>
      <c r="C13" s="206" t="s">
        <v>1082</v>
      </c>
      <c r="D13" s="206">
        <v>32.4</v>
      </c>
      <c r="E13" s="206">
        <v>10</v>
      </c>
      <c r="F13" s="206">
        <v>10</v>
      </c>
      <c r="G13" s="206">
        <f t="shared" si="0"/>
        <v>100</v>
      </c>
      <c r="H13" s="208">
        <v>238.73</v>
      </c>
      <c r="I13" s="203"/>
      <c r="J13" s="203"/>
      <c r="K13" s="203"/>
      <c r="L13" s="203"/>
      <c r="M13" s="203"/>
      <c r="N13" s="203"/>
      <c r="O13" s="203"/>
    </row>
    <row r="14" spans="1:15" ht="15" x14ac:dyDescent="0.35">
      <c r="A14" s="324"/>
      <c r="B14" s="206">
        <v>12</v>
      </c>
      <c r="C14" s="206" t="s">
        <v>1083</v>
      </c>
      <c r="D14" s="206">
        <v>24.8</v>
      </c>
      <c r="E14" s="206">
        <v>6</v>
      </c>
      <c r="F14" s="206">
        <v>15</v>
      </c>
      <c r="G14" s="206">
        <f t="shared" si="0"/>
        <v>90</v>
      </c>
      <c r="H14" s="208">
        <v>203.18</v>
      </c>
      <c r="I14" s="203"/>
      <c r="J14" s="203"/>
      <c r="K14" s="203"/>
      <c r="L14" s="203"/>
      <c r="M14" s="203"/>
      <c r="N14" s="203"/>
      <c r="O14" s="203"/>
    </row>
    <row r="15" spans="1:15" ht="15" x14ac:dyDescent="0.35">
      <c r="A15" s="324"/>
      <c r="B15" s="206">
        <v>13</v>
      </c>
      <c r="C15" s="206" t="s">
        <v>1084</v>
      </c>
      <c r="D15" s="206">
        <v>12.88</v>
      </c>
      <c r="E15" s="206">
        <v>12</v>
      </c>
      <c r="F15" s="206">
        <v>10</v>
      </c>
      <c r="G15" s="206">
        <f t="shared" si="0"/>
        <v>120</v>
      </c>
      <c r="H15" s="208">
        <v>119.7</v>
      </c>
      <c r="I15" s="203"/>
      <c r="J15" s="203"/>
      <c r="K15" s="203"/>
      <c r="L15" s="203"/>
      <c r="M15" s="203"/>
      <c r="N15" s="203"/>
      <c r="O15" s="203"/>
    </row>
    <row r="16" spans="1:15" ht="15" x14ac:dyDescent="0.35">
      <c r="A16" s="324"/>
      <c r="B16" s="206">
        <v>14</v>
      </c>
      <c r="C16" s="206" t="s">
        <v>1085</v>
      </c>
      <c r="D16" s="206">
        <v>22.8</v>
      </c>
      <c r="E16" s="206">
        <v>12</v>
      </c>
      <c r="F16" s="206">
        <v>10</v>
      </c>
      <c r="G16" s="206">
        <f t="shared" si="0"/>
        <v>120</v>
      </c>
      <c r="H16" s="208">
        <v>239</v>
      </c>
      <c r="I16" s="203"/>
      <c r="J16" s="203"/>
      <c r="K16" s="203"/>
      <c r="L16" s="203"/>
      <c r="M16" s="203"/>
      <c r="N16" s="203"/>
      <c r="O16" s="203"/>
    </row>
    <row r="17" spans="1:15" ht="15" x14ac:dyDescent="0.35">
      <c r="A17" s="324"/>
      <c r="B17" s="206">
        <v>15</v>
      </c>
      <c r="C17" s="206" t="s">
        <v>1086</v>
      </c>
      <c r="D17" s="206">
        <v>12.6</v>
      </c>
      <c r="E17" s="206">
        <v>20</v>
      </c>
      <c r="F17" s="206">
        <v>5</v>
      </c>
      <c r="G17" s="206">
        <f t="shared" si="0"/>
        <v>100</v>
      </c>
      <c r="H17" s="208">
        <v>62.99</v>
      </c>
      <c r="I17" s="203"/>
      <c r="J17" s="203"/>
      <c r="K17" s="203"/>
      <c r="L17" s="203"/>
      <c r="M17" s="203"/>
      <c r="N17" s="203"/>
      <c r="O17" s="203"/>
    </row>
    <row r="18" spans="1:15" ht="15" x14ac:dyDescent="0.35">
      <c r="A18" s="324"/>
      <c r="B18" s="206">
        <v>16</v>
      </c>
      <c r="C18" s="206" t="s">
        <v>1087</v>
      </c>
      <c r="D18" s="206">
        <v>48.8</v>
      </c>
      <c r="E18" s="206">
        <v>6</v>
      </c>
      <c r="F18" s="147">
        <v>10</v>
      </c>
      <c r="G18" s="206">
        <f t="shared" si="0"/>
        <v>60</v>
      </c>
      <c r="H18" s="207">
        <f>D18*F18</f>
        <v>488</v>
      </c>
      <c r="I18" s="203"/>
      <c r="J18" s="203"/>
      <c r="K18" s="203"/>
      <c r="L18" s="203"/>
      <c r="M18" s="203"/>
      <c r="N18" s="203"/>
      <c r="O18" s="203"/>
    </row>
    <row r="19" spans="1:15" ht="15" x14ac:dyDescent="0.35">
      <c r="A19" s="324"/>
      <c r="B19" s="206">
        <v>17</v>
      </c>
      <c r="C19" s="206" t="s">
        <v>1088</v>
      </c>
      <c r="D19" s="147">
        <v>37.700000000000003</v>
      </c>
      <c r="E19" s="206">
        <v>1</v>
      </c>
      <c r="F19" s="206">
        <v>50</v>
      </c>
      <c r="G19" s="206">
        <f t="shared" si="0"/>
        <v>50</v>
      </c>
      <c r="H19" s="207">
        <f>D19*F19</f>
        <v>1885.0000000000002</v>
      </c>
      <c r="I19" s="203"/>
      <c r="J19" s="203"/>
      <c r="K19" s="203"/>
      <c r="L19" s="203"/>
      <c r="M19" s="203"/>
      <c r="N19" s="203"/>
      <c r="O19" s="203"/>
    </row>
    <row r="20" spans="1:15" ht="15" x14ac:dyDescent="0.35">
      <c r="A20" s="324"/>
      <c r="B20" s="206">
        <v>18</v>
      </c>
      <c r="C20" s="206" t="s">
        <v>1089</v>
      </c>
      <c r="D20" s="147">
        <v>15.8</v>
      </c>
      <c r="E20" s="206">
        <v>1</v>
      </c>
      <c r="F20" s="206">
        <v>100</v>
      </c>
      <c r="G20" s="206">
        <f t="shared" si="0"/>
        <v>100</v>
      </c>
      <c r="H20" s="207">
        <f>D20*F20</f>
        <v>1580</v>
      </c>
      <c r="I20" s="203"/>
      <c r="J20" s="203"/>
      <c r="K20" s="203"/>
      <c r="L20" s="203"/>
      <c r="M20" s="203"/>
      <c r="N20" s="203"/>
      <c r="O20" s="203"/>
    </row>
    <row r="21" spans="1:15" ht="15" x14ac:dyDescent="0.35">
      <c r="A21" s="324" t="s">
        <v>1090</v>
      </c>
      <c r="B21" s="206">
        <v>19</v>
      </c>
      <c r="C21" s="147" t="s">
        <v>1091</v>
      </c>
      <c r="D21" s="206">
        <v>29.9</v>
      </c>
      <c r="E21" s="206">
        <v>2</v>
      </c>
      <c r="F21" s="206">
        <v>30</v>
      </c>
      <c r="G21" s="206">
        <f t="shared" si="0"/>
        <v>60</v>
      </c>
      <c r="H21" s="207">
        <f>D21*F21</f>
        <v>897</v>
      </c>
      <c r="I21" s="203"/>
      <c r="J21" s="203"/>
      <c r="K21" s="203"/>
      <c r="L21" s="203"/>
      <c r="M21" s="203"/>
      <c r="N21" s="203"/>
      <c r="O21" s="203"/>
    </row>
    <row r="22" spans="1:15" ht="15" x14ac:dyDescent="0.35">
      <c r="A22" s="324"/>
      <c r="B22" s="206">
        <v>20</v>
      </c>
      <c r="C22" s="206" t="s">
        <v>1092</v>
      </c>
      <c r="D22" s="206">
        <v>138</v>
      </c>
      <c r="E22" s="206">
        <v>108</v>
      </c>
      <c r="F22" s="206">
        <v>3</v>
      </c>
      <c r="G22" s="206">
        <f t="shared" si="0"/>
        <v>324</v>
      </c>
      <c r="H22" s="208">
        <v>411</v>
      </c>
      <c r="I22" s="203"/>
      <c r="J22" s="203"/>
      <c r="K22" s="203"/>
      <c r="L22" s="203"/>
      <c r="M22" s="203"/>
      <c r="N22" s="203"/>
      <c r="O22" s="203"/>
    </row>
    <row r="23" spans="1:15" ht="15" x14ac:dyDescent="0.35">
      <c r="A23" s="324"/>
      <c r="B23" s="206">
        <v>21</v>
      </c>
      <c r="C23" s="206" t="s">
        <v>1093</v>
      </c>
      <c r="D23" s="206">
        <v>55.44</v>
      </c>
      <c r="E23" s="206">
        <v>6</v>
      </c>
      <c r="F23" s="206">
        <v>30</v>
      </c>
      <c r="G23" s="206">
        <f t="shared" si="0"/>
        <v>180</v>
      </c>
      <c r="H23" s="208">
        <v>1343.98</v>
      </c>
      <c r="I23" s="203"/>
      <c r="J23" s="203"/>
      <c r="K23" s="203"/>
      <c r="L23" s="203"/>
      <c r="M23" s="203"/>
      <c r="N23" s="203"/>
      <c r="O23" s="203"/>
    </row>
    <row r="24" spans="1:15" ht="15" x14ac:dyDescent="0.35">
      <c r="A24" s="324"/>
      <c r="B24" s="206">
        <v>22</v>
      </c>
      <c r="C24" s="206" t="s">
        <v>1094</v>
      </c>
      <c r="D24" s="147">
        <v>38.799999999999997</v>
      </c>
      <c r="E24" s="206">
        <v>3</v>
      </c>
      <c r="F24" s="206">
        <v>30</v>
      </c>
      <c r="G24" s="206">
        <f t="shared" si="0"/>
        <v>90</v>
      </c>
      <c r="H24" s="207">
        <f>D24*F24</f>
        <v>1164</v>
      </c>
      <c r="I24" s="203"/>
      <c r="J24" s="203"/>
      <c r="K24" s="203"/>
      <c r="L24" s="203"/>
      <c r="M24" s="203"/>
      <c r="N24" s="203"/>
      <c r="O24" s="203"/>
    </row>
    <row r="25" spans="1:15" ht="15" x14ac:dyDescent="0.35">
      <c r="A25" s="324"/>
      <c r="B25" s="206">
        <v>23</v>
      </c>
      <c r="C25" s="147" t="s">
        <v>3</v>
      </c>
      <c r="D25" s="206">
        <v>29.9</v>
      </c>
      <c r="E25" s="206">
        <v>10</v>
      </c>
      <c r="F25" s="206">
        <v>20</v>
      </c>
      <c r="G25" s="206">
        <f t="shared" si="0"/>
        <v>200</v>
      </c>
      <c r="H25" s="208">
        <v>578.4</v>
      </c>
      <c r="I25" s="203"/>
      <c r="J25" s="203"/>
      <c r="K25" s="203"/>
      <c r="L25" s="203"/>
      <c r="M25" s="203"/>
      <c r="N25" s="203"/>
      <c r="O25" s="203"/>
    </row>
    <row r="26" spans="1:15" ht="15" x14ac:dyDescent="0.35">
      <c r="A26" s="324"/>
      <c r="B26" s="206">
        <v>24</v>
      </c>
      <c r="C26" s="162" t="s">
        <v>2</v>
      </c>
      <c r="D26" s="206">
        <v>41.9</v>
      </c>
      <c r="E26" s="206">
        <v>8</v>
      </c>
      <c r="F26" s="147">
        <v>24</v>
      </c>
      <c r="G26" s="206">
        <f t="shared" si="0"/>
        <v>192</v>
      </c>
      <c r="H26" s="208">
        <v>726.49</v>
      </c>
      <c r="I26" s="203"/>
      <c r="J26" s="203"/>
      <c r="K26" s="203"/>
      <c r="L26" s="203"/>
      <c r="M26" s="203"/>
      <c r="N26" s="203"/>
      <c r="O26" s="203"/>
    </row>
    <row r="27" spans="1:15" ht="15" x14ac:dyDescent="0.35">
      <c r="A27" s="324"/>
      <c r="B27" s="206">
        <v>25</v>
      </c>
      <c r="C27" s="206" t="s">
        <v>1095</v>
      </c>
      <c r="D27" s="206">
        <v>36.799999999999997</v>
      </c>
      <c r="E27" s="206">
        <v>8</v>
      </c>
      <c r="F27" s="206">
        <v>30</v>
      </c>
      <c r="G27" s="206">
        <f t="shared" si="0"/>
        <v>240</v>
      </c>
      <c r="H27" s="208">
        <v>619.79</v>
      </c>
      <c r="I27" s="203"/>
      <c r="J27" s="203"/>
      <c r="K27" s="203"/>
      <c r="L27" s="203"/>
      <c r="M27" s="203"/>
      <c r="N27" s="203"/>
      <c r="O27" s="203"/>
    </row>
    <row r="28" spans="1:15" ht="15" x14ac:dyDescent="0.35">
      <c r="A28" s="324"/>
      <c r="B28" s="206">
        <v>26</v>
      </c>
      <c r="C28" s="206" t="s">
        <v>1096</v>
      </c>
      <c r="D28" s="147">
        <v>31.8</v>
      </c>
      <c r="E28" s="206">
        <v>9</v>
      </c>
      <c r="F28" s="206">
        <v>20</v>
      </c>
      <c r="G28" s="206">
        <f t="shared" si="0"/>
        <v>180</v>
      </c>
      <c r="H28" s="208">
        <v>630.98</v>
      </c>
      <c r="I28" s="203"/>
      <c r="J28" s="203"/>
      <c r="K28" s="203"/>
      <c r="L28" s="203"/>
      <c r="M28" s="203"/>
      <c r="N28" s="203"/>
      <c r="O28" s="203"/>
    </row>
    <row r="29" spans="1:15" ht="15" x14ac:dyDescent="0.35">
      <c r="A29" s="324"/>
      <c r="B29" s="206">
        <v>27</v>
      </c>
      <c r="C29" s="206" t="s">
        <v>1097</v>
      </c>
      <c r="D29" s="206">
        <v>26.41</v>
      </c>
      <c r="E29" s="206">
        <v>40</v>
      </c>
      <c r="F29" s="206">
        <v>10</v>
      </c>
      <c r="G29" s="206">
        <f t="shared" si="0"/>
        <v>400</v>
      </c>
      <c r="H29" s="208">
        <v>264.08999999999997</v>
      </c>
      <c r="I29" s="203"/>
      <c r="J29" s="203"/>
      <c r="K29" s="203"/>
      <c r="L29" s="203"/>
      <c r="M29" s="203"/>
      <c r="N29" s="203"/>
      <c r="O29" s="203"/>
    </row>
    <row r="30" spans="1:15" ht="15" x14ac:dyDescent="0.35">
      <c r="A30" s="324"/>
      <c r="B30" s="206">
        <v>28</v>
      </c>
      <c r="C30" s="206" t="s">
        <v>1098</v>
      </c>
      <c r="D30" s="206">
        <v>43.9</v>
      </c>
      <c r="E30" s="206">
        <v>10</v>
      </c>
      <c r="F30" s="206">
        <v>50</v>
      </c>
      <c r="G30" s="206">
        <f t="shared" si="0"/>
        <v>500</v>
      </c>
      <c r="H30" s="207">
        <f>D30*F30</f>
        <v>2195</v>
      </c>
      <c r="I30" s="203"/>
      <c r="J30" s="203"/>
      <c r="K30" s="203"/>
      <c r="L30" s="203"/>
      <c r="M30" s="203"/>
      <c r="N30" s="203"/>
      <c r="O30" s="203"/>
    </row>
    <row r="31" spans="1:15" ht="15" x14ac:dyDescent="0.35">
      <c r="A31" s="324"/>
      <c r="B31" s="206">
        <v>29</v>
      </c>
      <c r="C31" s="206" t="s">
        <v>1099</v>
      </c>
      <c r="D31" s="206">
        <v>158</v>
      </c>
      <c r="E31" s="206">
        <v>1</v>
      </c>
      <c r="F31" s="206">
        <v>15</v>
      </c>
      <c r="G31" s="206">
        <f t="shared" si="0"/>
        <v>15</v>
      </c>
      <c r="H31" s="208">
        <v>2369.9899999999998</v>
      </c>
      <c r="I31" s="203"/>
      <c r="J31" s="203"/>
      <c r="K31" s="203"/>
      <c r="L31" s="203"/>
      <c r="M31" s="203"/>
      <c r="N31" s="203"/>
      <c r="O31" s="203"/>
    </row>
    <row r="32" spans="1:15" ht="15" x14ac:dyDescent="0.35">
      <c r="A32" s="324"/>
      <c r="B32" s="206">
        <v>30</v>
      </c>
      <c r="C32" s="206" t="s">
        <v>1100</v>
      </c>
      <c r="D32" s="206">
        <v>30.2</v>
      </c>
      <c r="E32" s="206">
        <v>30</v>
      </c>
      <c r="F32" s="206">
        <v>10</v>
      </c>
      <c r="G32" s="206">
        <f t="shared" si="0"/>
        <v>300</v>
      </c>
      <c r="H32" s="208">
        <v>229.99</v>
      </c>
      <c r="I32" s="203"/>
      <c r="J32" s="203"/>
      <c r="K32" s="203"/>
      <c r="L32" s="203"/>
      <c r="M32" s="203"/>
      <c r="N32" s="203"/>
      <c r="O32" s="203"/>
    </row>
    <row r="33" spans="1:15" ht="15" x14ac:dyDescent="0.35">
      <c r="A33" s="324"/>
      <c r="B33" s="206">
        <v>31</v>
      </c>
      <c r="C33" s="211" t="s">
        <v>1101</v>
      </c>
      <c r="D33" s="206">
        <v>35.9</v>
      </c>
      <c r="E33" s="206">
        <v>10</v>
      </c>
      <c r="F33" s="206">
        <v>20</v>
      </c>
      <c r="G33" s="206">
        <f t="shared" si="0"/>
        <v>200</v>
      </c>
      <c r="H33" s="208">
        <v>523.5</v>
      </c>
      <c r="I33" s="203"/>
      <c r="J33" s="203"/>
      <c r="K33" s="203"/>
      <c r="L33" s="203"/>
      <c r="M33" s="203"/>
      <c r="N33" s="203"/>
      <c r="O33" s="203"/>
    </row>
    <row r="34" spans="1:15" ht="15" x14ac:dyDescent="0.35">
      <c r="A34" s="324"/>
      <c r="B34" s="206">
        <v>32</v>
      </c>
      <c r="C34" s="206" t="s">
        <v>1102</v>
      </c>
      <c r="D34" s="147">
        <v>36.799999999999997</v>
      </c>
      <c r="E34" s="206">
        <v>40</v>
      </c>
      <c r="F34" s="206">
        <v>10</v>
      </c>
      <c r="G34" s="206">
        <f t="shared" si="0"/>
        <v>400</v>
      </c>
      <c r="H34" s="207">
        <f>D34*F34</f>
        <v>368</v>
      </c>
      <c r="I34" s="203"/>
      <c r="J34" s="203"/>
      <c r="K34" s="203"/>
      <c r="L34" s="203"/>
      <c r="M34" s="203"/>
      <c r="N34" s="203"/>
      <c r="O34" s="203"/>
    </row>
    <row r="35" spans="1:15" ht="15" x14ac:dyDescent="0.35">
      <c r="A35" s="324"/>
      <c r="B35" s="206">
        <v>33</v>
      </c>
      <c r="C35" s="206" t="s">
        <v>1103</v>
      </c>
      <c r="D35" s="147">
        <v>48.9</v>
      </c>
      <c r="E35" s="206">
        <v>9</v>
      </c>
      <c r="F35" s="206">
        <v>10</v>
      </c>
      <c r="G35" s="206">
        <f t="shared" si="0"/>
        <v>90</v>
      </c>
      <c r="H35" s="207">
        <f>D35*F35</f>
        <v>489</v>
      </c>
      <c r="I35" s="203"/>
      <c r="J35" s="203"/>
      <c r="K35" s="203"/>
      <c r="L35" s="203"/>
      <c r="M35" s="203"/>
      <c r="N35" s="203"/>
      <c r="O35" s="203"/>
    </row>
    <row r="36" spans="1:15" ht="15" x14ac:dyDescent="0.35">
      <c r="A36" s="324"/>
      <c r="B36" s="206">
        <v>34</v>
      </c>
      <c r="C36" s="206" t="s">
        <v>1104</v>
      </c>
      <c r="D36" s="206">
        <v>42.8</v>
      </c>
      <c r="E36" s="206">
        <v>10</v>
      </c>
      <c r="F36" s="206">
        <v>10</v>
      </c>
      <c r="G36" s="206">
        <f t="shared" si="0"/>
        <v>100</v>
      </c>
      <c r="H36" s="208">
        <v>404.98</v>
      </c>
      <c r="I36" s="203"/>
      <c r="J36" s="203"/>
      <c r="K36" s="203"/>
      <c r="L36" s="203"/>
      <c r="M36" s="203"/>
      <c r="N36" s="203"/>
      <c r="O36" s="203"/>
    </row>
    <row r="37" spans="1:15" ht="15" x14ac:dyDescent="0.35">
      <c r="A37" s="324"/>
      <c r="B37" s="206">
        <v>35</v>
      </c>
      <c r="C37" s="206" t="s">
        <v>1105</v>
      </c>
      <c r="D37" s="147">
        <v>27.8</v>
      </c>
      <c r="E37" s="206">
        <v>15</v>
      </c>
      <c r="F37" s="206">
        <v>15</v>
      </c>
      <c r="G37" s="206">
        <f t="shared" si="0"/>
        <v>225</v>
      </c>
      <c r="H37" s="207">
        <f>D37*F37</f>
        <v>417</v>
      </c>
      <c r="I37" s="203"/>
      <c r="J37" s="203"/>
      <c r="K37" s="203"/>
      <c r="L37" s="203"/>
      <c r="M37" s="203"/>
      <c r="N37" s="203"/>
      <c r="O37" s="203"/>
    </row>
    <row r="38" spans="1:15" ht="15" x14ac:dyDescent="0.35">
      <c r="A38" s="324"/>
      <c r="B38" s="206">
        <v>36</v>
      </c>
      <c r="C38" s="206" t="s">
        <v>1106</v>
      </c>
      <c r="D38" s="206">
        <v>18.5</v>
      </c>
      <c r="E38" s="206">
        <v>1</v>
      </c>
      <c r="F38" s="206">
        <v>15</v>
      </c>
      <c r="G38" s="206">
        <v>30</v>
      </c>
      <c r="H38" s="208">
        <v>174.24</v>
      </c>
      <c r="I38" s="203"/>
      <c r="J38" s="203"/>
      <c r="K38" s="203"/>
      <c r="L38" s="203"/>
      <c r="M38" s="203"/>
      <c r="N38" s="203"/>
      <c r="O38" s="203"/>
    </row>
    <row r="39" spans="1:15" ht="15" x14ac:dyDescent="0.35">
      <c r="A39" s="324"/>
      <c r="B39" s="206">
        <v>37</v>
      </c>
      <c r="C39" s="206" t="s">
        <v>1107</v>
      </c>
      <c r="D39" s="206">
        <v>19.899999999999999</v>
      </c>
      <c r="E39" s="206">
        <v>1</v>
      </c>
      <c r="F39" s="206">
        <v>15</v>
      </c>
      <c r="G39" s="206">
        <v>30</v>
      </c>
      <c r="H39" s="207">
        <f>D39*F39</f>
        <v>298.5</v>
      </c>
      <c r="I39" s="203"/>
      <c r="J39" s="203"/>
      <c r="K39" s="203"/>
      <c r="L39" s="203"/>
      <c r="M39" s="203"/>
      <c r="N39" s="203"/>
      <c r="O39" s="203"/>
    </row>
    <row r="40" spans="1:15" ht="15" x14ac:dyDescent="0.35">
      <c r="A40" s="324"/>
      <c r="B40" s="206">
        <v>38</v>
      </c>
      <c r="C40" s="206" t="s">
        <v>1108</v>
      </c>
      <c r="D40" s="206">
        <v>18.600000000000001</v>
      </c>
      <c r="E40" s="206">
        <v>1</v>
      </c>
      <c r="F40" s="206">
        <v>15</v>
      </c>
      <c r="G40" s="147">
        <v>30</v>
      </c>
      <c r="H40" s="207">
        <f>D40*F40</f>
        <v>279</v>
      </c>
      <c r="I40" s="203"/>
      <c r="J40" s="203"/>
      <c r="K40" s="203"/>
      <c r="L40" s="203"/>
      <c r="M40" s="203"/>
      <c r="N40" s="203"/>
      <c r="O40" s="203"/>
    </row>
    <row r="41" spans="1:15" ht="15" x14ac:dyDescent="0.35">
      <c r="A41" s="324"/>
      <c r="B41" s="206">
        <v>39</v>
      </c>
      <c r="C41" s="206" t="s">
        <v>1109</v>
      </c>
      <c r="D41" s="206">
        <v>66.900000000000006</v>
      </c>
      <c r="E41" s="206">
        <v>18</v>
      </c>
      <c r="F41" s="206">
        <v>10</v>
      </c>
      <c r="G41" s="206">
        <f t="shared" ref="G41:G60" si="1">E41*F41</f>
        <v>180</v>
      </c>
      <c r="H41" s="208">
        <v>648.99</v>
      </c>
      <c r="I41" s="203"/>
      <c r="J41" s="203"/>
      <c r="K41" s="203"/>
      <c r="L41" s="203"/>
      <c r="M41" s="203"/>
      <c r="N41" s="203"/>
      <c r="O41" s="203"/>
    </row>
    <row r="42" spans="1:15" ht="15" x14ac:dyDescent="0.35">
      <c r="A42" s="324"/>
      <c r="B42" s="206">
        <v>40</v>
      </c>
      <c r="C42" s="206" t="s">
        <v>1110</v>
      </c>
      <c r="D42" s="206">
        <v>84</v>
      </c>
      <c r="E42" s="206">
        <v>30</v>
      </c>
      <c r="F42" s="206">
        <v>10</v>
      </c>
      <c r="G42" s="206">
        <f t="shared" si="1"/>
        <v>300</v>
      </c>
      <c r="H42" s="208">
        <v>824.94</v>
      </c>
      <c r="I42" s="203"/>
      <c r="J42" s="203"/>
      <c r="K42" s="203"/>
      <c r="L42" s="203"/>
      <c r="M42" s="203"/>
      <c r="N42" s="203"/>
      <c r="O42" s="203"/>
    </row>
    <row r="43" spans="1:15" ht="15" x14ac:dyDescent="0.35">
      <c r="A43" s="324"/>
      <c r="B43" s="206">
        <v>41</v>
      </c>
      <c r="C43" s="206" t="s">
        <v>1111</v>
      </c>
      <c r="D43" s="206">
        <v>89</v>
      </c>
      <c r="E43" s="206">
        <v>17</v>
      </c>
      <c r="F43" s="206">
        <v>10</v>
      </c>
      <c r="G43" s="206">
        <f t="shared" si="1"/>
        <v>170</v>
      </c>
      <c r="H43" s="207">
        <f>D43*F43</f>
        <v>890</v>
      </c>
      <c r="I43" s="203"/>
      <c r="J43" s="203"/>
      <c r="K43" s="203"/>
      <c r="L43" s="203"/>
      <c r="M43" s="203"/>
      <c r="N43" s="203"/>
      <c r="O43" s="203"/>
    </row>
    <row r="44" spans="1:15" ht="15" x14ac:dyDescent="0.35">
      <c r="A44" s="324" t="s">
        <v>1112</v>
      </c>
      <c r="B44" s="206">
        <v>42</v>
      </c>
      <c r="C44" s="206" t="s">
        <v>1113</v>
      </c>
      <c r="D44" s="206">
        <v>69</v>
      </c>
      <c r="E44" s="206">
        <v>10</v>
      </c>
      <c r="F44" s="206">
        <v>30</v>
      </c>
      <c r="G44" s="206">
        <f t="shared" si="1"/>
        <v>300</v>
      </c>
      <c r="H44" s="208">
        <v>2040</v>
      </c>
      <c r="I44" s="203"/>
      <c r="J44" s="203"/>
      <c r="K44" s="203"/>
      <c r="L44" s="203"/>
      <c r="M44" s="203"/>
      <c r="N44" s="203"/>
      <c r="O44" s="203"/>
    </row>
    <row r="45" spans="1:15" ht="15" x14ac:dyDescent="0.35">
      <c r="A45" s="324"/>
      <c r="B45" s="206">
        <v>43</v>
      </c>
      <c r="C45" s="206" t="s">
        <v>1114</v>
      </c>
      <c r="D45" s="206">
        <v>78</v>
      </c>
      <c r="E45" s="206">
        <v>6</v>
      </c>
      <c r="F45" s="206">
        <v>20</v>
      </c>
      <c r="G45" s="206">
        <f t="shared" si="1"/>
        <v>120</v>
      </c>
      <c r="H45" s="207">
        <f>D45*F45</f>
        <v>1560</v>
      </c>
      <c r="I45" s="203"/>
      <c r="J45" s="203"/>
      <c r="K45" s="203"/>
      <c r="L45" s="203"/>
      <c r="M45" s="203"/>
      <c r="N45" s="203"/>
      <c r="O45" s="203"/>
    </row>
    <row r="46" spans="1:15" ht="15" x14ac:dyDescent="0.35">
      <c r="A46" s="324"/>
      <c r="B46" s="206">
        <v>44</v>
      </c>
      <c r="C46" s="206" t="s">
        <v>1115</v>
      </c>
      <c r="D46" s="206">
        <v>19.8</v>
      </c>
      <c r="E46" s="206">
        <v>100</v>
      </c>
      <c r="F46" s="206">
        <v>5</v>
      </c>
      <c r="G46" s="206">
        <f t="shared" si="1"/>
        <v>500</v>
      </c>
      <c r="H46" s="208">
        <v>92.05</v>
      </c>
      <c r="I46" s="203"/>
      <c r="J46" s="203"/>
      <c r="K46" s="203"/>
      <c r="L46" s="203"/>
      <c r="M46" s="203"/>
      <c r="N46" s="203"/>
      <c r="O46" s="203"/>
    </row>
    <row r="47" spans="1:15" ht="15" x14ac:dyDescent="0.35">
      <c r="A47" s="324"/>
      <c r="B47" s="206">
        <v>45</v>
      </c>
      <c r="C47" s="147" t="s">
        <v>4</v>
      </c>
      <c r="D47" s="206">
        <v>69.900000000000006</v>
      </c>
      <c r="E47" s="206">
        <v>24</v>
      </c>
      <c r="F47" s="206">
        <v>30</v>
      </c>
      <c r="G47" s="206">
        <f t="shared" si="1"/>
        <v>720</v>
      </c>
      <c r="H47" s="208">
        <v>618.25</v>
      </c>
      <c r="I47" s="203"/>
      <c r="J47" s="203"/>
      <c r="K47" s="203"/>
      <c r="L47" s="203"/>
      <c r="M47" s="203"/>
      <c r="N47" s="203"/>
      <c r="O47" s="203"/>
    </row>
    <row r="48" spans="1:15" ht="15" x14ac:dyDescent="0.35">
      <c r="A48" s="324"/>
      <c r="B48" s="206">
        <v>46</v>
      </c>
      <c r="C48" s="206" t="s">
        <v>1116</v>
      </c>
      <c r="D48" s="206">
        <v>62.8</v>
      </c>
      <c r="E48" s="206">
        <v>10</v>
      </c>
      <c r="F48" s="206">
        <v>40</v>
      </c>
      <c r="G48" s="206">
        <f t="shared" si="1"/>
        <v>400</v>
      </c>
      <c r="H48" s="208">
        <v>2551.9899999999998</v>
      </c>
      <c r="I48" s="203"/>
      <c r="J48" s="203"/>
      <c r="K48" s="203"/>
      <c r="L48" s="203"/>
      <c r="M48" s="203"/>
      <c r="N48" s="203"/>
      <c r="O48" s="203"/>
    </row>
    <row r="49" spans="1:15" ht="15" x14ac:dyDescent="0.35">
      <c r="A49" s="324"/>
      <c r="B49" s="206">
        <v>47</v>
      </c>
      <c r="C49" s="206" t="s">
        <v>1117</v>
      </c>
      <c r="D49" s="206">
        <v>9.9</v>
      </c>
      <c r="E49" s="206">
        <v>1</v>
      </c>
      <c r="F49" s="206">
        <v>50</v>
      </c>
      <c r="G49" s="206">
        <f t="shared" si="1"/>
        <v>50</v>
      </c>
      <c r="H49" s="208">
        <v>474.99</v>
      </c>
      <c r="I49" s="203"/>
      <c r="J49" s="203"/>
      <c r="K49" s="203"/>
      <c r="L49" s="203"/>
      <c r="M49" s="203"/>
      <c r="N49" s="203"/>
      <c r="O49" s="203"/>
    </row>
    <row r="50" spans="1:15" ht="15" x14ac:dyDescent="0.35">
      <c r="A50" s="324"/>
      <c r="B50" s="206">
        <v>48</v>
      </c>
      <c r="C50" s="206" t="s">
        <v>1118</v>
      </c>
      <c r="D50" s="206">
        <v>62.8</v>
      </c>
      <c r="E50" s="206">
        <v>40</v>
      </c>
      <c r="F50" s="206">
        <v>10</v>
      </c>
      <c r="G50" s="206">
        <f t="shared" si="1"/>
        <v>400</v>
      </c>
      <c r="H50" s="207">
        <f>D50*F50</f>
        <v>628</v>
      </c>
      <c r="I50" s="203"/>
      <c r="J50" s="203"/>
      <c r="K50" s="203"/>
      <c r="L50" s="203"/>
      <c r="M50" s="203"/>
      <c r="N50" s="203"/>
      <c r="O50" s="203"/>
    </row>
    <row r="51" spans="1:15" ht="15" x14ac:dyDescent="0.35">
      <c r="A51" s="324"/>
      <c r="B51" s="206">
        <v>49</v>
      </c>
      <c r="C51" s="209" t="s">
        <v>1119</v>
      </c>
      <c r="D51" s="206">
        <v>56.8</v>
      </c>
      <c r="E51" s="206">
        <v>50</v>
      </c>
      <c r="F51" s="206">
        <v>10</v>
      </c>
      <c r="G51" s="206">
        <f t="shared" si="1"/>
        <v>500</v>
      </c>
      <c r="H51" s="208">
        <v>540</v>
      </c>
      <c r="I51" s="203"/>
      <c r="J51" s="203"/>
      <c r="K51" s="203"/>
      <c r="L51" s="203"/>
      <c r="M51" s="203"/>
      <c r="N51" s="203"/>
      <c r="O51" s="203"/>
    </row>
    <row r="52" spans="1:15" ht="15" x14ac:dyDescent="0.35">
      <c r="A52" s="324"/>
      <c r="B52" s="206">
        <v>50</v>
      </c>
      <c r="C52" s="206" t="s">
        <v>1120</v>
      </c>
      <c r="D52" s="206">
        <v>9.9</v>
      </c>
      <c r="E52" s="206">
        <v>1</v>
      </c>
      <c r="F52" s="206">
        <v>100</v>
      </c>
      <c r="G52" s="206">
        <f t="shared" si="1"/>
        <v>100</v>
      </c>
      <c r="H52" s="207">
        <f>D52*F52</f>
        <v>990</v>
      </c>
      <c r="I52" s="203"/>
      <c r="J52" s="203"/>
      <c r="K52" s="203"/>
      <c r="L52" s="203"/>
      <c r="M52" s="203"/>
      <c r="N52" s="203"/>
      <c r="O52" s="203"/>
    </row>
    <row r="53" spans="1:15" ht="15" x14ac:dyDescent="0.35">
      <c r="A53" s="324"/>
      <c r="B53" s="206">
        <v>51</v>
      </c>
      <c r="C53" s="206" t="s">
        <v>1121</v>
      </c>
      <c r="D53" s="206">
        <v>17.899999999999999</v>
      </c>
      <c r="E53" s="206">
        <v>1</v>
      </c>
      <c r="F53" s="206">
        <v>50</v>
      </c>
      <c r="G53" s="206">
        <f t="shared" si="1"/>
        <v>50</v>
      </c>
      <c r="H53" s="208">
        <v>1041.3</v>
      </c>
      <c r="I53" s="203"/>
      <c r="J53" s="203"/>
      <c r="K53" s="203"/>
      <c r="L53" s="203"/>
      <c r="M53" s="203"/>
      <c r="N53" s="203"/>
      <c r="O53" s="203"/>
    </row>
    <row r="54" spans="1:15" ht="15" x14ac:dyDescent="0.35">
      <c r="A54" s="324" t="s">
        <v>1122</v>
      </c>
      <c r="B54" s="206">
        <v>52</v>
      </c>
      <c r="C54" s="206" t="s">
        <v>1123</v>
      </c>
      <c r="D54" s="206">
        <v>29.9</v>
      </c>
      <c r="E54" s="206">
        <v>4</v>
      </c>
      <c r="F54" s="206">
        <v>100</v>
      </c>
      <c r="G54" s="206">
        <f t="shared" si="1"/>
        <v>400</v>
      </c>
      <c r="H54" s="208">
        <v>2541.4899999999998</v>
      </c>
      <c r="I54" s="203"/>
      <c r="J54" s="203"/>
      <c r="K54" s="203"/>
      <c r="L54" s="203"/>
      <c r="M54" s="203"/>
      <c r="N54" s="203"/>
      <c r="O54" s="203"/>
    </row>
    <row r="55" spans="1:15" ht="15" x14ac:dyDescent="0.35">
      <c r="A55" s="324"/>
      <c r="B55" s="206">
        <v>53</v>
      </c>
      <c r="C55" s="206" t="s">
        <v>1124</v>
      </c>
      <c r="D55" s="206">
        <v>86.6</v>
      </c>
      <c r="E55" s="206">
        <v>40</v>
      </c>
      <c r="F55" s="206">
        <v>10</v>
      </c>
      <c r="G55" s="206">
        <f t="shared" si="1"/>
        <v>400</v>
      </c>
      <c r="H55" s="208">
        <v>860.9</v>
      </c>
      <c r="I55" s="203"/>
      <c r="J55" s="203"/>
      <c r="K55" s="203"/>
      <c r="L55" s="203"/>
      <c r="M55" s="203"/>
      <c r="N55" s="203"/>
      <c r="O55" s="203"/>
    </row>
    <row r="56" spans="1:15" ht="15" x14ac:dyDescent="0.35">
      <c r="A56" s="324"/>
      <c r="B56" s="206">
        <v>54</v>
      </c>
      <c r="C56" s="206" t="s">
        <v>1125</v>
      </c>
      <c r="D56" s="206">
        <v>69.900000000000006</v>
      </c>
      <c r="E56" s="206">
        <v>15</v>
      </c>
      <c r="F56" s="206">
        <v>20</v>
      </c>
      <c r="G56" s="206">
        <f t="shared" si="1"/>
        <v>300</v>
      </c>
      <c r="H56" s="208">
        <v>1469.4</v>
      </c>
      <c r="I56" s="203"/>
      <c r="J56" s="203"/>
      <c r="K56" s="203"/>
      <c r="L56" s="203"/>
      <c r="M56" s="203"/>
      <c r="N56" s="203"/>
      <c r="O56" s="203"/>
    </row>
    <row r="57" spans="1:15" ht="15" x14ac:dyDescent="0.35">
      <c r="A57" s="324"/>
      <c r="B57" s="206">
        <v>55</v>
      </c>
      <c r="C57" s="206" t="s">
        <v>1126</v>
      </c>
      <c r="D57" s="147">
        <v>86</v>
      </c>
      <c r="E57" s="206">
        <v>24</v>
      </c>
      <c r="F57" s="206">
        <v>20</v>
      </c>
      <c r="G57" s="206">
        <f t="shared" si="1"/>
        <v>480</v>
      </c>
      <c r="H57" s="207">
        <f>D57*F57</f>
        <v>1720</v>
      </c>
      <c r="I57" s="203"/>
      <c r="J57" s="203"/>
      <c r="K57" s="203"/>
      <c r="L57" s="203"/>
      <c r="M57" s="203"/>
      <c r="N57" s="203"/>
      <c r="O57" s="203"/>
    </row>
    <row r="58" spans="1:15" ht="15" x14ac:dyDescent="0.35">
      <c r="A58" s="324"/>
      <c r="B58" s="206">
        <v>56</v>
      </c>
      <c r="C58" s="216" t="s">
        <v>1127</v>
      </c>
      <c r="D58" s="216">
        <v>18.899999999999999</v>
      </c>
      <c r="E58" s="216">
        <v>12</v>
      </c>
      <c r="F58" s="216">
        <v>20</v>
      </c>
      <c r="G58" s="206">
        <f t="shared" si="1"/>
        <v>240</v>
      </c>
      <c r="H58" s="207">
        <f>D58*F58</f>
        <v>378</v>
      </c>
      <c r="I58" s="203"/>
      <c r="J58" s="203"/>
      <c r="K58" s="203"/>
      <c r="L58" s="203"/>
      <c r="M58" s="203"/>
      <c r="N58" s="203"/>
      <c r="O58" s="203"/>
    </row>
    <row r="59" spans="1:15" ht="15" x14ac:dyDescent="0.35">
      <c r="A59" s="324"/>
      <c r="B59" s="206">
        <v>57</v>
      </c>
      <c r="C59" s="206" t="s">
        <v>1128</v>
      </c>
      <c r="D59" s="206">
        <v>43.9</v>
      </c>
      <c r="E59" s="206">
        <v>15</v>
      </c>
      <c r="F59" s="206">
        <v>20</v>
      </c>
      <c r="G59" s="206">
        <f t="shared" si="1"/>
        <v>300</v>
      </c>
      <c r="H59" s="208">
        <v>903.6</v>
      </c>
      <c r="I59" s="203"/>
      <c r="J59" s="203"/>
      <c r="K59" s="203"/>
      <c r="L59" s="203"/>
      <c r="M59" s="203"/>
      <c r="N59" s="203"/>
      <c r="O59" s="203"/>
    </row>
    <row r="60" spans="1:15" ht="15" x14ac:dyDescent="0.35">
      <c r="A60" s="324"/>
      <c r="B60" s="206">
        <v>58</v>
      </c>
      <c r="C60" s="206" t="s">
        <v>1129</v>
      </c>
      <c r="D60" s="206">
        <v>65.989999999999995</v>
      </c>
      <c r="E60" s="206">
        <v>20</v>
      </c>
      <c r="F60" s="206">
        <v>5</v>
      </c>
      <c r="G60" s="206">
        <f t="shared" si="1"/>
        <v>100</v>
      </c>
      <c r="H60" s="207">
        <f>D60*F60</f>
        <v>329.95</v>
      </c>
      <c r="I60" s="203"/>
      <c r="J60" s="203"/>
      <c r="K60" s="203"/>
      <c r="L60" s="203"/>
      <c r="M60" s="203"/>
      <c r="N60" s="203"/>
      <c r="O60" s="203"/>
    </row>
    <row r="61" spans="1:15" ht="15" x14ac:dyDescent="0.35">
      <c r="A61" s="204"/>
      <c r="B61" s="204"/>
      <c r="C61" s="204"/>
      <c r="D61" s="204"/>
      <c r="E61" s="204"/>
      <c r="F61" s="204"/>
      <c r="G61" s="204"/>
      <c r="H61" s="210">
        <f>SUM(H3:H60)</f>
        <v>46244.17</v>
      </c>
      <c r="I61" s="203"/>
      <c r="J61" s="203"/>
      <c r="K61" s="203"/>
      <c r="L61" s="203"/>
      <c r="M61" s="203"/>
      <c r="N61" s="203"/>
      <c r="O61" s="203"/>
    </row>
    <row r="62" spans="1:15" ht="15" x14ac:dyDescent="0.35">
      <c r="A62" s="204"/>
      <c r="B62" s="204"/>
      <c r="C62" s="204"/>
      <c r="D62" s="204"/>
      <c r="E62" s="204"/>
      <c r="F62" s="204"/>
      <c r="G62" s="217"/>
      <c r="H62" s="205"/>
      <c r="I62" s="203"/>
      <c r="J62" s="203"/>
      <c r="K62" s="203"/>
      <c r="L62" s="203"/>
      <c r="M62" s="203"/>
      <c r="N62" s="203"/>
      <c r="O62" s="203"/>
    </row>
    <row r="63" spans="1:15" ht="15" x14ac:dyDescent="0.35">
      <c r="A63" s="204"/>
      <c r="B63" s="204"/>
      <c r="C63" s="204"/>
      <c r="D63" s="204"/>
      <c r="E63" s="204"/>
      <c r="F63" s="204"/>
      <c r="G63" s="204"/>
      <c r="H63" s="205"/>
      <c r="I63" s="203"/>
      <c r="J63" s="203"/>
      <c r="K63" s="203"/>
      <c r="L63" s="203"/>
      <c r="M63" s="203"/>
      <c r="N63" s="203"/>
      <c r="O63" s="203"/>
    </row>
    <row r="64" spans="1:15" ht="15" x14ac:dyDescent="0.35">
      <c r="A64" s="204"/>
      <c r="B64" s="204"/>
      <c r="C64" s="204"/>
      <c r="D64" s="204"/>
      <c r="E64" s="204"/>
      <c r="F64" s="204"/>
      <c r="G64" s="204"/>
      <c r="H64" s="205"/>
      <c r="I64" s="203"/>
      <c r="J64" s="203"/>
      <c r="K64" s="203"/>
      <c r="L64" s="203"/>
      <c r="M64" s="203"/>
      <c r="N64" s="203"/>
      <c r="O64" s="203"/>
    </row>
    <row r="65" spans="1:15" ht="15" x14ac:dyDescent="0.35">
      <c r="A65" s="204"/>
      <c r="B65" s="204"/>
      <c r="C65" s="204"/>
      <c r="D65" s="204"/>
      <c r="E65" s="204"/>
      <c r="F65" s="204"/>
      <c r="G65" s="204"/>
      <c r="H65" s="205"/>
      <c r="I65" s="203"/>
      <c r="J65" s="203"/>
      <c r="K65" s="203"/>
      <c r="L65" s="203"/>
      <c r="M65" s="203"/>
      <c r="N65" s="203"/>
      <c r="O65" s="203"/>
    </row>
    <row r="66" spans="1:15" ht="15" x14ac:dyDescent="0.35">
      <c r="A66" s="204"/>
      <c r="B66" s="204"/>
      <c r="C66" s="204"/>
      <c r="D66" s="204"/>
      <c r="E66" s="204"/>
      <c r="F66" s="204"/>
      <c r="G66" s="204"/>
      <c r="H66" s="205"/>
      <c r="I66" s="203"/>
      <c r="J66" s="203"/>
      <c r="K66" s="203"/>
      <c r="L66" s="203"/>
      <c r="M66" s="203"/>
      <c r="N66" s="203"/>
      <c r="O66" s="203"/>
    </row>
    <row r="67" spans="1:15" ht="15" x14ac:dyDescent="0.35">
      <c r="A67" s="204"/>
      <c r="B67" s="204"/>
      <c r="C67" s="204"/>
      <c r="D67" s="204"/>
      <c r="E67" s="204"/>
      <c r="F67" s="204"/>
      <c r="G67" s="204"/>
      <c r="H67" s="205"/>
      <c r="I67" s="203"/>
      <c r="J67" s="203"/>
      <c r="K67" s="203"/>
      <c r="L67" s="203"/>
      <c r="M67" s="203"/>
      <c r="N67" s="203"/>
      <c r="O67" s="203"/>
    </row>
    <row r="68" spans="1:15" ht="15" x14ac:dyDescent="0.35">
      <c r="A68" s="204"/>
      <c r="B68" s="204"/>
      <c r="C68" s="204"/>
      <c r="D68" s="204"/>
      <c r="E68" s="204"/>
      <c r="F68" s="204"/>
      <c r="G68" s="204"/>
      <c r="H68" s="205"/>
      <c r="I68" s="203"/>
      <c r="J68" s="203"/>
      <c r="K68" s="203"/>
      <c r="L68" s="203"/>
      <c r="M68" s="203"/>
      <c r="N68" s="203"/>
      <c r="O68" s="203"/>
    </row>
    <row r="69" spans="1:15" ht="15" x14ac:dyDescent="0.35">
      <c r="A69" s="204"/>
      <c r="B69" s="204"/>
      <c r="C69" s="204"/>
      <c r="D69" s="204"/>
      <c r="E69" s="204"/>
      <c r="F69" s="204"/>
      <c r="G69" s="204"/>
      <c r="H69" s="205"/>
      <c r="I69" s="203"/>
      <c r="J69" s="203"/>
      <c r="K69" s="203"/>
      <c r="L69" s="203"/>
      <c r="M69" s="203"/>
      <c r="N69" s="203"/>
      <c r="O69" s="203"/>
    </row>
    <row r="70" spans="1:15" ht="15" x14ac:dyDescent="0.35">
      <c r="A70" s="204"/>
      <c r="B70" s="204"/>
      <c r="C70" s="204"/>
      <c r="D70" s="204"/>
      <c r="E70" s="204"/>
      <c r="F70" s="204"/>
      <c r="G70" s="204"/>
      <c r="H70" s="205"/>
      <c r="I70" s="203"/>
      <c r="J70" s="203"/>
      <c r="K70" s="203"/>
      <c r="L70" s="203"/>
      <c r="M70" s="203"/>
      <c r="N70" s="203"/>
      <c r="O70" s="203"/>
    </row>
    <row r="71" spans="1:15" ht="15" x14ac:dyDescent="0.35">
      <c r="A71" s="204"/>
      <c r="B71" s="204"/>
      <c r="C71" s="204"/>
      <c r="D71" s="204"/>
      <c r="E71" s="204"/>
      <c r="F71" s="204"/>
      <c r="G71" s="204"/>
      <c r="H71" s="205"/>
      <c r="I71" s="203"/>
      <c r="J71" s="203"/>
      <c r="K71" s="203"/>
      <c r="L71" s="203"/>
      <c r="M71" s="203"/>
      <c r="N71" s="203"/>
      <c r="O71" s="203"/>
    </row>
    <row r="72" spans="1:15" ht="15" x14ac:dyDescent="0.35">
      <c r="A72" s="204"/>
      <c r="B72" s="204"/>
      <c r="C72" s="204"/>
      <c r="D72" s="204"/>
      <c r="E72" s="204"/>
      <c r="F72" s="204"/>
      <c r="G72" s="204"/>
      <c r="H72" s="205"/>
      <c r="I72" s="203"/>
      <c r="J72" s="203"/>
      <c r="K72" s="203"/>
      <c r="L72" s="203"/>
      <c r="M72" s="203"/>
      <c r="N72" s="203"/>
      <c r="O72" s="203"/>
    </row>
    <row r="73" spans="1:15" ht="15" x14ac:dyDescent="0.35">
      <c r="A73" s="204"/>
      <c r="B73" s="204"/>
      <c r="C73" s="204"/>
      <c r="D73" s="204"/>
      <c r="E73" s="204"/>
      <c r="F73" s="204"/>
      <c r="G73" s="204"/>
      <c r="H73" s="205"/>
      <c r="I73" s="203"/>
      <c r="J73" s="203"/>
      <c r="K73" s="203"/>
      <c r="L73" s="203"/>
      <c r="M73" s="203"/>
      <c r="N73" s="203"/>
      <c r="O73" s="203"/>
    </row>
    <row r="74" spans="1:15" ht="15" x14ac:dyDescent="0.35">
      <c r="A74" s="204"/>
      <c r="B74" s="204"/>
      <c r="C74" s="204"/>
      <c r="D74" s="204"/>
      <c r="E74" s="204"/>
      <c r="F74" s="204"/>
      <c r="G74" s="204"/>
      <c r="H74" s="205"/>
      <c r="I74" s="203"/>
      <c r="J74" s="203"/>
      <c r="K74" s="203"/>
      <c r="L74" s="203"/>
      <c r="M74" s="203"/>
      <c r="N74" s="203"/>
      <c r="O74" s="203"/>
    </row>
    <row r="75" spans="1:15" ht="15" x14ac:dyDescent="0.35">
      <c r="A75" s="204"/>
      <c r="B75" s="204"/>
      <c r="C75" s="204"/>
      <c r="D75" s="204"/>
      <c r="E75" s="204"/>
      <c r="F75" s="204"/>
      <c r="G75" s="204"/>
      <c r="H75" s="205"/>
      <c r="I75" s="203"/>
      <c r="J75" s="203"/>
      <c r="K75" s="203"/>
      <c r="L75" s="203"/>
      <c r="M75" s="203"/>
      <c r="N75" s="203"/>
      <c r="O75" s="203"/>
    </row>
    <row r="76" spans="1:15" ht="15" x14ac:dyDescent="0.35">
      <c r="A76" s="204"/>
      <c r="B76" s="204"/>
      <c r="C76" s="204"/>
      <c r="D76" s="204"/>
      <c r="E76" s="204"/>
      <c r="F76" s="204"/>
      <c r="G76" s="204"/>
      <c r="H76" s="205"/>
      <c r="I76" s="203"/>
      <c r="J76" s="203"/>
      <c r="K76" s="203"/>
      <c r="L76" s="203"/>
      <c r="M76" s="203"/>
      <c r="N76" s="203"/>
      <c r="O76" s="203"/>
    </row>
    <row r="77" spans="1:15" ht="15" x14ac:dyDescent="0.35">
      <c r="A77" s="204"/>
      <c r="B77" s="204"/>
      <c r="C77" s="204"/>
      <c r="D77" s="204"/>
      <c r="E77" s="204"/>
      <c r="F77" s="204"/>
      <c r="G77" s="204"/>
      <c r="H77" s="205"/>
      <c r="I77" s="203"/>
      <c r="J77" s="203"/>
      <c r="K77" s="203"/>
      <c r="L77" s="203"/>
      <c r="M77" s="203"/>
      <c r="N77" s="203"/>
      <c r="O77" s="203"/>
    </row>
    <row r="78" spans="1:15" ht="15" x14ac:dyDescent="0.35">
      <c r="A78" s="204"/>
      <c r="B78" s="204"/>
      <c r="C78" s="204"/>
      <c r="D78" s="204"/>
      <c r="E78" s="204"/>
      <c r="F78" s="204"/>
      <c r="G78" s="204"/>
      <c r="H78" s="205"/>
      <c r="I78" s="203"/>
      <c r="J78" s="203"/>
      <c r="K78" s="203"/>
      <c r="L78" s="203"/>
      <c r="M78" s="203"/>
      <c r="N78" s="203"/>
      <c r="O78" s="203"/>
    </row>
    <row r="79" spans="1:15" ht="15" x14ac:dyDescent="0.35">
      <c r="A79" s="204"/>
      <c r="B79" s="204"/>
      <c r="C79" s="204"/>
      <c r="D79" s="204"/>
      <c r="E79" s="204"/>
      <c r="F79" s="204"/>
      <c r="G79" s="204"/>
      <c r="H79" s="205"/>
      <c r="I79" s="203"/>
      <c r="J79" s="203"/>
      <c r="K79" s="203"/>
      <c r="L79" s="203"/>
      <c r="M79" s="203"/>
      <c r="N79" s="203"/>
      <c r="O79" s="203"/>
    </row>
    <row r="80" spans="1:15" ht="15" x14ac:dyDescent="0.35">
      <c r="A80" s="204"/>
      <c r="B80" s="204"/>
      <c r="C80" s="204"/>
      <c r="D80" s="204"/>
      <c r="E80" s="204"/>
      <c r="F80" s="204"/>
      <c r="G80" s="204"/>
      <c r="H80" s="205"/>
      <c r="I80" s="203"/>
      <c r="J80" s="203"/>
      <c r="K80" s="203"/>
      <c r="L80" s="203"/>
      <c r="M80" s="203"/>
      <c r="N80" s="203"/>
      <c r="O80" s="203"/>
    </row>
    <row r="81" spans="1:15" ht="15" x14ac:dyDescent="0.35">
      <c r="A81" s="204"/>
      <c r="B81" s="204"/>
      <c r="C81" s="204"/>
      <c r="D81" s="204"/>
      <c r="E81" s="204"/>
      <c r="F81" s="204"/>
      <c r="G81" s="204"/>
      <c r="H81" s="205"/>
      <c r="I81" s="203"/>
      <c r="J81" s="203"/>
      <c r="K81" s="203"/>
      <c r="L81" s="203"/>
      <c r="M81" s="203"/>
      <c r="N81" s="203"/>
      <c r="O81" s="203"/>
    </row>
    <row r="82" spans="1:15" ht="15" x14ac:dyDescent="0.35">
      <c r="A82" s="204"/>
      <c r="B82" s="204"/>
      <c r="C82" s="204"/>
      <c r="D82" s="204"/>
      <c r="E82" s="204"/>
      <c r="F82" s="204"/>
      <c r="G82" s="204"/>
      <c r="H82" s="205"/>
      <c r="I82" s="203"/>
      <c r="J82" s="203"/>
      <c r="K82" s="203"/>
      <c r="L82" s="203"/>
      <c r="M82" s="203"/>
      <c r="N82" s="203"/>
      <c r="O82" s="203"/>
    </row>
    <row r="83" spans="1:15" ht="15" x14ac:dyDescent="0.35">
      <c r="A83" s="204"/>
      <c r="B83" s="204"/>
      <c r="C83" s="204"/>
      <c r="D83" s="204"/>
      <c r="E83" s="204"/>
      <c r="F83" s="204"/>
      <c r="G83" s="204"/>
      <c r="H83" s="205"/>
      <c r="I83" s="203"/>
      <c r="J83" s="203"/>
      <c r="K83" s="203"/>
      <c r="L83" s="203"/>
      <c r="M83" s="203"/>
      <c r="N83" s="203"/>
      <c r="O83" s="203"/>
    </row>
    <row r="84" spans="1:15" ht="15" x14ac:dyDescent="0.35">
      <c r="A84" s="204"/>
      <c r="B84" s="204"/>
      <c r="C84" s="204"/>
      <c r="D84" s="204"/>
      <c r="E84" s="204"/>
      <c r="F84" s="204"/>
      <c r="G84" s="204"/>
      <c r="H84" s="205"/>
      <c r="I84" s="203"/>
      <c r="J84" s="203"/>
      <c r="K84" s="203"/>
      <c r="L84" s="203"/>
      <c r="M84" s="203"/>
      <c r="N84" s="203"/>
      <c r="O84" s="203"/>
    </row>
    <row r="85" spans="1:15" ht="15" x14ac:dyDescent="0.35">
      <c r="A85" s="204"/>
      <c r="B85" s="204"/>
      <c r="C85" s="204"/>
      <c r="D85" s="204"/>
      <c r="E85" s="204"/>
      <c r="F85" s="204"/>
      <c r="G85" s="204"/>
      <c r="H85" s="205"/>
      <c r="I85" s="203"/>
      <c r="J85" s="203"/>
      <c r="K85" s="203"/>
      <c r="L85" s="203"/>
      <c r="M85" s="203"/>
      <c r="N85" s="203"/>
      <c r="O85" s="203"/>
    </row>
    <row r="86" spans="1:15" ht="15" x14ac:dyDescent="0.35">
      <c r="A86" s="204"/>
      <c r="B86" s="204"/>
      <c r="C86" s="204"/>
      <c r="D86" s="204"/>
      <c r="E86" s="204"/>
      <c r="F86" s="204"/>
      <c r="G86" s="204"/>
      <c r="H86" s="205"/>
      <c r="I86" s="203"/>
      <c r="J86" s="203"/>
      <c r="K86" s="203"/>
      <c r="L86" s="203"/>
      <c r="M86" s="203"/>
      <c r="N86" s="203"/>
      <c r="O86" s="203"/>
    </row>
    <row r="87" spans="1:15" ht="15" x14ac:dyDescent="0.35">
      <c r="A87" s="204"/>
      <c r="B87" s="204"/>
      <c r="C87" s="204"/>
      <c r="D87" s="204"/>
      <c r="E87" s="204"/>
      <c r="F87" s="204"/>
      <c r="G87" s="204"/>
      <c r="H87" s="205"/>
      <c r="I87" s="203"/>
      <c r="J87" s="203"/>
      <c r="K87" s="203"/>
      <c r="L87" s="203"/>
      <c r="M87" s="203"/>
      <c r="N87" s="203"/>
      <c r="O87" s="203"/>
    </row>
    <row r="88" spans="1:15" ht="15" x14ac:dyDescent="0.35">
      <c r="A88" s="204"/>
      <c r="B88" s="204"/>
      <c r="C88" s="204"/>
      <c r="D88" s="204"/>
      <c r="E88" s="204"/>
      <c r="F88" s="204"/>
      <c r="G88" s="204"/>
      <c r="H88" s="205"/>
      <c r="I88" s="203"/>
      <c r="J88" s="203"/>
      <c r="K88" s="203"/>
      <c r="L88" s="203"/>
      <c r="M88" s="203"/>
      <c r="N88" s="203"/>
      <c r="O88" s="203"/>
    </row>
    <row r="89" spans="1:15" ht="15" x14ac:dyDescent="0.35">
      <c r="A89" s="204"/>
      <c r="B89" s="204"/>
      <c r="C89" s="204"/>
      <c r="D89" s="204"/>
      <c r="E89" s="204"/>
      <c r="F89" s="204"/>
      <c r="G89" s="204"/>
      <c r="H89" s="205"/>
      <c r="I89" s="203"/>
      <c r="J89" s="203"/>
      <c r="K89" s="203"/>
      <c r="L89" s="203"/>
      <c r="M89" s="203"/>
      <c r="N89" s="203"/>
      <c r="O89" s="203"/>
    </row>
    <row r="90" spans="1:15" ht="15" x14ac:dyDescent="0.35">
      <c r="A90" s="204"/>
      <c r="B90" s="204"/>
      <c r="C90" s="204"/>
      <c r="D90" s="204"/>
      <c r="E90" s="204"/>
      <c r="F90" s="204"/>
      <c r="G90" s="204"/>
      <c r="H90" s="205"/>
      <c r="I90" s="203"/>
      <c r="J90" s="203"/>
      <c r="K90" s="203"/>
      <c r="L90" s="203"/>
      <c r="M90" s="203"/>
      <c r="N90" s="203"/>
      <c r="O90" s="203"/>
    </row>
    <row r="91" spans="1:15" ht="15" x14ac:dyDescent="0.35">
      <c r="A91" s="204"/>
      <c r="B91" s="204"/>
      <c r="C91" s="204"/>
      <c r="D91" s="204"/>
      <c r="E91" s="204"/>
      <c r="F91" s="204"/>
      <c r="G91" s="204"/>
      <c r="H91" s="205"/>
      <c r="I91" s="203"/>
      <c r="J91" s="203"/>
      <c r="K91" s="203"/>
      <c r="L91" s="203"/>
      <c r="M91" s="203"/>
      <c r="N91" s="203"/>
      <c r="O91" s="203"/>
    </row>
    <row r="92" spans="1:15" ht="15" x14ac:dyDescent="0.35">
      <c r="A92" s="204"/>
      <c r="B92" s="204"/>
      <c r="C92" s="204"/>
      <c r="D92" s="204"/>
      <c r="E92" s="204"/>
      <c r="F92" s="204"/>
      <c r="G92" s="204"/>
      <c r="H92" s="205"/>
      <c r="I92" s="203"/>
      <c r="J92" s="203"/>
      <c r="K92" s="203"/>
      <c r="L92" s="203"/>
      <c r="M92" s="203"/>
      <c r="N92" s="203"/>
      <c r="O92" s="203"/>
    </row>
    <row r="93" spans="1:15" ht="15" x14ac:dyDescent="0.35">
      <c r="A93" s="204"/>
      <c r="B93" s="204"/>
      <c r="C93" s="204"/>
      <c r="D93" s="204"/>
      <c r="E93" s="204"/>
      <c r="F93" s="204"/>
      <c r="G93" s="204"/>
      <c r="H93" s="205"/>
      <c r="I93" s="203"/>
      <c r="J93" s="203"/>
      <c r="K93" s="203"/>
      <c r="L93" s="203"/>
      <c r="M93" s="203"/>
      <c r="N93" s="203"/>
      <c r="O93" s="203"/>
    </row>
    <row r="94" spans="1:15" ht="15" x14ac:dyDescent="0.35">
      <c r="A94" s="204"/>
      <c r="B94" s="204"/>
      <c r="C94" s="204"/>
      <c r="D94" s="204"/>
      <c r="E94" s="204"/>
      <c r="F94" s="204"/>
      <c r="G94" s="204"/>
      <c r="H94" s="205"/>
      <c r="I94" s="203"/>
      <c r="J94" s="203"/>
      <c r="K94" s="203"/>
      <c r="L94" s="203"/>
      <c r="M94" s="203"/>
      <c r="N94" s="203"/>
      <c r="O94" s="203"/>
    </row>
    <row r="95" spans="1:15" ht="15" x14ac:dyDescent="0.35">
      <c r="A95" s="204"/>
      <c r="B95" s="204"/>
      <c r="C95" s="204"/>
      <c r="D95" s="204"/>
      <c r="E95" s="204"/>
      <c r="F95" s="204"/>
      <c r="G95" s="204"/>
      <c r="H95" s="205"/>
      <c r="I95" s="203"/>
      <c r="J95" s="203"/>
      <c r="K95" s="203"/>
      <c r="L95" s="203"/>
      <c r="M95" s="203"/>
      <c r="N95" s="203"/>
      <c r="O95" s="203"/>
    </row>
    <row r="96" spans="1:15" ht="15" x14ac:dyDescent="0.35">
      <c r="A96" s="204"/>
      <c r="B96" s="204"/>
      <c r="C96" s="204"/>
      <c r="D96" s="204"/>
      <c r="E96" s="204"/>
      <c r="F96" s="204"/>
      <c r="G96" s="204"/>
      <c r="H96" s="205"/>
      <c r="I96" s="203"/>
      <c r="J96" s="203"/>
      <c r="K96" s="203"/>
      <c r="L96" s="203"/>
      <c r="M96" s="203"/>
      <c r="N96" s="203"/>
      <c r="O96" s="203"/>
    </row>
    <row r="97" spans="1:15" ht="15" x14ac:dyDescent="0.35">
      <c r="A97" s="204"/>
      <c r="B97" s="204"/>
      <c r="C97" s="204"/>
      <c r="D97" s="204"/>
      <c r="E97" s="204"/>
      <c r="F97" s="204"/>
      <c r="G97" s="204"/>
      <c r="H97" s="205"/>
      <c r="I97" s="203"/>
      <c r="J97" s="203"/>
      <c r="K97" s="203"/>
      <c r="L97" s="203"/>
      <c r="M97" s="203"/>
      <c r="N97" s="203"/>
      <c r="O97" s="203"/>
    </row>
    <row r="98" spans="1:15" ht="15" x14ac:dyDescent="0.35">
      <c r="A98" s="204"/>
      <c r="B98" s="204"/>
      <c r="C98" s="204"/>
      <c r="D98" s="204"/>
      <c r="E98" s="204"/>
      <c r="F98" s="204"/>
      <c r="G98" s="204"/>
      <c r="H98" s="205"/>
      <c r="I98" s="203"/>
      <c r="J98" s="203"/>
      <c r="K98" s="203"/>
      <c r="L98" s="203"/>
      <c r="M98" s="203"/>
      <c r="N98" s="203"/>
      <c r="O98" s="203"/>
    </row>
    <row r="99" spans="1:15" ht="15" x14ac:dyDescent="0.35">
      <c r="A99" s="204"/>
      <c r="B99" s="204"/>
      <c r="C99" s="204"/>
      <c r="D99" s="204"/>
      <c r="E99" s="204"/>
      <c r="F99" s="204"/>
      <c r="G99" s="204"/>
      <c r="H99" s="205"/>
      <c r="I99" s="203"/>
      <c r="J99" s="203"/>
      <c r="K99" s="203"/>
      <c r="L99" s="203"/>
      <c r="M99" s="203"/>
      <c r="N99" s="203"/>
      <c r="O99" s="203"/>
    </row>
    <row r="100" spans="1:15" ht="15" x14ac:dyDescent="0.35">
      <c r="A100" s="204"/>
      <c r="B100" s="204"/>
      <c r="C100" s="204"/>
      <c r="D100" s="204"/>
      <c r="E100" s="204"/>
      <c r="F100" s="204"/>
      <c r="G100" s="204"/>
      <c r="H100" s="205"/>
      <c r="I100" s="203"/>
      <c r="J100" s="203"/>
      <c r="K100" s="203"/>
      <c r="L100" s="203"/>
      <c r="M100" s="203"/>
      <c r="N100" s="203"/>
      <c r="O100" s="203"/>
    </row>
    <row r="101" spans="1:15" ht="15" x14ac:dyDescent="0.35">
      <c r="A101" s="204"/>
      <c r="B101" s="204"/>
      <c r="C101" s="204"/>
      <c r="D101" s="204"/>
      <c r="E101" s="204"/>
      <c r="F101" s="204"/>
      <c r="G101" s="204"/>
      <c r="H101" s="205"/>
      <c r="I101" s="203"/>
      <c r="J101" s="203"/>
      <c r="K101" s="203"/>
      <c r="L101" s="203"/>
      <c r="M101" s="203"/>
      <c r="N101" s="203"/>
      <c r="O101" s="203"/>
    </row>
    <row r="102" spans="1:15" ht="15" x14ac:dyDescent="0.35">
      <c r="A102" s="204"/>
      <c r="B102" s="204"/>
      <c r="C102" s="204"/>
      <c r="D102" s="204"/>
      <c r="E102" s="204"/>
      <c r="F102" s="204"/>
      <c r="G102" s="204"/>
      <c r="H102" s="205"/>
      <c r="I102" s="203"/>
      <c r="J102" s="203"/>
      <c r="K102" s="203"/>
      <c r="L102" s="203"/>
      <c r="M102" s="203"/>
      <c r="N102" s="203"/>
      <c r="O102" s="203"/>
    </row>
    <row r="103" spans="1:15" ht="15" x14ac:dyDescent="0.35">
      <c r="A103" s="204"/>
      <c r="B103" s="204"/>
      <c r="C103" s="204"/>
      <c r="D103" s="204"/>
      <c r="E103" s="204"/>
      <c r="F103" s="204"/>
      <c r="G103" s="204"/>
      <c r="H103" s="205"/>
      <c r="I103" s="203"/>
      <c r="J103" s="203"/>
      <c r="K103" s="203"/>
      <c r="L103" s="203"/>
      <c r="M103" s="203"/>
      <c r="N103" s="203"/>
      <c r="O103" s="203"/>
    </row>
    <row r="104" spans="1:15" ht="15" x14ac:dyDescent="0.35">
      <c r="A104" s="204"/>
      <c r="B104" s="204"/>
      <c r="C104" s="204"/>
      <c r="D104" s="204"/>
      <c r="E104" s="204"/>
      <c r="F104" s="204"/>
      <c r="G104" s="204"/>
      <c r="H104" s="205"/>
      <c r="I104" s="203"/>
      <c r="J104" s="203"/>
      <c r="K104" s="203"/>
      <c r="L104" s="203"/>
      <c r="M104" s="203"/>
      <c r="N104" s="203"/>
      <c r="O104" s="203"/>
    </row>
    <row r="105" spans="1:15" ht="15" x14ac:dyDescent="0.35">
      <c r="A105" s="204"/>
      <c r="B105" s="204"/>
      <c r="C105" s="204"/>
      <c r="D105" s="204"/>
      <c r="E105" s="204"/>
      <c r="F105" s="204"/>
      <c r="G105" s="204"/>
      <c r="H105" s="205"/>
      <c r="I105" s="203"/>
      <c r="J105" s="203"/>
      <c r="K105" s="203"/>
      <c r="L105" s="203"/>
      <c r="M105" s="203"/>
      <c r="N105" s="203"/>
      <c r="O105" s="203"/>
    </row>
    <row r="106" spans="1:15" ht="15" x14ac:dyDescent="0.35">
      <c r="A106" s="204"/>
      <c r="B106" s="204"/>
      <c r="C106" s="204"/>
      <c r="D106" s="204"/>
      <c r="E106" s="204"/>
      <c r="F106" s="204"/>
      <c r="G106" s="204"/>
      <c r="H106" s="205"/>
      <c r="I106" s="203"/>
      <c r="J106" s="203"/>
      <c r="K106" s="203"/>
      <c r="L106" s="203"/>
      <c r="M106" s="203"/>
      <c r="N106" s="203"/>
      <c r="O106" s="203"/>
    </row>
    <row r="107" spans="1:15" ht="15" x14ac:dyDescent="0.35">
      <c r="A107" s="204"/>
      <c r="B107" s="204"/>
      <c r="C107" s="204"/>
      <c r="D107" s="204"/>
      <c r="E107" s="204"/>
      <c r="F107" s="204"/>
      <c r="G107" s="204"/>
      <c r="H107" s="205"/>
      <c r="I107" s="203"/>
      <c r="J107" s="203"/>
      <c r="K107" s="203"/>
      <c r="L107" s="203"/>
      <c r="M107" s="203"/>
      <c r="N107" s="203"/>
      <c r="O107" s="203"/>
    </row>
    <row r="108" spans="1:15" ht="15" x14ac:dyDescent="0.35">
      <c r="A108" s="204"/>
      <c r="B108" s="204"/>
      <c r="C108" s="204"/>
      <c r="D108" s="204"/>
      <c r="E108" s="204"/>
      <c r="F108" s="204"/>
      <c r="G108" s="204"/>
      <c r="H108" s="205"/>
      <c r="I108" s="203"/>
      <c r="J108" s="203"/>
      <c r="K108" s="203"/>
      <c r="L108" s="203"/>
      <c r="M108" s="203"/>
      <c r="N108" s="203"/>
      <c r="O108" s="203"/>
    </row>
    <row r="109" spans="1:15" ht="15" x14ac:dyDescent="0.35">
      <c r="A109" s="204"/>
      <c r="B109" s="204"/>
      <c r="C109" s="204"/>
      <c r="D109" s="204"/>
      <c r="E109" s="204"/>
      <c r="F109" s="204"/>
      <c r="G109" s="204"/>
      <c r="H109" s="205"/>
      <c r="I109" s="203"/>
      <c r="J109" s="203"/>
      <c r="K109" s="203"/>
      <c r="L109" s="203"/>
      <c r="M109" s="203"/>
      <c r="N109" s="203"/>
      <c r="O109" s="203"/>
    </row>
    <row r="110" spans="1:15" ht="15" x14ac:dyDescent="0.35">
      <c r="A110" s="204"/>
      <c r="B110" s="204"/>
      <c r="C110" s="204"/>
      <c r="D110" s="204"/>
      <c r="E110" s="204"/>
      <c r="F110" s="204"/>
      <c r="G110" s="204"/>
      <c r="H110" s="205"/>
      <c r="I110" s="203"/>
      <c r="J110" s="203"/>
      <c r="K110" s="203"/>
      <c r="L110" s="203"/>
      <c r="M110" s="203"/>
      <c r="N110" s="203"/>
      <c r="O110" s="203"/>
    </row>
    <row r="111" spans="1:15" ht="15" x14ac:dyDescent="0.35">
      <c r="A111" s="204"/>
      <c r="B111" s="204"/>
      <c r="C111" s="204"/>
      <c r="D111" s="204"/>
      <c r="E111" s="204"/>
      <c r="F111" s="204"/>
      <c r="G111" s="204"/>
      <c r="H111" s="205"/>
      <c r="I111" s="203"/>
      <c r="J111" s="203"/>
      <c r="K111" s="203"/>
      <c r="L111" s="203"/>
      <c r="M111" s="203"/>
      <c r="N111" s="203"/>
      <c r="O111" s="203"/>
    </row>
    <row r="112" spans="1:15" ht="15" x14ac:dyDescent="0.35">
      <c r="A112" s="204"/>
      <c r="B112" s="204"/>
      <c r="C112" s="204"/>
      <c r="D112" s="204"/>
      <c r="E112" s="204"/>
      <c r="F112" s="204"/>
      <c r="G112" s="204"/>
      <c r="H112" s="205"/>
      <c r="I112" s="203"/>
      <c r="J112" s="203"/>
      <c r="K112" s="203"/>
      <c r="L112" s="203"/>
      <c r="M112" s="203"/>
      <c r="N112" s="203"/>
      <c r="O112" s="203"/>
    </row>
    <row r="113" spans="1:15" ht="15" x14ac:dyDescent="0.35">
      <c r="A113" s="204"/>
      <c r="B113" s="204"/>
      <c r="C113" s="204"/>
      <c r="D113" s="204"/>
      <c r="E113" s="204"/>
      <c r="F113" s="204"/>
      <c r="G113" s="204"/>
      <c r="H113" s="205"/>
      <c r="I113" s="203"/>
      <c r="J113" s="203"/>
      <c r="K113" s="203"/>
      <c r="L113" s="203"/>
      <c r="M113" s="203"/>
      <c r="N113" s="203"/>
      <c r="O113" s="203"/>
    </row>
    <row r="114" spans="1:15" ht="15" x14ac:dyDescent="0.35">
      <c r="A114" s="204"/>
      <c r="B114" s="204"/>
      <c r="C114" s="204"/>
      <c r="D114" s="204"/>
      <c r="E114" s="204"/>
      <c r="F114" s="204"/>
      <c r="G114" s="204"/>
      <c r="H114" s="205"/>
      <c r="I114" s="203"/>
      <c r="J114" s="203"/>
      <c r="K114" s="203"/>
      <c r="L114" s="203"/>
      <c r="M114" s="203"/>
      <c r="N114" s="203"/>
      <c r="O114" s="203"/>
    </row>
    <row r="115" spans="1:15" ht="15" x14ac:dyDescent="0.35">
      <c r="A115" s="204"/>
      <c r="B115" s="204"/>
      <c r="C115" s="204"/>
      <c r="D115" s="204"/>
      <c r="E115" s="204"/>
      <c r="F115" s="204"/>
      <c r="G115" s="204"/>
      <c r="H115" s="205"/>
      <c r="I115" s="203"/>
      <c r="J115" s="203"/>
      <c r="K115" s="203"/>
      <c r="L115" s="203"/>
      <c r="M115" s="203"/>
      <c r="N115" s="203"/>
      <c r="O115" s="203"/>
    </row>
    <row r="116" spans="1:15" ht="15" x14ac:dyDescent="0.35">
      <c r="A116" s="204"/>
      <c r="B116" s="204"/>
      <c r="C116" s="204"/>
      <c r="D116" s="204"/>
      <c r="E116" s="204"/>
      <c r="F116" s="204"/>
      <c r="G116" s="204"/>
      <c r="H116" s="205"/>
      <c r="I116" s="203"/>
      <c r="J116" s="203"/>
      <c r="K116" s="203"/>
      <c r="L116" s="203"/>
      <c r="M116" s="203"/>
      <c r="N116" s="203"/>
      <c r="O116" s="203"/>
    </row>
    <row r="117" spans="1:15" ht="15" x14ac:dyDescent="0.35">
      <c r="A117" s="204"/>
      <c r="B117" s="204"/>
      <c r="C117" s="204"/>
      <c r="D117" s="204"/>
      <c r="E117" s="204"/>
      <c r="F117" s="204"/>
      <c r="G117" s="204"/>
      <c r="H117" s="205"/>
      <c r="I117" s="203"/>
      <c r="J117" s="203"/>
      <c r="K117" s="203"/>
      <c r="L117" s="203"/>
      <c r="M117" s="203"/>
      <c r="N117" s="203"/>
      <c r="O117" s="203"/>
    </row>
    <row r="118" spans="1:15" ht="15" x14ac:dyDescent="0.35">
      <c r="A118" s="204"/>
      <c r="B118" s="204"/>
      <c r="C118" s="204"/>
      <c r="D118" s="204"/>
      <c r="E118" s="204"/>
      <c r="F118" s="204"/>
      <c r="G118" s="204"/>
      <c r="H118" s="205"/>
      <c r="I118" s="203"/>
      <c r="J118" s="203"/>
      <c r="K118" s="203"/>
      <c r="L118" s="203"/>
      <c r="M118" s="203"/>
      <c r="N118" s="203"/>
      <c r="O118" s="203"/>
    </row>
    <row r="119" spans="1:15" ht="15" x14ac:dyDescent="0.35">
      <c r="A119" s="204"/>
      <c r="B119" s="204"/>
      <c r="C119" s="204"/>
      <c r="D119" s="204"/>
      <c r="E119" s="204"/>
      <c r="F119" s="204"/>
      <c r="G119" s="204"/>
      <c r="H119" s="205"/>
      <c r="I119" s="203"/>
      <c r="J119" s="203"/>
      <c r="K119" s="203"/>
      <c r="L119" s="203"/>
      <c r="M119" s="203"/>
      <c r="N119" s="203"/>
      <c r="O119" s="203"/>
    </row>
    <row r="120" spans="1:15" ht="15" x14ac:dyDescent="0.35">
      <c r="A120" s="204"/>
      <c r="B120" s="204"/>
      <c r="C120" s="204"/>
      <c r="D120" s="204"/>
      <c r="E120" s="204"/>
      <c r="F120" s="204"/>
      <c r="G120" s="204"/>
      <c r="H120" s="205"/>
      <c r="I120" s="203"/>
      <c r="J120" s="203"/>
      <c r="K120" s="203"/>
      <c r="L120" s="203"/>
      <c r="M120" s="203"/>
      <c r="N120" s="203"/>
      <c r="O120" s="203"/>
    </row>
    <row r="121" spans="1:15" ht="15" x14ac:dyDescent="0.35">
      <c r="A121" s="204"/>
      <c r="B121" s="204"/>
      <c r="C121" s="204"/>
      <c r="D121" s="204"/>
      <c r="E121" s="204"/>
      <c r="F121" s="204"/>
      <c r="G121" s="204"/>
      <c r="H121" s="205"/>
      <c r="I121" s="203"/>
      <c r="J121" s="203"/>
      <c r="K121" s="203"/>
      <c r="L121" s="203"/>
      <c r="M121" s="203"/>
      <c r="N121" s="203"/>
      <c r="O121" s="203"/>
    </row>
    <row r="122" spans="1:15" ht="15" x14ac:dyDescent="0.35">
      <c r="A122" s="204"/>
      <c r="B122" s="204"/>
      <c r="C122" s="204"/>
      <c r="D122" s="204"/>
      <c r="E122" s="204"/>
      <c r="F122" s="204"/>
      <c r="G122" s="204"/>
      <c r="H122" s="205"/>
      <c r="I122" s="203"/>
      <c r="J122" s="203"/>
      <c r="K122" s="203"/>
      <c r="L122" s="203"/>
      <c r="M122" s="203"/>
      <c r="N122" s="203"/>
      <c r="O122" s="203"/>
    </row>
    <row r="123" spans="1:15" ht="15" x14ac:dyDescent="0.35">
      <c r="A123" s="204"/>
      <c r="B123" s="204"/>
      <c r="C123" s="204"/>
      <c r="D123" s="204"/>
      <c r="E123" s="204"/>
      <c r="F123" s="204"/>
      <c r="G123" s="204"/>
      <c r="H123" s="205"/>
      <c r="I123" s="203"/>
      <c r="J123" s="203"/>
      <c r="K123" s="203"/>
      <c r="L123" s="203"/>
      <c r="M123" s="203"/>
      <c r="N123" s="203"/>
      <c r="O123" s="203"/>
    </row>
    <row r="124" spans="1:15" ht="15" x14ac:dyDescent="0.35">
      <c r="A124" s="204"/>
      <c r="B124" s="204"/>
      <c r="C124" s="204"/>
      <c r="D124" s="204"/>
      <c r="E124" s="204"/>
      <c r="F124" s="204"/>
      <c r="G124" s="204"/>
      <c r="H124" s="205"/>
      <c r="I124" s="203"/>
      <c r="J124" s="203"/>
      <c r="K124" s="203"/>
      <c r="L124" s="203"/>
      <c r="M124" s="203"/>
      <c r="N124" s="203"/>
      <c r="O124" s="203"/>
    </row>
    <row r="125" spans="1:15" ht="15" x14ac:dyDescent="0.35">
      <c r="A125" s="204"/>
      <c r="B125" s="204"/>
      <c r="C125" s="204"/>
      <c r="D125" s="204"/>
      <c r="E125" s="204"/>
      <c r="F125" s="204"/>
      <c r="G125" s="204"/>
      <c r="H125" s="205"/>
      <c r="I125" s="203"/>
      <c r="J125" s="203"/>
      <c r="K125" s="203"/>
      <c r="L125" s="203"/>
      <c r="M125" s="203"/>
      <c r="N125" s="203"/>
      <c r="O125" s="203"/>
    </row>
    <row r="126" spans="1:15" ht="15" x14ac:dyDescent="0.35">
      <c r="A126" s="204"/>
      <c r="B126" s="204"/>
      <c r="C126" s="204"/>
      <c r="D126" s="204"/>
      <c r="E126" s="204"/>
      <c r="F126" s="204"/>
      <c r="G126" s="204"/>
      <c r="H126" s="205"/>
      <c r="I126" s="203"/>
      <c r="J126" s="203"/>
      <c r="K126" s="203"/>
      <c r="L126" s="203"/>
      <c r="M126" s="203"/>
      <c r="N126" s="203"/>
      <c r="O126" s="203"/>
    </row>
    <row r="127" spans="1:15" ht="15" x14ac:dyDescent="0.35">
      <c r="A127" s="204"/>
      <c r="B127" s="204"/>
      <c r="C127" s="204"/>
      <c r="D127" s="204"/>
      <c r="E127" s="204"/>
      <c r="F127" s="204"/>
      <c r="G127" s="204"/>
      <c r="H127" s="205"/>
      <c r="I127" s="203"/>
      <c r="J127" s="203"/>
      <c r="K127" s="203"/>
      <c r="L127" s="203"/>
      <c r="M127" s="203"/>
      <c r="N127" s="203"/>
      <c r="O127" s="203"/>
    </row>
    <row r="128" spans="1:15" ht="15" x14ac:dyDescent="0.35">
      <c r="A128" s="204"/>
      <c r="B128" s="204"/>
      <c r="C128" s="204"/>
      <c r="D128" s="204"/>
      <c r="E128" s="204"/>
      <c r="F128" s="204"/>
      <c r="G128" s="204"/>
      <c r="H128" s="205"/>
      <c r="I128" s="203"/>
      <c r="J128" s="203"/>
      <c r="K128" s="203"/>
      <c r="L128" s="203"/>
      <c r="M128" s="203"/>
      <c r="N128" s="203"/>
      <c r="O128" s="203"/>
    </row>
    <row r="129" spans="1:15" ht="15" x14ac:dyDescent="0.35">
      <c r="A129" s="204"/>
      <c r="B129" s="204"/>
      <c r="C129" s="204"/>
      <c r="D129" s="204"/>
      <c r="E129" s="204"/>
      <c r="F129" s="204"/>
      <c r="G129" s="204"/>
      <c r="H129" s="205"/>
      <c r="I129" s="203"/>
      <c r="J129" s="203"/>
      <c r="K129" s="203"/>
      <c r="L129" s="203"/>
      <c r="M129" s="203"/>
      <c r="N129" s="203"/>
      <c r="O129" s="203"/>
    </row>
    <row r="130" spans="1:15" ht="15" x14ac:dyDescent="0.35">
      <c r="A130" s="204"/>
      <c r="B130" s="204"/>
      <c r="C130" s="204"/>
      <c r="D130" s="204"/>
      <c r="E130" s="204"/>
      <c r="F130" s="204"/>
      <c r="G130" s="204"/>
      <c r="H130" s="205"/>
      <c r="I130" s="203"/>
      <c r="J130" s="203"/>
      <c r="K130" s="203"/>
      <c r="L130" s="203"/>
      <c r="M130" s="203"/>
      <c r="N130" s="203"/>
      <c r="O130" s="203"/>
    </row>
    <row r="131" spans="1:15" ht="15" x14ac:dyDescent="0.35">
      <c r="A131" s="204"/>
      <c r="B131" s="204"/>
      <c r="C131" s="204"/>
      <c r="D131" s="204"/>
      <c r="E131" s="204"/>
      <c r="F131" s="204"/>
      <c r="G131" s="204"/>
      <c r="H131" s="205"/>
      <c r="I131" s="203"/>
      <c r="J131" s="203"/>
      <c r="K131" s="203"/>
      <c r="L131" s="203"/>
      <c r="M131" s="203"/>
      <c r="N131" s="203"/>
      <c r="O131" s="203"/>
    </row>
    <row r="132" spans="1:15" ht="15" x14ac:dyDescent="0.35">
      <c r="A132" s="204"/>
      <c r="B132" s="204"/>
      <c r="C132" s="204"/>
      <c r="D132" s="204"/>
      <c r="E132" s="204"/>
      <c r="F132" s="204"/>
      <c r="G132" s="204"/>
      <c r="H132" s="205"/>
      <c r="I132" s="203"/>
      <c r="J132" s="203"/>
      <c r="K132" s="203"/>
      <c r="L132" s="203"/>
      <c r="M132" s="203"/>
      <c r="N132" s="203"/>
      <c r="O132" s="203"/>
    </row>
    <row r="133" spans="1:15" ht="15" x14ac:dyDescent="0.35">
      <c r="A133" s="204"/>
      <c r="B133" s="204"/>
      <c r="C133" s="204"/>
      <c r="D133" s="204"/>
      <c r="E133" s="204"/>
      <c r="F133" s="204"/>
      <c r="G133" s="204"/>
      <c r="H133" s="205"/>
      <c r="I133" s="203"/>
      <c r="J133" s="203"/>
      <c r="K133" s="203"/>
      <c r="L133" s="203"/>
      <c r="M133" s="203"/>
      <c r="N133" s="203"/>
      <c r="O133" s="203"/>
    </row>
    <row r="134" spans="1:15" ht="15" x14ac:dyDescent="0.35">
      <c r="A134" s="204"/>
      <c r="B134" s="204"/>
      <c r="C134" s="204"/>
      <c r="D134" s="204"/>
      <c r="E134" s="204"/>
      <c r="F134" s="204"/>
      <c r="G134" s="204"/>
      <c r="H134" s="205"/>
      <c r="I134" s="203"/>
      <c r="J134" s="203"/>
      <c r="K134" s="203"/>
      <c r="L134" s="203"/>
      <c r="M134" s="203"/>
      <c r="N134" s="203"/>
      <c r="O134" s="203"/>
    </row>
    <row r="135" spans="1:15" ht="15" x14ac:dyDescent="0.35">
      <c r="A135" s="204"/>
      <c r="B135" s="204"/>
      <c r="C135" s="204"/>
      <c r="D135" s="204"/>
      <c r="E135" s="204"/>
      <c r="F135" s="204"/>
      <c r="G135" s="204"/>
      <c r="H135" s="205"/>
      <c r="I135" s="203"/>
      <c r="J135" s="203"/>
      <c r="K135" s="203"/>
      <c r="L135" s="203"/>
      <c r="M135" s="203"/>
      <c r="N135" s="203"/>
      <c r="O135" s="203"/>
    </row>
    <row r="136" spans="1:15" ht="15" x14ac:dyDescent="0.35">
      <c r="A136" s="204"/>
      <c r="B136" s="204"/>
      <c r="C136" s="204"/>
      <c r="D136" s="204"/>
      <c r="E136" s="204"/>
      <c r="F136" s="204"/>
      <c r="G136" s="204"/>
      <c r="H136" s="205"/>
      <c r="I136" s="203"/>
      <c r="J136" s="203"/>
      <c r="K136" s="203"/>
      <c r="L136" s="203"/>
      <c r="M136" s="203"/>
      <c r="N136" s="203"/>
      <c r="O136" s="203"/>
    </row>
    <row r="137" spans="1:15" ht="15" x14ac:dyDescent="0.35">
      <c r="A137" s="204"/>
      <c r="B137" s="204"/>
      <c r="C137" s="204"/>
      <c r="D137" s="204"/>
      <c r="E137" s="204"/>
      <c r="F137" s="204"/>
      <c r="G137" s="204"/>
      <c r="H137" s="205"/>
      <c r="I137" s="203"/>
      <c r="J137" s="203"/>
      <c r="K137" s="203"/>
      <c r="L137" s="203"/>
      <c r="M137" s="203"/>
      <c r="N137" s="203"/>
      <c r="O137" s="203"/>
    </row>
    <row r="138" spans="1:15" ht="15" x14ac:dyDescent="0.35">
      <c r="A138" s="204"/>
      <c r="B138" s="204"/>
      <c r="C138" s="204"/>
      <c r="D138" s="204"/>
      <c r="E138" s="204"/>
      <c r="F138" s="204"/>
      <c r="G138" s="204"/>
      <c r="H138" s="205"/>
      <c r="I138" s="203"/>
      <c r="J138" s="203"/>
      <c r="K138" s="203"/>
      <c r="L138" s="203"/>
      <c r="M138" s="203"/>
      <c r="N138" s="203"/>
      <c r="O138" s="203"/>
    </row>
    <row r="139" spans="1:15" ht="15" x14ac:dyDescent="0.35">
      <c r="A139" s="204"/>
      <c r="B139" s="204"/>
      <c r="C139" s="204"/>
      <c r="D139" s="204"/>
      <c r="E139" s="204"/>
      <c r="F139" s="204"/>
      <c r="G139" s="204"/>
      <c r="H139" s="205"/>
      <c r="I139" s="203"/>
      <c r="J139" s="203"/>
      <c r="K139" s="203"/>
      <c r="L139" s="203"/>
      <c r="M139" s="203"/>
      <c r="N139" s="203"/>
      <c r="O139" s="203"/>
    </row>
    <row r="140" spans="1:15" ht="15" x14ac:dyDescent="0.35">
      <c r="A140" s="204"/>
      <c r="B140" s="204"/>
      <c r="C140" s="204"/>
      <c r="D140" s="204"/>
      <c r="E140" s="204"/>
      <c r="F140" s="204"/>
      <c r="G140" s="204"/>
      <c r="H140" s="205"/>
      <c r="I140" s="203"/>
      <c r="J140" s="203"/>
      <c r="K140" s="203"/>
      <c r="L140" s="203"/>
      <c r="M140" s="203"/>
      <c r="N140" s="203"/>
      <c r="O140" s="203"/>
    </row>
    <row r="141" spans="1:15" ht="15" x14ac:dyDescent="0.35">
      <c r="A141" s="204"/>
      <c r="B141" s="204"/>
      <c r="C141" s="204"/>
      <c r="D141" s="204"/>
      <c r="E141" s="204"/>
      <c r="F141" s="204"/>
      <c r="G141" s="204"/>
      <c r="H141" s="205"/>
      <c r="I141" s="203"/>
      <c r="J141" s="203"/>
      <c r="K141" s="203"/>
      <c r="L141" s="203"/>
      <c r="M141" s="203"/>
      <c r="N141" s="203"/>
      <c r="O141" s="203"/>
    </row>
    <row r="142" spans="1:15" ht="15" x14ac:dyDescent="0.35">
      <c r="A142" s="204"/>
      <c r="B142" s="204"/>
      <c r="C142" s="204"/>
      <c r="D142" s="204"/>
      <c r="E142" s="204"/>
      <c r="F142" s="204"/>
      <c r="G142" s="204"/>
      <c r="H142" s="205"/>
      <c r="I142" s="203"/>
      <c r="J142" s="203"/>
      <c r="K142" s="203"/>
      <c r="L142" s="203"/>
      <c r="M142" s="203"/>
      <c r="N142" s="203"/>
      <c r="O142" s="203"/>
    </row>
    <row r="143" spans="1:15" ht="15" x14ac:dyDescent="0.35">
      <c r="A143" s="204"/>
      <c r="B143" s="204"/>
      <c r="C143" s="204"/>
      <c r="D143" s="204"/>
      <c r="E143" s="204"/>
      <c r="F143" s="204"/>
      <c r="G143" s="204"/>
      <c r="H143" s="205"/>
      <c r="I143" s="203"/>
      <c r="J143" s="203"/>
      <c r="K143" s="203"/>
      <c r="L143" s="203"/>
      <c r="M143" s="203"/>
      <c r="N143" s="203"/>
      <c r="O143" s="203"/>
    </row>
    <row r="144" spans="1:15" ht="15" x14ac:dyDescent="0.35">
      <c r="A144" s="204"/>
      <c r="B144" s="204"/>
      <c r="C144" s="204"/>
      <c r="D144" s="204"/>
      <c r="E144" s="204"/>
      <c r="F144" s="204"/>
      <c r="G144" s="204"/>
      <c r="H144" s="205"/>
      <c r="I144" s="203"/>
      <c r="J144" s="203"/>
      <c r="K144" s="203"/>
      <c r="L144" s="203"/>
      <c r="M144" s="203"/>
      <c r="N144" s="203"/>
      <c r="O144" s="203"/>
    </row>
    <row r="145" spans="1:15" ht="15" x14ac:dyDescent="0.35">
      <c r="A145" s="204"/>
      <c r="B145" s="204"/>
      <c r="C145" s="204"/>
      <c r="D145" s="204"/>
      <c r="E145" s="204"/>
      <c r="F145" s="204"/>
      <c r="G145" s="204"/>
      <c r="H145" s="205"/>
      <c r="I145" s="203"/>
      <c r="J145" s="203"/>
      <c r="K145" s="203"/>
      <c r="L145" s="203"/>
      <c r="M145" s="203"/>
      <c r="N145" s="203"/>
      <c r="O145" s="203"/>
    </row>
    <row r="146" spans="1:15" ht="15" x14ac:dyDescent="0.35">
      <c r="A146" s="204"/>
      <c r="B146" s="204"/>
      <c r="C146" s="204"/>
      <c r="D146" s="204"/>
      <c r="E146" s="204"/>
      <c r="F146" s="204"/>
      <c r="G146" s="204"/>
      <c r="H146" s="205"/>
      <c r="I146" s="203"/>
      <c r="J146" s="203"/>
      <c r="K146" s="203"/>
      <c r="L146" s="203"/>
      <c r="M146" s="203"/>
      <c r="N146" s="203"/>
      <c r="O146" s="203"/>
    </row>
    <row r="147" spans="1:15" ht="15" x14ac:dyDescent="0.35">
      <c r="A147" s="204"/>
      <c r="B147" s="204"/>
      <c r="C147" s="204"/>
      <c r="D147" s="204"/>
      <c r="E147" s="204"/>
      <c r="F147" s="204"/>
      <c r="G147" s="204"/>
      <c r="H147" s="205"/>
      <c r="I147" s="203"/>
      <c r="J147" s="203"/>
      <c r="K147" s="203"/>
      <c r="L147" s="203"/>
      <c r="M147" s="203"/>
      <c r="N147" s="203"/>
      <c r="O147" s="203"/>
    </row>
    <row r="148" spans="1:15" ht="15" x14ac:dyDescent="0.35">
      <c r="A148" s="204"/>
      <c r="B148" s="204"/>
      <c r="C148" s="204"/>
      <c r="D148" s="204"/>
      <c r="E148" s="204"/>
      <c r="F148" s="204"/>
      <c r="G148" s="204"/>
      <c r="H148" s="205"/>
      <c r="I148" s="203"/>
      <c r="J148" s="203"/>
      <c r="K148" s="203"/>
      <c r="L148" s="203"/>
      <c r="M148" s="203"/>
      <c r="N148" s="203"/>
      <c r="O148" s="203"/>
    </row>
    <row r="149" spans="1:15" ht="15" x14ac:dyDescent="0.35">
      <c r="A149" s="204"/>
      <c r="B149" s="204"/>
      <c r="C149" s="204"/>
      <c r="D149" s="204"/>
      <c r="E149" s="204"/>
      <c r="F149" s="204"/>
      <c r="G149" s="204"/>
      <c r="H149" s="205"/>
      <c r="I149" s="203"/>
      <c r="J149" s="203"/>
      <c r="K149" s="203"/>
      <c r="L149" s="203"/>
      <c r="M149" s="203"/>
      <c r="N149" s="203"/>
      <c r="O149" s="203"/>
    </row>
    <row r="150" spans="1:15" ht="15" x14ac:dyDescent="0.35">
      <c r="A150" s="204"/>
      <c r="B150" s="204"/>
      <c r="C150" s="204"/>
      <c r="D150" s="204"/>
      <c r="E150" s="204"/>
      <c r="F150" s="204"/>
      <c r="G150" s="204"/>
      <c r="H150" s="205"/>
      <c r="I150" s="203"/>
      <c r="J150" s="203"/>
      <c r="K150" s="203"/>
      <c r="L150" s="203"/>
      <c r="M150" s="203"/>
      <c r="N150" s="203"/>
      <c r="O150" s="203"/>
    </row>
    <row r="151" spans="1:15" ht="15" x14ac:dyDescent="0.35">
      <c r="A151" s="204"/>
      <c r="B151" s="204"/>
      <c r="C151" s="204"/>
      <c r="D151" s="204"/>
      <c r="E151" s="204"/>
      <c r="F151" s="204"/>
      <c r="G151" s="204"/>
      <c r="H151" s="205"/>
      <c r="I151" s="203"/>
      <c r="J151" s="203"/>
      <c r="K151" s="203"/>
      <c r="L151" s="203"/>
      <c r="M151" s="203"/>
      <c r="N151" s="203"/>
      <c r="O151" s="203"/>
    </row>
    <row r="152" spans="1:15" ht="15" x14ac:dyDescent="0.35">
      <c r="A152" s="204"/>
      <c r="B152" s="204"/>
      <c r="C152" s="204"/>
      <c r="D152" s="204"/>
      <c r="E152" s="204"/>
      <c r="F152" s="204"/>
      <c r="G152" s="204"/>
      <c r="H152" s="205"/>
      <c r="I152" s="203"/>
      <c r="J152" s="203"/>
      <c r="K152" s="203"/>
      <c r="L152" s="203"/>
      <c r="M152" s="203"/>
      <c r="N152" s="203"/>
      <c r="O152" s="203"/>
    </row>
    <row r="153" spans="1:15" ht="15" x14ac:dyDescent="0.35">
      <c r="A153" s="204"/>
      <c r="B153" s="204"/>
      <c r="C153" s="204"/>
      <c r="D153" s="204"/>
      <c r="E153" s="204"/>
      <c r="F153" s="204"/>
      <c r="G153" s="204"/>
      <c r="H153" s="205"/>
      <c r="I153" s="203"/>
      <c r="J153" s="203"/>
      <c r="K153" s="203"/>
      <c r="L153" s="203"/>
      <c r="M153" s="203"/>
      <c r="N153" s="203"/>
      <c r="O153" s="203"/>
    </row>
    <row r="154" spans="1:15" ht="15" x14ac:dyDescent="0.35">
      <c r="A154" s="204"/>
      <c r="B154" s="204"/>
      <c r="C154" s="204"/>
      <c r="D154" s="204"/>
      <c r="E154" s="204"/>
      <c r="F154" s="204"/>
      <c r="G154" s="204"/>
      <c r="H154" s="205"/>
      <c r="I154" s="203"/>
      <c r="J154" s="203"/>
      <c r="K154" s="203"/>
      <c r="L154" s="203"/>
      <c r="M154" s="203"/>
      <c r="N154" s="203"/>
      <c r="O154" s="203"/>
    </row>
    <row r="155" spans="1:15" ht="15" x14ac:dyDescent="0.35">
      <c r="A155" s="204"/>
      <c r="B155" s="204"/>
      <c r="C155" s="204"/>
      <c r="D155" s="204"/>
      <c r="E155" s="204"/>
      <c r="F155" s="204"/>
      <c r="G155" s="204"/>
      <c r="H155" s="205"/>
      <c r="I155" s="203"/>
      <c r="J155" s="203"/>
      <c r="K155" s="203"/>
      <c r="L155" s="203"/>
      <c r="M155" s="203"/>
      <c r="N155" s="203"/>
      <c r="O155" s="203"/>
    </row>
    <row r="156" spans="1:15" ht="15" x14ac:dyDescent="0.35">
      <c r="A156" s="204"/>
      <c r="B156" s="204"/>
      <c r="C156" s="204"/>
      <c r="D156" s="204"/>
      <c r="E156" s="204"/>
      <c r="F156" s="204"/>
      <c r="G156" s="204"/>
      <c r="H156" s="205"/>
      <c r="I156" s="203"/>
      <c r="J156" s="203"/>
      <c r="K156" s="203"/>
      <c r="L156" s="203"/>
      <c r="M156" s="203"/>
      <c r="N156" s="203"/>
      <c r="O156" s="203"/>
    </row>
    <row r="157" spans="1:15" ht="15" x14ac:dyDescent="0.35">
      <c r="A157" s="204"/>
      <c r="B157" s="204"/>
      <c r="C157" s="204"/>
      <c r="D157" s="204"/>
      <c r="E157" s="204"/>
      <c r="F157" s="204"/>
      <c r="G157" s="204"/>
      <c r="H157" s="205"/>
      <c r="I157" s="203"/>
      <c r="J157" s="203"/>
      <c r="K157" s="203"/>
      <c r="L157" s="203"/>
      <c r="M157" s="203"/>
      <c r="N157" s="203"/>
      <c r="O157" s="203"/>
    </row>
    <row r="158" spans="1:15" ht="15" x14ac:dyDescent="0.35">
      <c r="A158" s="204"/>
      <c r="B158" s="204"/>
      <c r="C158" s="204"/>
      <c r="D158" s="204"/>
      <c r="E158" s="204"/>
      <c r="F158" s="204"/>
      <c r="G158" s="204"/>
      <c r="H158" s="205"/>
      <c r="I158" s="203"/>
      <c r="J158" s="203"/>
      <c r="K158" s="203"/>
      <c r="L158" s="203"/>
      <c r="M158" s="203"/>
      <c r="N158" s="203"/>
      <c r="O158" s="203"/>
    </row>
    <row r="159" spans="1:15" ht="15" x14ac:dyDescent="0.35">
      <c r="A159" s="204"/>
      <c r="B159" s="204"/>
      <c r="C159" s="204"/>
      <c r="D159" s="204"/>
      <c r="E159" s="204"/>
      <c r="F159" s="204"/>
      <c r="G159" s="204"/>
      <c r="H159" s="205"/>
      <c r="I159" s="203"/>
      <c r="J159" s="203"/>
      <c r="K159" s="203"/>
      <c r="L159" s="203"/>
      <c r="M159" s="203"/>
      <c r="N159" s="203"/>
      <c r="O159" s="203"/>
    </row>
    <row r="160" spans="1:15" ht="15" x14ac:dyDescent="0.35">
      <c r="A160" s="204"/>
      <c r="B160" s="204"/>
      <c r="C160" s="204"/>
      <c r="D160" s="204"/>
      <c r="E160" s="204"/>
      <c r="F160" s="204"/>
      <c r="G160" s="204"/>
      <c r="H160" s="205"/>
      <c r="I160" s="203"/>
      <c r="J160" s="203"/>
      <c r="K160" s="203"/>
      <c r="L160" s="203"/>
      <c r="M160" s="203"/>
      <c r="N160" s="203"/>
      <c r="O160" s="203"/>
    </row>
    <row r="161" spans="1:15" ht="15" x14ac:dyDescent="0.35">
      <c r="A161" s="204"/>
      <c r="B161" s="204"/>
      <c r="C161" s="204"/>
      <c r="D161" s="204"/>
      <c r="E161" s="204"/>
      <c r="F161" s="204"/>
      <c r="G161" s="204"/>
      <c r="H161" s="205"/>
      <c r="I161" s="203"/>
      <c r="J161" s="203"/>
      <c r="K161" s="203"/>
      <c r="L161" s="203"/>
      <c r="M161" s="203"/>
      <c r="N161" s="203"/>
      <c r="O161" s="203"/>
    </row>
    <row r="162" spans="1:15" ht="15" x14ac:dyDescent="0.35">
      <c r="A162" s="204"/>
      <c r="B162" s="204"/>
      <c r="C162" s="204"/>
      <c r="D162" s="204"/>
      <c r="E162" s="204"/>
      <c r="F162" s="204"/>
      <c r="G162" s="204"/>
      <c r="H162" s="205"/>
      <c r="I162" s="203"/>
      <c r="J162" s="203"/>
      <c r="K162" s="203"/>
      <c r="L162" s="203"/>
      <c r="M162" s="203"/>
      <c r="N162" s="203"/>
      <c r="O162" s="203"/>
    </row>
    <row r="163" spans="1:15" ht="15" x14ac:dyDescent="0.35">
      <c r="A163" s="204"/>
      <c r="B163" s="204"/>
      <c r="C163" s="204"/>
      <c r="D163" s="204"/>
      <c r="E163" s="204"/>
      <c r="F163" s="204"/>
      <c r="G163" s="204"/>
      <c r="H163" s="205"/>
      <c r="I163" s="203"/>
      <c r="J163" s="203"/>
      <c r="K163" s="203"/>
      <c r="L163" s="203"/>
      <c r="M163" s="203"/>
      <c r="N163" s="203"/>
      <c r="O163" s="203"/>
    </row>
    <row r="164" spans="1:15" ht="15" x14ac:dyDescent="0.35">
      <c r="A164" s="204"/>
      <c r="B164" s="204"/>
      <c r="C164" s="204"/>
      <c r="D164" s="204"/>
      <c r="E164" s="204"/>
      <c r="F164" s="204"/>
      <c r="G164" s="204"/>
      <c r="H164" s="205"/>
      <c r="I164" s="203"/>
      <c r="J164" s="203"/>
      <c r="K164" s="203"/>
      <c r="L164" s="203"/>
      <c r="M164" s="203"/>
      <c r="N164" s="203"/>
      <c r="O164" s="203"/>
    </row>
    <row r="165" spans="1:15" ht="15" x14ac:dyDescent="0.35">
      <c r="A165" s="204"/>
      <c r="B165" s="204"/>
      <c r="C165" s="204"/>
      <c r="D165" s="204"/>
      <c r="E165" s="204"/>
      <c r="F165" s="204"/>
      <c r="G165" s="204"/>
      <c r="H165" s="205"/>
      <c r="I165" s="203"/>
      <c r="J165" s="203"/>
      <c r="K165" s="203"/>
      <c r="L165" s="203"/>
      <c r="M165" s="203"/>
      <c r="N165" s="203"/>
      <c r="O165" s="203"/>
    </row>
    <row r="166" spans="1:15" ht="15" x14ac:dyDescent="0.35">
      <c r="A166" s="204"/>
      <c r="B166" s="204"/>
      <c r="C166" s="204"/>
      <c r="D166" s="204"/>
      <c r="E166" s="204"/>
      <c r="F166" s="204"/>
      <c r="G166" s="204"/>
      <c r="H166" s="205"/>
      <c r="I166" s="203"/>
      <c r="J166" s="203"/>
      <c r="K166" s="203"/>
      <c r="L166" s="203"/>
      <c r="M166" s="203"/>
      <c r="N166" s="203"/>
      <c r="O166" s="203"/>
    </row>
    <row r="167" spans="1:15" ht="15" x14ac:dyDescent="0.35">
      <c r="A167" s="204"/>
      <c r="B167" s="204"/>
      <c r="C167" s="204"/>
      <c r="D167" s="204"/>
      <c r="E167" s="204"/>
      <c r="F167" s="204"/>
      <c r="G167" s="204"/>
      <c r="H167" s="205"/>
      <c r="I167" s="203"/>
      <c r="J167" s="203"/>
      <c r="K167" s="203"/>
      <c r="L167" s="203"/>
      <c r="M167" s="203"/>
      <c r="N167" s="203"/>
      <c r="O167" s="203"/>
    </row>
    <row r="168" spans="1:15" ht="15" x14ac:dyDescent="0.35">
      <c r="A168" s="204"/>
      <c r="B168" s="204"/>
      <c r="C168" s="204"/>
      <c r="D168" s="204"/>
      <c r="E168" s="204"/>
      <c r="F168" s="204"/>
      <c r="G168" s="204"/>
      <c r="H168" s="205"/>
      <c r="I168" s="203"/>
      <c r="J168" s="203"/>
      <c r="K168" s="203"/>
      <c r="L168" s="203"/>
      <c r="M168" s="203"/>
      <c r="N168" s="203"/>
      <c r="O168" s="203"/>
    </row>
    <row r="169" spans="1:15" ht="15" x14ac:dyDescent="0.35">
      <c r="A169" s="204"/>
      <c r="B169" s="204"/>
      <c r="C169" s="204"/>
      <c r="D169" s="204"/>
      <c r="E169" s="204"/>
      <c r="F169" s="204"/>
      <c r="G169" s="204"/>
      <c r="H169" s="205"/>
      <c r="I169" s="203"/>
      <c r="J169" s="203"/>
      <c r="K169" s="203"/>
      <c r="L169" s="203"/>
      <c r="M169" s="203"/>
      <c r="N169" s="203"/>
      <c r="O169" s="203"/>
    </row>
    <row r="170" spans="1:15" ht="15" x14ac:dyDescent="0.35">
      <c r="A170" s="204"/>
      <c r="B170" s="204"/>
      <c r="C170" s="204"/>
      <c r="D170" s="204"/>
      <c r="E170" s="204"/>
      <c r="F170" s="204"/>
      <c r="G170" s="204"/>
      <c r="H170" s="205"/>
      <c r="I170" s="203"/>
      <c r="J170" s="203"/>
      <c r="K170" s="203"/>
      <c r="L170" s="203"/>
      <c r="M170" s="203"/>
      <c r="N170" s="203"/>
      <c r="O170" s="203"/>
    </row>
    <row r="171" spans="1:15" ht="15" x14ac:dyDescent="0.35">
      <c r="A171" s="204"/>
      <c r="B171" s="204"/>
      <c r="C171" s="204"/>
      <c r="D171" s="204"/>
      <c r="E171" s="204"/>
      <c r="F171" s="204"/>
      <c r="G171" s="204"/>
      <c r="H171" s="205"/>
      <c r="I171" s="203"/>
      <c r="J171" s="203"/>
      <c r="K171" s="203"/>
      <c r="L171" s="203"/>
      <c r="M171" s="203"/>
      <c r="N171" s="203"/>
      <c r="O171" s="203"/>
    </row>
    <row r="172" spans="1:15" ht="15" x14ac:dyDescent="0.35">
      <c r="A172" s="204"/>
      <c r="B172" s="204"/>
      <c r="C172" s="204"/>
      <c r="D172" s="204"/>
      <c r="E172" s="204"/>
      <c r="F172" s="204"/>
      <c r="G172" s="204"/>
      <c r="H172" s="205"/>
      <c r="I172" s="203"/>
      <c r="J172" s="203"/>
      <c r="K172" s="203"/>
      <c r="L172" s="203"/>
      <c r="M172" s="203"/>
      <c r="N172" s="203"/>
      <c r="O172" s="203"/>
    </row>
    <row r="173" spans="1:15" ht="15" x14ac:dyDescent="0.35">
      <c r="A173" s="204"/>
      <c r="B173" s="204"/>
      <c r="C173" s="204"/>
      <c r="D173" s="204"/>
      <c r="E173" s="204"/>
      <c r="F173" s="204"/>
      <c r="G173" s="204"/>
      <c r="H173" s="205"/>
      <c r="I173" s="203"/>
      <c r="J173" s="203"/>
      <c r="K173" s="203"/>
      <c r="L173" s="203"/>
      <c r="M173" s="203"/>
      <c r="N173" s="203"/>
      <c r="O173" s="203"/>
    </row>
    <row r="174" spans="1:15" ht="15" x14ac:dyDescent="0.35">
      <c r="A174" s="204"/>
      <c r="B174" s="204"/>
      <c r="C174" s="204"/>
      <c r="D174" s="204"/>
      <c r="E174" s="204"/>
      <c r="F174" s="204"/>
      <c r="G174" s="204"/>
      <c r="H174" s="205"/>
      <c r="I174" s="203"/>
      <c r="J174" s="203"/>
      <c r="K174" s="203"/>
      <c r="L174" s="203"/>
      <c r="M174" s="203"/>
      <c r="N174" s="203"/>
      <c r="O174" s="203"/>
    </row>
    <row r="175" spans="1:15" ht="15" x14ac:dyDescent="0.35">
      <c r="A175" s="204"/>
      <c r="B175" s="204"/>
      <c r="C175" s="204"/>
      <c r="D175" s="204"/>
      <c r="E175" s="204"/>
      <c r="F175" s="204"/>
      <c r="G175" s="204"/>
      <c r="H175" s="205"/>
      <c r="I175" s="203"/>
      <c r="J175" s="203"/>
      <c r="K175" s="203"/>
      <c r="L175" s="203"/>
      <c r="M175" s="203"/>
      <c r="N175" s="203"/>
      <c r="O175" s="203"/>
    </row>
    <row r="176" spans="1:15" ht="15" x14ac:dyDescent="0.35">
      <c r="A176" s="204"/>
      <c r="B176" s="204"/>
      <c r="C176" s="204"/>
      <c r="D176" s="204"/>
      <c r="E176" s="204"/>
      <c r="F176" s="204"/>
      <c r="G176" s="204"/>
      <c r="H176" s="205"/>
      <c r="I176" s="203"/>
      <c r="J176" s="203"/>
      <c r="K176" s="203"/>
      <c r="L176" s="203"/>
      <c r="M176" s="203"/>
      <c r="N176" s="203"/>
      <c r="O176" s="203"/>
    </row>
    <row r="177" spans="1:15" ht="15" x14ac:dyDescent="0.35">
      <c r="A177" s="204"/>
      <c r="B177" s="204"/>
      <c r="C177" s="204"/>
      <c r="D177" s="204"/>
      <c r="E177" s="204"/>
      <c r="F177" s="204"/>
      <c r="G177" s="204"/>
      <c r="H177" s="205"/>
      <c r="I177" s="203"/>
      <c r="J177" s="203"/>
      <c r="K177" s="203"/>
      <c r="L177" s="203"/>
      <c r="M177" s="203"/>
      <c r="N177" s="203"/>
      <c r="O177" s="203"/>
    </row>
    <row r="178" spans="1:15" ht="15" x14ac:dyDescent="0.35">
      <c r="A178" s="204"/>
      <c r="B178" s="204"/>
      <c r="C178" s="204"/>
      <c r="D178" s="204"/>
      <c r="E178" s="204"/>
      <c r="F178" s="204"/>
      <c r="G178" s="204"/>
      <c r="H178" s="205"/>
      <c r="I178" s="203"/>
      <c r="J178" s="203"/>
      <c r="K178" s="203"/>
      <c r="L178" s="203"/>
      <c r="M178" s="203"/>
      <c r="N178" s="203"/>
      <c r="O178" s="203"/>
    </row>
    <row r="179" spans="1:15" ht="15" x14ac:dyDescent="0.35">
      <c r="A179" s="204"/>
      <c r="B179" s="204"/>
      <c r="C179" s="204"/>
      <c r="D179" s="204"/>
      <c r="E179" s="204"/>
      <c r="F179" s="204"/>
      <c r="G179" s="204"/>
      <c r="H179" s="205"/>
      <c r="I179" s="203"/>
      <c r="J179" s="203"/>
      <c r="K179" s="203"/>
      <c r="L179" s="203"/>
      <c r="M179" s="203"/>
      <c r="N179" s="203"/>
      <c r="O179" s="203"/>
    </row>
    <row r="180" spans="1:15" ht="15" x14ac:dyDescent="0.35">
      <c r="A180" s="204"/>
      <c r="B180" s="204"/>
      <c r="C180" s="204"/>
      <c r="D180" s="204"/>
      <c r="E180" s="204"/>
      <c r="F180" s="204"/>
      <c r="G180" s="204"/>
      <c r="H180" s="205"/>
      <c r="I180" s="203"/>
      <c r="J180" s="203"/>
      <c r="K180" s="203"/>
      <c r="L180" s="203"/>
      <c r="M180" s="203"/>
      <c r="N180" s="203"/>
      <c r="O180" s="203"/>
    </row>
    <row r="181" spans="1:15" ht="15" x14ac:dyDescent="0.35">
      <c r="A181" s="204"/>
      <c r="B181" s="204"/>
      <c r="C181" s="204"/>
      <c r="D181" s="204"/>
      <c r="E181" s="204"/>
      <c r="F181" s="204"/>
      <c r="G181" s="204"/>
      <c r="H181" s="205"/>
      <c r="I181" s="203"/>
      <c r="J181" s="203"/>
      <c r="K181" s="203"/>
      <c r="L181" s="203"/>
      <c r="M181" s="203"/>
      <c r="N181" s="203"/>
      <c r="O181" s="203"/>
    </row>
    <row r="182" spans="1:15" ht="15" x14ac:dyDescent="0.35">
      <c r="A182" s="204"/>
      <c r="B182" s="204"/>
      <c r="C182" s="204"/>
      <c r="D182" s="204"/>
      <c r="E182" s="204"/>
      <c r="F182" s="204"/>
      <c r="G182" s="204"/>
      <c r="H182" s="205"/>
      <c r="I182" s="203"/>
      <c r="J182" s="203"/>
      <c r="K182" s="203"/>
      <c r="L182" s="203"/>
      <c r="M182" s="203"/>
      <c r="N182" s="203"/>
      <c r="O182" s="203"/>
    </row>
    <row r="183" spans="1:15" ht="15" x14ac:dyDescent="0.35">
      <c r="A183" s="204"/>
      <c r="B183" s="204"/>
      <c r="C183" s="204"/>
      <c r="D183" s="204"/>
      <c r="E183" s="204"/>
      <c r="F183" s="204"/>
      <c r="G183" s="204"/>
      <c r="H183" s="205"/>
      <c r="I183" s="203"/>
      <c r="J183" s="203"/>
      <c r="K183" s="203"/>
      <c r="L183" s="203"/>
      <c r="M183" s="203"/>
      <c r="N183" s="203"/>
      <c r="O183" s="203"/>
    </row>
    <row r="184" spans="1:15" ht="15" x14ac:dyDescent="0.35">
      <c r="A184" s="204"/>
      <c r="B184" s="204"/>
      <c r="C184" s="204"/>
      <c r="D184" s="204"/>
      <c r="E184" s="204"/>
      <c r="F184" s="204"/>
      <c r="G184" s="204"/>
      <c r="H184" s="205"/>
      <c r="I184" s="203"/>
      <c r="J184" s="203"/>
      <c r="K184" s="203"/>
      <c r="L184" s="203"/>
      <c r="M184" s="203"/>
      <c r="N184" s="203"/>
      <c r="O184" s="203"/>
    </row>
    <row r="185" spans="1:15" ht="15" x14ac:dyDescent="0.35">
      <c r="A185" s="204"/>
      <c r="B185" s="204"/>
      <c r="C185" s="204"/>
      <c r="D185" s="204"/>
      <c r="E185" s="204"/>
      <c r="F185" s="204"/>
      <c r="G185" s="204"/>
      <c r="H185" s="205"/>
      <c r="I185" s="203"/>
      <c r="J185" s="203"/>
      <c r="K185" s="203"/>
      <c r="L185" s="203"/>
      <c r="M185" s="203"/>
      <c r="N185" s="203"/>
      <c r="O185" s="203"/>
    </row>
    <row r="186" spans="1:15" ht="15" x14ac:dyDescent="0.35">
      <c r="A186" s="204"/>
      <c r="B186" s="204"/>
      <c r="C186" s="204"/>
      <c r="D186" s="204"/>
      <c r="E186" s="204"/>
      <c r="F186" s="204"/>
      <c r="G186" s="204"/>
      <c r="H186" s="205"/>
      <c r="I186" s="203"/>
      <c r="J186" s="203"/>
      <c r="K186" s="203"/>
      <c r="L186" s="203"/>
      <c r="M186" s="203"/>
      <c r="N186" s="203"/>
      <c r="O186" s="203"/>
    </row>
    <row r="187" spans="1:15" ht="15" x14ac:dyDescent="0.35">
      <c r="A187" s="204"/>
      <c r="B187" s="204"/>
      <c r="C187" s="204"/>
      <c r="D187" s="204"/>
      <c r="E187" s="204"/>
      <c r="F187" s="204"/>
      <c r="G187" s="204"/>
      <c r="H187" s="205"/>
      <c r="I187" s="203"/>
      <c r="J187" s="203"/>
      <c r="K187" s="203"/>
      <c r="L187" s="203"/>
      <c r="M187" s="203"/>
      <c r="N187" s="203"/>
      <c r="O187" s="203"/>
    </row>
    <row r="188" spans="1:15" ht="15" x14ac:dyDescent="0.35">
      <c r="A188" s="204"/>
      <c r="B188" s="204"/>
      <c r="C188" s="204"/>
      <c r="D188" s="204"/>
      <c r="E188" s="204"/>
      <c r="F188" s="204"/>
      <c r="G188" s="204"/>
      <c r="H188" s="205"/>
      <c r="I188" s="203"/>
      <c r="J188" s="203"/>
      <c r="K188" s="203"/>
      <c r="L188" s="203"/>
      <c r="M188" s="203"/>
      <c r="N188" s="203"/>
      <c r="O188" s="203"/>
    </row>
    <row r="189" spans="1:15" ht="15" x14ac:dyDescent="0.35">
      <c r="A189" s="204"/>
      <c r="B189" s="204"/>
      <c r="C189" s="204"/>
      <c r="D189" s="204"/>
      <c r="E189" s="204"/>
      <c r="F189" s="204"/>
      <c r="G189" s="204"/>
      <c r="H189" s="205"/>
      <c r="I189" s="203"/>
      <c r="J189" s="203"/>
      <c r="K189" s="203"/>
      <c r="L189" s="203"/>
      <c r="M189" s="203"/>
      <c r="N189" s="203"/>
      <c r="O189" s="203"/>
    </row>
    <row r="190" spans="1:15" ht="15" x14ac:dyDescent="0.35">
      <c r="A190" s="204"/>
      <c r="B190" s="204"/>
      <c r="C190" s="204"/>
      <c r="D190" s="204"/>
      <c r="E190" s="204"/>
      <c r="F190" s="204"/>
      <c r="G190" s="204"/>
      <c r="H190" s="205"/>
      <c r="I190" s="203"/>
      <c r="J190" s="203"/>
      <c r="K190" s="203"/>
      <c r="L190" s="203"/>
      <c r="M190" s="203"/>
      <c r="N190" s="203"/>
      <c r="O190" s="203"/>
    </row>
    <row r="191" spans="1:15" ht="15" x14ac:dyDescent="0.35">
      <c r="A191" s="204"/>
      <c r="B191" s="204"/>
      <c r="C191" s="204"/>
      <c r="D191" s="204"/>
      <c r="E191" s="204"/>
      <c r="F191" s="204"/>
      <c r="G191" s="204"/>
      <c r="H191" s="205"/>
      <c r="I191" s="203"/>
      <c r="J191" s="203"/>
      <c r="K191" s="203"/>
      <c r="L191" s="203"/>
      <c r="M191" s="203"/>
      <c r="N191" s="203"/>
      <c r="O191" s="203"/>
    </row>
    <row r="192" spans="1:15" ht="15" x14ac:dyDescent="0.35">
      <c r="A192" s="204"/>
      <c r="B192" s="204"/>
      <c r="C192" s="204"/>
      <c r="D192" s="204"/>
      <c r="E192" s="204"/>
      <c r="F192" s="204"/>
      <c r="G192" s="204"/>
      <c r="H192" s="205"/>
      <c r="I192" s="203"/>
      <c r="J192" s="203"/>
      <c r="K192" s="203"/>
      <c r="L192" s="203"/>
      <c r="M192" s="203"/>
      <c r="N192" s="203"/>
      <c r="O192" s="203"/>
    </row>
    <row r="193" spans="1:15" ht="15" x14ac:dyDescent="0.35">
      <c r="A193" s="204"/>
      <c r="B193" s="204"/>
      <c r="C193" s="204"/>
      <c r="D193" s="204"/>
      <c r="E193" s="204"/>
      <c r="F193" s="204"/>
      <c r="G193" s="204"/>
      <c r="H193" s="205"/>
      <c r="I193" s="203"/>
      <c r="J193" s="203"/>
      <c r="K193" s="203"/>
      <c r="L193" s="203"/>
      <c r="M193" s="203"/>
      <c r="N193" s="203"/>
      <c r="O193" s="203"/>
    </row>
    <row r="194" spans="1:15" ht="15" x14ac:dyDescent="0.35">
      <c r="A194" s="204"/>
      <c r="B194" s="204"/>
      <c r="C194" s="204"/>
      <c r="D194" s="204"/>
      <c r="E194" s="204"/>
      <c r="F194" s="204"/>
      <c r="G194" s="204"/>
      <c r="H194" s="205"/>
      <c r="I194" s="203"/>
      <c r="J194" s="203"/>
      <c r="K194" s="203"/>
      <c r="L194" s="203"/>
      <c r="M194" s="203"/>
      <c r="N194" s="203"/>
      <c r="O194" s="203"/>
    </row>
    <row r="195" spans="1:15" ht="15" x14ac:dyDescent="0.35">
      <c r="A195" s="204"/>
      <c r="B195" s="204"/>
      <c r="C195" s="204"/>
      <c r="D195" s="204"/>
      <c r="E195" s="204"/>
      <c r="F195" s="204"/>
      <c r="G195" s="204"/>
      <c r="H195" s="205"/>
      <c r="I195" s="203"/>
      <c r="J195" s="203"/>
      <c r="K195" s="203"/>
      <c r="L195" s="203"/>
      <c r="M195" s="203"/>
      <c r="N195" s="203"/>
      <c r="O195" s="203"/>
    </row>
    <row r="196" spans="1:15" ht="15" x14ac:dyDescent="0.35">
      <c r="A196" s="204"/>
      <c r="B196" s="204"/>
      <c r="C196" s="204"/>
      <c r="D196" s="204"/>
      <c r="E196" s="204"/>
      <c r="F196" s="204"/>
      <c r="G196" s="204"/>
      <c r="H196" s="205"/>
      <c r="I196" s="203"/>
      <c r="J196" s="203"/>
      <c r="K196" s="203"/>
      <c r="L196" s="203"/>
      <c r="M196" s="203"/>
      <c r="N196" s="203"/>
      <c r="O196" s="203"/>
    </row>
    <row r="197" spans="1:15" ht="15" x14ac:dyDescent="0.35">
      <c r="A197" s="204"/>
      <c r="B197" s="204"/>
      <c r="C197" s="204"/>
      <c r="D197" s="204"/>
      <c r="E197" s="204"/>
      <c r="F197" s="204"/>
      <c r="G197" s="204"/>
      <c r="H197" s="205"/>
      <c r="I197" s="203"/>
      <c r="J197" s="203"/>
      <c r="K197" s="203"/>
      <c r="L197" s="203"/>
      <c r="M197" s="203"/>
      <c r="N197" s="203"/>
      <c r="O197" s="203"/>
    </row>
    <row r="198" spans="1:15" ht="15" x14ac:dyDescent="0.35">
      <c r="A198" s="204"/>
      <c r="B198" s="204"/>
      <c r="C198" s="204"/>
      <c r="D198" s="204"/>
      <c r="E198" s="204"/>
      <c r="F198" s="204"/>
      <c r="G198" s="204"/>
      <c r="H198" s="205"/>
      <c r="I198" s="203"/>
      <c r="J198" s="203"/>
      <c r="K198" s="203"/>
      <c r="L198" s="203"/>
      <c r="M198" s="203"/>
      <c r="N198" s="203"/>
      <c r="O198" s="203"/>
    </row>
    <row r="199" spans="1:15" ht="15" x14ac:dyDescent="0.35">
      <c r="A199" s="204"/>
      <c r="B199" s="204"/>
      <c r="C199" s="204"/>
      <c r="D199" s="204"/>
      <c r="E199" s="204"/>
      <c r="F199" s="204"/>
      <c r="G199" s="204"/>
      <c r="H199" s="205"/>
      <c r="I199" s="203"/>
      <c r="J199" s="203"/>
      <c r="K199" s="203"/>
      <c r="L199" s="203"/>
      <c r="M199" s="203"/>
      <c r="N199" s="203"/>
      <c r="O199" s="203"/>
    </row>
    <row r="200" spans="1:15" ht="15" x14ac:dyDescent="0.35">
      <c r="A200" s="204"/>
      <c r="B200" s="204"/>
      <c r="C200" s="204"/>
      <c r="D200" s="204"/>
      <c r="E200" s="204"/>
      <c r="F200" s="204"/>
      <c r="G200" s="204"/>
      <c r="H200" s="205"/>
      <c r="I200" s="203"/>
      <c r="J200" s="203"/>
      <c r="K200" s="203"/>
      <c r="L200" s="203"/>
      <c r="M200" s="203"/>
      <c r="N200" s="203"/>
      <c r="O200" s="203"/>
    </row>
    <row r="201" spans="1:15" ht="15" x14ac:dyDescent="0.35">
      <c r="A201" s="204"/>
      <c r="B201" s="204"/>
      <c r="C201" s="204"/>
      <c r="D201" s="204"/>
      <c r="E201" s="204"/>
      <c r="F201" s="204"/>
      <c r="G201" s="204"/>
      <c r="H201" s="205"/>
      <c r="I201" s="203"/>
      <c r="J201" s="203"/>
      <c r="K201" s="203"/>
      <c r="L201" s="203"/>
      <c r="M201" s="203"/>
      <c r="N201" s="203"/>
      <c r="O201" s="203"/>
    </row>
    <row r="202" spans="1:15" ht="13.9" x14ac:dyDescent="0.35">
      <c r="A202" s="214"/>
      <c r="B202" s="214"/>
      <c r="C202" s="214"/>
      <c r="D202" s="214"/>
      <c r="E202" s="214"/>
      <c r="F202" s="214"/>
      <c r="G202" s="214"/>
      <c r="H202" s="215"/>
      <c r="I202" s="214"/>
      <c r="J202" s="214"/>
      <c r="K202" s="214"/>
      <c r="L202" s="214"/>
      <c r="M202" s="214"/>
    </row>
  </sheetData>
  <mergeCells count="5">
    <mergeCell ref="A1:H1"/>
    <mergeCell ref="A3:A20"/>
    <mergeCell ref="A21:A43"/>
    <mergeCell ref="A44:A53"/>
    <mergeCell ref="A54:A60"/>
  </mergeCells>
  <phoneticPr fontId="30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6159-F81C-4A40-A771-35A64B810E7C}">
  <dimension ref="A1:Q205"/>
  <sheetViews>
    <sheetView workbookViewId="0"/>
  </sheetViews>
  <sheetFormatPr defaultColWidth="14" defaultRowHeight="12.75" x14ac:dyDescent="0.35"/>
  <cols>
    <col min="1" max="1" width="4" customWidth="1"/>
    <col min="2" max="2" width="25" customWidth="1"/>
    <col min="3" max="4" width="4" customWidth="1"/>
    <col min="5" max="5" width="40" customWidth="1"/>
    <col min="6" max="6" width="6" customWidth="1"/>
    <col min="7" max="8" width="11" customWidth="1"/>
    <col min="14" max="17" width="14" customWidth="1"/>
  </cols>
  <sheetData>
    <row r="1" spans="1:17" ht="19.05" customHeight="1" x14ac:dyDescent="0.35">
      <c r="A1" s="325" t="s">
        <v>1130</v>
      </c>
      <c r="B1" s="325"/>
      <c r="C1" s="325"/>
      <c r="D1" s="325"/>
      <c r="E1" s="325"/>
      <c r="F1" s="325"/>
      <c r="G1" s="325"/>
      <c r="H1" s="325"/>
      <c r="I1" s="130"/>
      <c r="J1" s="130"/>
      <c r="K1" s="130"/>
      <c r="L1" s="130"/>
      <c r="M1" s="130"/>
      <c r="N1" s="130"/>
      <c r="O1" s="130"/>
      <c r="P1" s="130"/>
      <c r="Q1" s="130"/>
    </row>
    <row r="2" spans="1:17" ht="14.25" x14ac:dyDescent="0.35">
      <c r="A2" s="220" t="s">
        <v>626</v>
      </c>
      <c r="B2" s="221" t="s">
        <v>319</v>
      </c>
      <c r="C2" s="220" t="s">
        <v>116</v>
      </c>
      <c r="D2" s="220" t="s">
        <v>25</v>
      </c>
      <c r="E2" s="220" t="s">
        <v>115</v>
      </c>
      <c r="F2" s="220" t="s">
        <v>90</v>
      </c>
      <c r="G2" s="220" t="s">
        <v>1131</v>
      </c>
      <c r="H2" s="220" t="s">
        <v>1132</v>
      </c>
      <c r="I2" s="130"/>
      <c r="J2" s="130"/>
      <c r="K2" s="130"/>
      <c r="L2" s="130"/>
      <c r="M2" s="130"/>
      <c r="N2" s="130"/>
      <c r="O2" s="130"/>
      <c r="P2" s="130"/>
      <c r="Q2" s="130"/>
    </row>
    <row r="3" spans="1:17" ht="14.25" x14ac:dyDescent="0.35">
      <c r="A3" s="135">
        <v>1</v>
      </c>
      <c r="B3" s="219" t="s">
        <v>1133</v>
      </c>
      <c r="C3" s="135">
        <v>800</v>
      </c>
      <c r="D3" s="135" t="s">
        <v>1134</v>
      </c>
      <c r="E3" s="135" t="s">
        <v>1135</v>
      </c>
      <c r="F3" s="135">
        <v>66</v>
      </c>
      <c r="G3" s="135">
        <v>8</v>
      </c>
      <c r="H3" s="135">
        <f t="shared" ref="H3:H35" si="0">F3*G3</f>
        <v>528</v>
      </c>
      <c r="I3" s="130"/>
      <c r="J3" s="130"/>
      <c r="K3" s="130"/>
      <c r="L3" s="130"/>
      <c r="M3" s="130"/>
      <c r="N3" s="130"/>
      <c r="O3" s="130"/>
      <c r="P3" s="130"/>
      <c r="Q3" s="130"/>
    </row>
    <row r="4" spans="1:17" ht="14.25" x14ac:dyDescent="0.35">
      <c r="A4" s="135">
        <v>2</v>
      </c>
      <c r="B4" s="219" t="s">
        <v>1136</v>
      </c>
      <c r="C4" s="135">
        <v>12</v>
      </c>
      <c r="D4" s="219" t="s">
        <v>296</v>
      </c>
      <c r="E4" s="219" t="s">
        <v>1137</v>
      </c>
      <c r="F4" s="135">
        <v>20</v>
      </c>
      <c r="G4" s="135">
        <v>12</v>
      </c>
      <c r="H4" s="135">
        <f t="shared" si="0"/>
        <v>240</v>
      </c>
      <c r="I4" s="130"/>
      <c r="J4" s="130"/>
      <c r="K4" s="130"/>
      <c r="L4" s="130"/>
      <c r="M4" s="130"/>
      <c r="N4" s="130"/>
      <c r="O4" s="130"/>
      <c r="P4" s="130"/>
      <c r="Q4" s="130"/>
    </row>
    <row r="5" spans="1:17" ht="14.25" x14ac:dyDescent="0.35">
      <c r="A5" s="135">
        <v>3</v>
      </c>
      <c r="B5" s="219" t="s">
        <v>381</v>
      </c>
      <c r="C5" s="135">
        <v>800</v>
      </c>
      <c r="D5" s="135" t="s">
        <v>1134</v>
      </c>
      <c r="E5" s="135" t="s">
        <v>1138</v>
      </c>
      <c r="F5" s="135">
        <v>25.8</v>
      </c>
      <c r="G5" s="135">
        <v>16</v>
      </c>
      <c r="H5" s="135">
        <f t="shared" si="0"/>
        <v>412.8</v>
      </c>
      <c r="I5" s="130"/>
      <c r="J5" s="130"/>
      <c r="K5" s="130"/>
      <c r="L5" s="130"/>
      <c r="M5" s="130"/>
      <c r="N5" s="130"/>
      <c r="O5" s="130"/>
      <c r="P5" s="130"/>
      <c r="Q5" s="130"/>
    </row>
    <row r="6" spans="1:17" ht="14.25" x14ac:dyDescent="0.35">
      <c r="A6" s="135">
        <v>4</v>
      </c>
      <c r="B6" s="219" t="s">
        <v>1139</v>
      </c>
      <c r="C6" s="135">
        <v>200</v>
      </c>
      <c r="D6" s="135" t="s">
        <v>296</v>
      </c>
      <c r="E6" s="135" t="s">
        <v>1140</v>
      </c>
      <c r="F6" s="135">
        <v>135</v>
      </c>
      <c r="G6" s="135">
        <v>9</v>
      </c>
      <c r="H6" s="135">
        <f t="shared" si="0"/>
        <v>1215</v>
      </c>
      <c r="I6" s="130"/>
      <c r="J6" s="130"/>
      <c r="K6" s="130"/>
      <c r="L6" s="130"/>
      <c r="M6" s="130"/>
      <c r="N6" s="130"/>
      <c r="O6" s="130"/>
      <c r="P6" s="130"/>
      <c r="Q6" s="130"/>
    </row>
    <row r="7" spans="1:17" ht="14.25" x14ac:dyDescent="0.35">
      <c r="A7" s="135">
        <v>5</v>
      </c>
      <c r="B7" s="219" t="s">
        <v>1141</v>
      </c>
      <c r="C7" s="135">
        <v>20</v>
      </c>
      <c r="D7" s="135" t="s">
        <v>296</v>
      </c>
      <c r="E7" s="135" t="s">
        <v>1142</v>
      </c>
      <c r="F7" s="135">
        <v>20</v>
      </c>
      <c r="G7" s="135">
        <v>7.9</v>
      </c>
      <c r="H7" s="135">
        <f t="shared" si="0"/>
        <v>158</v>
      </c>
      <c r="I7" s="130"/>
      <c r="J7" s="130"/>
      <c r="K7" s="130"/>
      <c r="L7" s="130"/>
      <c r="M7" s="130"/>
      <c r="N7" s="130"/>
      <c r="O7" s="130"/>
      <c r="P7" s="130"/>
      <c r="Q7" s="130"/>
    </row>
    <row r="8" spans="1:17" ht="20" customHeight="1" x14ac:dyDescent="0.35">
      <c r="A8" s="135">
        <v>6</v>
      </c>
      <c r="B8" s="219" t="s">
        <v>340</v>
      </c>
      <c r="C8" s="135">
        <v>2</v>
      </c>
      <c r="D8" s="135" t="s">
        <v>278</v>
      </c>
      <c r="E8" s="135" t="s">
        <v>1143</v>
      </c>
      <c r="F8" s="135">
        <v>89.9</v>
      </c>
      <c r="G8" s="135">
        <v>2</v>
      </c>
      <c r="H8" s="135">
        <f t="shared" si="0"/>
        <v>179.8</v>
      </c>
      <c r="I8" s="130"/>
      <c r="J8" s="130"/>
      <c r="K8" s="130"/>
      <c r="L8" s="130"/>
      <c r="M8" s="130"/>
      <c r="N8" s="130"/>
      <c r="O8" s="130"/>
      <c r="P8" s="130"/>
      <c r="Q8" s="130"/>
    </row>
    <row r="9" spans="1:17" ht="14.25" x14ac:dyDescent="0.35">
      <c r="A9" s="135">
        <v>7</v>
      </c>
      <c r="B9" s="219" t="s">
        <v>1144</v>
      </c>
      <c r="C9" s="135">
        <v>100</v>
      </c>
      <c r="D9" s="135" t="s">
        <v>1145</v>
      </c>
      <c r="E9" s="135" t="s">
        <v>1146</v>
      </c>
      <c r="F9" s="135">
        <v>24</v>
      </c>
      <c r="G9" s="135">
        <v>9</v>
      </c>
      <c r="H9" s="135">
        <f t="shared" si="0"/>
        <v>216</v>
      </c>
      <c r="I9" s="130"/>
      <c r="J9" s="130"/>
      <c r="K9" s="130"/>
      <c r="L9" s="130"/>
      <c r="M9" s="130"/>
      <c r="N9" s="130"/>
      <c r="O9" s="130"/>
      <c r="P9" s="130"/>
      <c r="Q9" s="130"/>
    </row>
    <row r="10" spans="1:17" ht="14.25" x14ac:dyDescent="0.35">
      <c r="A10" s="135">
        <v>8</v>
      </c>
      <c r="B10" s="219" t="s">
        <v>1147</v>
      </c>
      <c r="C10" s="135">
        <v>15</v>
      </c>
      <c r="D10" s="135" t="s">
        <v>278</v>
      </c>
      <c r="E10" s="135" t="s">
        <v>1148</v>
      </c>
      <c r="F10" s="135">
        <v>26</v>
      </c>
      <c r="G10" s="135">
        <v>15</v>
      </c>
      <c r="H10" s="135">
        <f t="shared" si="0"/>
        <v>390</v>
      </c>
      <c r="I10" s="130"/>
      <c r="J10" s="130"/>
      <c r="K10" s="130"/>
      <c r="L10" s="130"/>
      <c r="M10" s="130"/>
      <c r="N10" s="130"/>
      <c r="O10" s="130"/>
      <c r="P10" s="130"/>
      <c r="Q10" s="130"/>
    </row>
    <row r="11" spans="1:17" ht="14.25" x14ac:dyDescent="0.35">
      <c r="A11" s="135">
        <v>9</v>
      </c>
      <c r="B11" s="219" t="s">
        <v>1149</v>
      </c>
      <c r="C11" s="135">
        <v>15</v>
      </c>
      <c r="D11" s="135" t="s">
        <v>1150</v>
      </c>
      <c r="E11" s="135" t="s">
        <v>1151</v>
      </c>
      <c r="F11" s="135">
        <v>35</v>
      </c>
      <c r="G11" s="135">
        <v>15</v>
      </c>
      <c r="H11" s="135">
        <f t="shared" si="0"/>
        <v>525</v>
      </c>
      <c r="I11" s="130"/>
      <c r="J11" s="130"/>
      <c r="K11" s="130"/>
      <c r="L11" s="130"/>
      <c r="M11" s="130"/>
      <c r="N11" s="130"/>
      <c r="O11" s="130"/>
      <c r="P11" s="130"/>
      <c r="Q11" s="130"/>
    </row>
    <row r="12" spans="1:17" ht="14.25" x14ac:dyDescent="0.35">
      <c r="A12" s="135">
        <v>10</v>
      </c>
      <c r="B12" s="219" t="s">
        <v>1152</v>
      </c>
      <c r="C12" s="135">
        <v>100</v>
      </c>
      <c r="D12" s="135" t="s">
        <v>296</v>
      </c>
      <c r="E12" s="135" t="s">
        <v>1153</v>
      </c>
      <c r="F12" s="135">
        <v>59</v>
      </c>
      <c r="G12" s="135">
        <v>10</v>
      </c>
      <c r="H12" s="135">
        <f t="shared" si="0"/>
        <v>590</v>
      </c>
      <c r="I12" s="130"/>
      <c r="J12" s="130"/>
      <c r="K12" s="130"/>
      <c r="L12" s="130"/>
      <c r="M12" s="130"/>
      <c r="N12" s="130"/>
      <c r="O12" s="130"/>
      <c r="P12" s="130"/>
      <c r="Q12" s="130"/>
    </row>
    <row r="13" spans="1:17" ht="14.25" x14ac:dyDescent="0.35">
      <c r="A13" s="135">
        <v>11</v>
      </c>
      <c r="B13" s="219" t="s">
        <v>1154</v>
      </c>
      <c r="C13" s="135">
        <v>850</v>
      </c>
      <c r="D13" s="135" t="s">
        <v>296</v>
      </c>
      <c r="E13" s="135" t="s">
        <v>1155</v>
      </c>
      <c r="F13" s="135">
        <v>12</v>
      </c>
      <c r="G13" s="135">
        <v>850</v>
      </c>
      <c r="H13" s="135">
        <f t="shared" si="0"/>
        <v>10200</v>
      </c>
      <c r="I13" s="130"/>
      <c r="J13" s="130"/>
      <c r="K13" s="130"/>
      <c r="L13" s="130"/>
      <c r="M13" s="130"/>
      <c r="N13" s="130"/>
      <c r="O13" s="130"/>
      <c r="P13" s="130"/>
      <c r="Q13" s="130"/>
    </row>
    <row r="14" spans="1:17" ht="14.25" x14ac:dyDescent="0.35">
      <c r="A14" s="135">
        <v>12</v>
      </c>
      <c r="B14" s="219" t="s">
        <v>1156</v>
      </c>
      <c r="C14" s="135">
        <v>500</v>
      </c>
      <c r="D14" s="135" t="s">
        <v>1157</v>
      </c>
      <c r="E14" s="219" t="s">
        <v>1158</v>
      </c>
      <c r="F14" s="135">
        <v>15</v>
      </c>
      <c r="G14" s="135">
        <v>100</v>
      </c>
      <c r="H14" s="135">
        <f t="shared" si="0"/>
        <v>1500</v>
      </c>
      <c r="I14" s="130"/>
      <c r="J14" s="130"/>
      <c r="K14" s="130"/>
      <c r="L14" s="130"/>
      <c r="M14" s="130"/>
      <c r="N14" s="130"/>
      <c r="O14" s="130"/>
      <c r="P14" s="130"/>
      <c r="Q14" s="130"/>
    </row>
    <row r="15" spans="1:17" ht="28.5" x14ac:dyDescent="0.35">
      <c r="A15" s="135">
        <v>13</v>
      </c>
      <c r="B15" s="219" t="s">
        <v>1159</v>
      </c>
      <c r="C15" s="135">
        <v>500</v>
      </c>
      <c r="D15" s="135" t="s">
        <v>278</v>
      </c>
      <c r="E15" s="219" t="s">
        <v>1160</v>
      </c>
      <c r="F15" s="135">
        <v>38</v>
      </c>
      <c r="G15" s="135">
        <v>5</v>
      </c>
      <c r="H15" s="135">
        <f t="shared" si="0"/>
        <v>190</v>
      </c>
      <c r="I15" s="130"/>
      <c r="J15" s="130"/>
      <c r="K15" s="130"/>
      <c r="L15" s="130"/>
      <c r="M15" s="130"/>
      <c r="N15" s="130"/>
      <c r="O15" s="130"/>
      <c r="P15" s="130"/>
      <c r="Q15" s="130"/>
    </row>
    <row r="16" spans="1:17" ht="14.25" x14ac:dyDescent="0.35">
      <c r="A16" s="135">
        <v>14</v>
      </c>
      <c r="B16" s="219" t="s">
        <v>1161</v>
      </c>
      <c r="C16" s="135">
        <v>500</v>
      </c>
      <c r="D16" s="135" t="s">
        <v>1162</v>
      </c>
      <c r="E16" s="135" t="s">
        <v>1163</v>
      </c>
      <c r="F16" s="135">
        <v>19.8</v>
      </c>
      <c r="G16" s="135">
        <v>250</v>
      </c>
      <c r="H16" s="135">
        <f t="shared" si="0"/>
        <v>4950</v>
      </c>
      <c r="I16" s="130"/>
      <c r="J16" s="130"/>
      <c r="K16" s="130"/>
      <c r="L16" s="130"/>
      <c r="M16" s="130"/>
      <c r="N16" s="130"/>
      <c r="O16" s="130"/>
      <c r="P16" s="130"/>
      <c r="Q16" s="130"/>
    </row>
    <row r="17" spans="1:17" ht="14.25" x14ac:dyDescent="0.35">
      <c r="A17" s="135">
        <v>15</v>
      </c>
      <c r="B17" s="219" t="s">
        <v>1164</v>
      </c>
      <c r="C17" s="135">
        <v>2</v>
      </c>
      <c r="D17" s="135" t="s">
        <v>278</v>
      </c>
      <c r="E17" s="135" t="s">
        <v>1165</v>
      </c>
      <c r="F17" s="135">
        <v>228</v>
      </c>
      <c r="G17" s="135">
        <v>2</v>
      </c>
      <c r="H17" s="135">
        <f t="shared" si="0"/>
        <v>456</v>
      </c>
      <c r="I17" s="130"/>
      <c r="J17" s="130"/>
      <c r="K17" s="130"/>
      <c r="L17" s="130"/>
      <c r="M17" s="130"/>
      <c r="N17" s="130"/>
      <c r="O17" s="130"/>
      <c r="P17" s="130"/>
      <c r="Q17" s="130"/>
    </row>
    <row r="18" spans="1:17" ht="14.25" x14ac:dyDescent="0.35">
      <c r="A18" s="135">
        <v>16</v>
      </c>
      <c r="B18" s="219" t="s">
        <v>1166</v>
      </c>
      <c r="C18" s="135">
        <v>300</v>
      </c>
      <c r="D18" s="135" t="s">
        <v>1134</v>
      </c>
      <c r="E18" s="135" t="s">
        <v>1167</v>
      </c>
      <c r="F18" s="135">
        <v>75</v>
      </c>
      <c r="G18" s="135">
        <v>10</v>
      </c>
      <c r="H18" s="135">
        <f t="shared" si="0"/>
        <v>750</v>
      </c>
      <c r="I18" s="130"/>
      <c r="J18" s="130"/>
      <c r="K18" s="130"/>
      <c r="L18" s="130"/>
      <c r="M18" s="130"/>
      <c r="N18" s="130"/>
      <c r="O18" s="130"/>
      <c r="P18" s="130"/>
      <c r="Q18" s="130"/>
    </row>
    <row r="19" spans="1:17" ht="14.25" x14ac:dyDescent="0.35">
      <c r="A19" s="135">
        <v>17</v>
      </c>
      <c r="B19" s="219" t="s">
        <v>1168</v>
      </c>
      <c r="C19" s="135">
        <v>200</v>
      </c>
      <c r="D19" s="135" t="s">
        <v>425</v>
      </c>
      <c r="E19" s="135" t="s">
        <v>1169</v>
      </c>
      <c r="F19" s="135">
        <v>6</v>
      </c>
      <c r="G19" s="135">
        <v>200</v>
      </c>
      <c r="H19" s="135">
        <f t="shared" si="0"/>
        <v>1200</v>
      </c>
      <c r="I19" s="130"/>
      <c r="J19" s="130"/>
      <c r="K19" s="130"/>
      <c r="L19" s="130"/>
      <c r="M19" s="130"/>
      <c r="N19" s="130"/>
      <c r="O19" s="130"/>
      <c r="P19" s="130"/>
      <c r="Q19" s="130"/>
    </row>
    <row r="20" spans="1:17" ht="14.25" x14ac:dyDescent="0.35">
      <c r="A20" s="135">
        <v>18</v>
      </c>
      <c r="B20" s="219" t="s">
        <v>1170</v>
      </c>
      <c r="C20" s="135">
        <v>30</v>
      </c>
      <c r="D20" s="135" t="s">
        <v>1171</v>
      </c>
      <c r="E20" s="135" t="s">
        <v>1172</v>
      </c>
      <c r="F20" s="135">
        <v>35</v>
      </c>
      <c r="G20" s="135">
        <v>30</v>
      </c>
      <c r="H20" s="135">
        <f t="shared" si="0"/>
        <v>1050</v>
      </c>
      <c r="I20" s="130"/>
      <c r="J20" s="130"/>
      <c r="K20" s="130"/>
      <c r="L20" s="130"/>
      <c r="M20" s="130"/>
      <c r="N20" s="130"/>
      <c r="O20" s="130"/>
      <c r="P20" s="130"/>
      <c r="Q20" s="130"/>
    </row>
    <row r="21" spans="1:17" ht="20" customHeight="1" x14ac:dyDescent="0.35">
      <c r="A21" s="135">
        <v>19</v>
      </c>
      <c r="B21" s="219" t="s">
        <v>1173</v>
      </c>
      <c r="C21" s="135">
        <v>25</v>
      </c>
      <c r="D21" s="135" t="s">
        <v>293</v>
      </c>
      <c r="E21" s="135" t="s">
        <v>1174</v>
      </c>
      <c r="F21" s="135">
        <v>1.25</v>
      </c>
      <c r="G21" s="135">
        <v>600</v>
      </c>
      <c r="H21" s="135">
        <f t="shared" si="0"/>
        <v>750</v>
      </c>
      <c r="I21" s="130"/>
      <c r="J21" s="130"/>
      <c r="K21" s="130"/>
      <c r="L21" s="130"/>
      <c r="M21" s="130"/>
      <c r="N21" s="130"/>
      <c r="O21" s="130"/>
      <c r="P21" s="130"/>
      <c r="Q21" s="130"/>
    </row>
    <row r="22" spans="1:17" ht="14.25" x14ac:dyDescent="0.35">
      <c r="A22" s="135">
        <v>20</v>
      </c>
      <c r="B22" s="219" t="s">
        <v>386</v>
      </c>
      <c r="C22" s="135">
        <v>2</v>
      </c>
      <c r="D22" s="135" t="s">
        <v>1175</v>
      </c>
      <c r="E22" s="135" t="s">
        <v>1176</v>
      </c>
      <c r="F22" s="135">
        <v>120</v>
      </c>
      <c r="G22" s="135">
        <v>2</v>
      </c>
      <c r="H22" s="135">
        <f t="shared" si="0"/>
        <v>240</v>
      </c>
      <c r="I22" s="130"/>
      <c r="J22" s="130"/>
      <c r="K22" s="130"/>
      <c r="L22" s="130"/>
      <c r="M22" s="130"/>
      <c r="N22" s="130"/>
      <c r="O22" s="130"/>
      <c r="P22" s="130"/>
      <c r="Q22" s="130"/>
    </row>
    <row r="23" spans="1:17" ht="14.25" x14ac:dyDescent="0.35">
      <c r="A23" s="135">
        <v>21</v>
      </c>
      <c r="B23" s="219" t="s">
        <v>385</v>
      </c>
      <c r="C23" s="135">
        <v>2</v>
      </c>
      <c r="D23" s="135" t="s">
        <v>278</v>
      </c>
      <c r="E23" s="135" t="s">
        <v>1177</v>
      </c>
      <c r="F23" s="135">
        <v>30</v>
      </c>
      <c r="G23" s="135">
        <v>2</v>
      </c>
      <c r="H23" s="135">
        <f t="shared" si="0"/>
        <v>60</v>
      </c>
      <c r="I23" s="130"/>
      <c r="J23" s="130"/>
      <c r="K23" s="130"/>
      <c r="L23" s="130"/>
      <c r="M23" s="130"/>
      <c r="N23" s="130"/>
      <c r="O23" s="130"/>
      <c r="P23" s="130"/>
      <c r="Q23" s="130"/>
    </row>
    <row r="24" spans="1:17" ht="14.25" x14ac:dyDescent="0.35">
      <c r="A24" s="135">
        <v>22</v>
      </c>
      <c r="B24" s="219" t="s">
        <v>1178</v>
      </c>
      <c r="C24" s="135">
        <v>10</v>
      </c>
      <c r="D24" s="135" t="s">
        <v>363</v>
      </c>
      <c r="E24" s="135" t="s">
        <v>1179</v>
      </c>
      <c r="F24" s="135">
        <v>39</v>
      </c>
      <c r="G24" s="135">
        <v>10</v>
      </c>
      <c r="H24" s="135">
        <f t="shared" si="0"/>
        <v>390</v>
      </c>
      <c r="I24" s="130"/>
      <c r="J24" s="130"/>
      <c r="K24" s="130"/>
      <c r="L24" s="130"/>
      <c r="M24" s="130"/>
      <c r="N24" s="130"/>
      <c r="O24" s="130"/>
      <c r="P24" s="130"/>
      <c r="Q24" s="130"/>
    </row>
    <row r="25" spans="1:17" ht="14.25" x14ac:dyDescent="0.35">
      <c r="A25" s="135">
        <v>23</v>
      </c>
      <c r="B25" s="219" t="s">
        <v>361</v>
      </c>
      <c r="C25" s="135">
        <v>4</v>
      </c>
      <c r="D25" s="135" t="s">
        <v>278</v>
      </c>
      <c r="E25" s="135" t="s">
        <v>1180</v>
      </c>
      <c r="F25" s="135">
        <v>29</v>
      </c>
      <c r="G25" s="135">
        <v>4</v>
      </c>
      <c r="H25" s="135">
        <f t="shared" si="0"/>
        <v>116</v>
      </c>
      <c r="I25" s="130"/>
      <c r="J25" s="130"/>
      <c r="K25" s="130"/>
      <c r="L25" s="130"/>
      <c r="M25" s="130"/>
      <c r="N25" s="130"/>
      <c r="O25" s="130"/>
      <c r="P25" s="130"/>
      <c r="Q25" s="130"/>
    </row>
    <row r="26" spans="1:17" ht="14.25" x14ac:dyDescent="0.35">
      <c r="A26" s="135">
        <v>24</v>
      </c>
      <c r="B26" s="219" t="s">
        <v>1181</v>
      </c>
      <c r="C26" s="135">
        <v>2</v>
      </c>
      <c r="D26" s="135" t="s">
        <v>363</v>
      </c>
      <c r="E26" s="135" t="s">
        <v>1182</v>
      </c>
      <c r="F26" s="135">
        <v>30</v>
      </c>
      <c r="G26" s="135">
        <v>2</v>
      </c>
      <c r="H26" s="135">
        <f t="shared" si="0"/>
        <v>60</v>
      </c>
      <c r="I26" s="130"/>
      <c r="J26" s="130"/>
      <c r="K26" s="130"/>
      <c r="L26" s="130"/>
      <c r="M26" s="130"/>
      <c r="N26" s="130"/>
      <c r="O26" s="130"/>
      <c r="P26" s="130"/>
      <c r="Q26" s="130"/>
    </row>
    <row r="27" spans="1:17" ht="14.25" x14ac:dyDescent="0.35">
      <c r="A27" s="135">
        <v>25</v>
      </c>
      <c r="B27" s="219" t="s">
        <v>366</v>
      </c>
      <c r="C27" s="135">
        <v>2</v>
      </c>
      <c r="D27" s="135" t="s">
        <v>363</v>
      </c>
      <c r="E27" s="135" t="s">
        <v>1183</v>
      </c>
      <c r="F27" s="135">
        <v>79</v>
      </c>
      <c r="G27" s="135">
        <v>2</v>
      </c>
      <c r="H27" s="135">
        <f t="shared" si="0"/>
        <v>158</v>
      </c>
      <c r="I27" s="130"/>
      <c r="J27" s="130"/>
      <c r="K27" s="130"/>
      <c r="L27" s="130"/>
      <c r="M27" s="130"/>
      <c r="N27" s="130"/>
      <c r="O27" s="130"/>
      <c r="P27" s="130"/>
      <c r="Q27" s="130"/>
    </row>
    <row r="28" spans="1:17" ht="14.25" x14ac:dyDescent="0.35">
      <c r="A28" s="135">
        <v>26</v>
      </c>
      <c r="B28" s="219" t="s">
        <v>1184</v>
      </c>
      <c r="C28" s="135">
        <v>2</v>
      </c>
      <c r="D28" s="135" t="s">
        <v>363</v>
      </c>
      <c r="E28" s="135" t="s">
        <v>1185</v>
      </c>
      <c r="F28" s="135">
        <v>15.1</v>
      </c>
      <c r="G28" s="135">
        <v>2</v>
      </c>
      <c r="H28" s="135">
        <f t="shared" si="0"/>
        <v>30.2</v>
      </c>
      <c r="I28" s="130"/>
      <c r="J28" s="130"/>
      <c r="K28" s="130"/>
      <c r="L28" s="130"/>
      <c r="M28" s="130"/>
      <c r="N28" s="130"/>
      <c r="O28" s="130"/>
      <c r="P28" s="130"/>
      <c r="Q28" s="130"/>
    </row>
    <row r="29" spans="1:17" ht="20" customHeight="1" x14ac:dyDescent="0.35">
      <c r="A29" s="135">
        <v>27</v>
      </c>
      <c r="B29" s="219" t="s">
        <v>1186</v>
      </c>
      <c r="C29" s="135">
        <v>3</v>
      </c>
      <c r="D29" s="135" t="s">
        <v>363</v>
      </c>
      <c r="E29" s="135" t="s">
        <v>1187</v>
      </c>
      <c r="F29" s="135">
        <v>26</v>
      </c>
      <c r="G29" s="135">
        <v>3</v>
      </c>
      <c r="H29" s="135">
        <f t="shared" si="0"/>
        <v>78</v>
      </c>
      <c r="I29" s="130"/>
      <c r="J29" s="130"/>
      <c r="K29" s="130"/>
      <c r="L29" s="130"/>
      <c r="M29" s="130"/>
      <c r="N29" s="130"/>
      <c r="O29" s="130"/>
      <c r="P29" s="130"/>
      <c r="Q29" s="130"/>
    </row>
    <row r="30" spans="1:17" ht="14.25" x14ac:dyDescent="0.35">
      <c r="A30" s="135">
        <v>28</v>
      </c>
      <c r="B30" s="219" t="s">
        <v>1188</v>
      </c>
      <c r="C30" s="135"/>
      <c r="D30" s="135"/>
      <c r="E30" s="135" t="s">
        <v>1189</v>
      </c>
      <c r="F30" s="135">
        <v>11.9</v>
      </c>
      <c r="G30" s="135">
        <v>1</v>
      </c>
      <c r="H30" s="135">
        <f t="shared" si="0"/>
        <v>11.9</v>
      </c>
      <c r="I30" s="130"/>
      <c r="J30" s="130"/>
      <c r="K30" s="130"/>
      <c r="L30" s="130"/>
      <c r="M30" s="130"/>
      <c r="N30" s="130"/>
      <c r="O30" s="130"/>
      <c r="P30" s="130"/>
      <c r="Q30" s="130"/>
    </row>
    <row r="31" spans="1:17" ht="28.5" x14ac:dyDescent="0.35">
      <c r="A31" s="135">
        <v>29</v>
      </c>
      <c r="B31" s="219" t="s">
        <v>1190</v>
      </c>
      <c r="C31" s="135">
        <v>1</v>
      </c>
      <c r="D31" s="135" t="s">
        <v>1175</v>
      </c>
      <c r="E31" s="135" t="s">
        <v>1191</v>
      </c>
      <c r="F31" s="135">
        <v>79.900000000000006</v>
      </c>
      <c r="G31" s="135">
        <v>1</v>
      </c>
      <c r="H31" s="135">
        <f t="shared" si="0"/>
        <v>79.900000000000006</v>
      </c>
      <c r="I31" s="130"/>
      <c r="J31" s="130"/>
      <c r="K31" s="130"/>
      <c r="L31" s="130"/>
      <c r="M31" s="130"/>
      <c r="N31" s="130"/>
      <c r="O31" s="130"/>
      <c r="P31" s="130"/>
      <c r="Q31" s="130"/>
    </row>
    <row r="32" spans="1:17" ht="14.25" x14ac:dyDescent="0.35">
      <c r="A32" s="135">
        <v>30</v>
      </c>
      <c r="B32" s="219" t="s">
        <v>1192</v>
      </c>
      <c r="C32" s="135"/>
      <c r="D32" s="135"/>
      <c r="E32" s="135"/>
      <c r="F32" s="135">
        <v>22</v>
      </c>
      <c r="G32" s="135">
        <v>25</v>
      </c>
      <c r="H32" s="135">
        <f t="shared" si="0"/>
        <v>550</v>
      </c>
      <c r="I32" s="130"/>
      <c r="J32" s="130"/>
      <c r="K32" s="130"/>
      <c r="L32" s="130"/>
      <c r="M32" s="130"/>
      <c r="N32" s="130"/>
      <c r="O32" s="130"/>
      <c r="P32" s="130"/>
      <c r="Q32" s="130"/>
    </row>
    <row r="33" spans="1:17" ht="14.25" x14ac:dyDescent="0.35">
      <c r="A33" s="135">
        <v>31</v>
      </c>
      <c r="B33" s="219" t="s">
        <v>1193</v>
      </c>
      <c r="C33" s="135">
        <v>2</v>
      </c>
      <c r="D33" s="135" t="s">
        <v>1194</v>
      </c>
      <c r="E33" s="135"/>
      <c r="F33" s="135">
        <v>19.8</v>
      </c>
      <c r="G33" s="135">
        <v>2</v>
      </c>
      <c r="H33" s="135">
        <f t="shared" si="0"/>
        <v>39.6</v>
      </c>
      <c r="I33" s="130"/>
      <c r="J33" s="130"/>
      <c r="K33" s="130"/>
      <c r="L33" s="130"/>
      <c r="M33" s="130"/>
      <c r="N33" s="130"/>
      <c r="O33" s="130"/>
      <c r="P33" s="130"/>
      <c r="Q33" s="130"/>
    </row>
    <row r="34" spans="1:17" ht="14.25" x14ac:dyDescent="0.35">
      <c r="A34" s="135">
        <v>32</v>
      </c>
      <c r="B34" s="219" t="s">
        <v>1195</v>
      </c>
      <c r="C34" s="135">
        <v>23</v>
      </c>
      <c r="D34" s="135" t="s">
        <v>278</v>
      </c>
      <c r="E34" s="135"/>
      <c r="F34" s="135">
        <v>19.8</v>
      </c>
      <c r="G34" s="135">
        <v>23</v>
      </c>
      <c r="H34" s="135">
        <f t="shared" si="0"/>
        <v>455.40000000000003</v>
      </c>
      <c r="I34" s="130"/>
      <c r="J34" s="130"/>
      <c r="K34" s="130"/>
      <c r="L34" s="130"/>
      <c r="M34" s="130"/>
      <c r="N34" s="130"/>
      <c r="O34" s="130"/>
      <c r="P34" s="130"/>
      <c r="Q34" s="130"/>
    </row>
    <row r="35" spans="1:17" ht="14.25" x14ac:dyDescent="0.35">
      <c r="A35" s="135">
        <v>33</v>
      </c>
      <c r="B35" s="219" t="s">
        <v>1196</v>
      </c>
      <c r="C35" s="135">
        <v>120</v>
      </c>
      <c r="D35" s="135" t="s">
        <v>425</v>
      </c>
      <c r="E35" s="135" t="s">
        <v>1197</v>
      </c>
      <c r="F35" s="135">
        <v>50</v>
      </c>
      <c r="G35" s="135">
        <v>120</v>
      </c>
      <c r="H35" s="135">
        <f t="shared" si="0"/>
        <v>6000</v>
      </c>
      <c r="I35" s="130"/>
      <c r="J35" s="130"/>
      <c r="K35" s="130"/>
      <c r="L35" s="130"/>
      <c r="M35" s="130"/>
      <c r="N35" s="130"/>
      <c r="O35" s="130"/>
      <c r="P35" s="130"/>
      <c r="Q35" s="130"/>
    </row>
    <row r="36" spans="1:17" ht="14.25" x14ac:dyDescent="0.35">
      <c r="A36" s="135"/>
      <c r="B36" s="326" t="s">
        <v>1198</v>
      </c>
      <c r="C36" s="326"/>
      <c r="D36" s="326"/>
      <c r="E36" s="326"/>
      <c r="F36" s="326"/>
      <c r="G36" s="326"/>
      <c r="H36" s="326"/>
      <c r="I36" s="130"/>
      <c r="J36" s="130"/>
      <c r="K36" s="130"/>
      <c r="L36" s="130"/>
      <c r="M36" s="130"/>
      <c r="N36" s="130"/>
      <c r="O36" s="130"/>
      <c r="P36" s="130"/>
      <c r="Q36" s="130"/>
    </row>
    <row r="37" spans="1:17" ht="14.25" x14ac:dyDescent="0.35">
      <c r="A37" s="135">
        <v>1</v>
      </c>
      <c r="B37" s="219" t="s">
        <v>1199</v>
      </c>
      <c r="C37" s="135">
        <v>2</v>
      </c>
      <c r="D37" s="135" t="s">
        <v>296</v>
      </c>
      <c r="E37" s="135"/>
      <c r="F37" s="135">
        <v>13.7</v>
      </c>
      <c r="G37" s="135">
        <v>2</v>
      </c>
      <c r="H37" s="135">
        <f t="shared" ref="H37:H43" si="1">F37*G37</f>
        <v>27.4</v>
      </c>
      <c r="I37" s="130"/>
      <c r="J37" s="130"/>
      <c r="K37" s="130"/>
      <c r="L37" s="130"/>
      <c r="M37" s="130"/>
      <c r="N37" s="130"/>
      <c r="O37" s="130"/>
      <c r="P37" s="130"/>
      <c r="Q37" s="130"/>
    </row>
    <row r="38" spans="1:17" ht="14.25" x14ac:dyDescent="0.35">
      <c r="A38" s="135">
        <v>2</v>
      </c>
      <c r="B38" s="219" t="s">
        <v>1200</v>
      </c>
      <c r="C38" s="135">
        <v>2</v>
      </c>
      <c r="D38" s="135" t="s">
        <v>363</v>
      </c>
      <c r="E38" s="135"/>
      <c r="F38" s="135">
        <v>19.8</v>
      </c>
      <c r="G38" s="135">
        <v>2</v>
      </c>
      <c r="H38" s="135">
        <f t="shared" si="1"/>
        <v>39.6</v>
      </c>
      <c r="I38" s="130"/>
      <c r="J38" s="130"/>
      <c r="K38" s="130"/>
      <c r="L38" s="130"/>
      <c r="M38" s="130"/>
      <c r="N38" s="130"/>
      <c r="O38" s="130"/>
      <c r="P38" s="130"/>
      <c r="Q38" s="130"/>
    </row>
    <row r="39" spans="1:17" ht="14.25" x14ac:dyDescent="0.35">
      <c r="A39" s="135">
        <v>3</v>
      </c>
      <c r="B39" s="219" t="s">
        <v>1201</v>
      </c>
      <c r="C39" s="135">
        <v>2</v>
      </c>
      <c r="D39" s="135" t="s">
        <v>363</v>
      </c>
      <c r="E39" s="135"/>
      <c r="F39" s="135">
        <v>21.8</v>
      </c>
      <c r="G39" s="135">
        <v>2</v>
      </c>
      <c r="H39" s="135">
        <f t="shared" si="1"/>
        <v>43.6</v>
      </c>
      <c r="I39" s="130"/>
      <c r="J39" s="130"/>
      <c r="K39" s="130"/>
      <c r="L39" s="130"/>
      <c r="M39" s="130"/>
      <c r="N39" s="130"/>
      <c r="O39" s="130"/>
      <c r="P39" s="130"/>
      <c r="Q39" s="130"/>
    </row>
    <row r="40" spans="1:17" ht="14.25" x14ac:dyDescent="0.35">
      <c r="A40" s="135">
        <v>4</v>
      </c>
      <c r="B40" s="219" t="s">
        <v>1202</v>
      </c>
      <c r="C40" s="135">
        <v>2</v>
      </c>
      <c r="D40" s="135" t="s">
        <v>296</v>
      </c>
      <c r="E40" s="135"/>
      <c r="F40" s="135">
        <v>52</v>
      </c>
      <c r="G40" s="135">
        <v>2</v>
      </c>
      <c r="H40" s="135">
        <f t="shared" si="1"/>
        <v>104</v>
      </c>
      <c r="I40" s="130"/>
      <c r="J40" s="130"/>
      <c r="K40" s="130"/>
      <c r="L40" s="130"/>
      <c r="M40" s="130"/>
      <c r="N40" s="130"/>
      <c r="O40" s="130"/>
      <c r="P40" s="130"/>
      <c r="Q40" s="130"/>
    </row>
    <row r="41" spans="1:17" ht="14.25" x14ac:dyDescent="0.35">
      <c r="A41" s="135">
        <v>5</v>
      </c>
      <c r="B41" s="219" t="s">
        <v>1203</v>
      </c>
      <c r="C41" s="135">
        <v>2</v>
      </c>
      <c r="D41" s="135" t="s">
        <v>296</v>
      </c>
      <c r="E41" s="135"/>
      <c r="F41" s="135">
        <v>18</v>
      </c>
      <c r="G41" s="135">
        <v>2</v>
      </c>
      <c r="H41" s="135">
        <f t="shared" si="1"/>
        <v>36</v>
      </c>
      <c r="I41" s="130"/>
      <c r="J41" s="130"/>
      <c r="K41" s="130"/>
      <c r="L41" s="130"/>
      <c r="M41" s="130"/>
      <c r="N41" s="130"/>
      <c r="O41" s="130"/>
      <c r="P41" s="130"/>
      <c r="Q41" s="130"/>
    </row>
    <row r="42" spans="1:17" ht="14.25" x14ac:dyDescent="0.35">
      <c r="A42" s="135">
        <v>6</v>
      </c>
      <c r="B42" s="219" t="s">
        <v>1204</v>
      </c>
      <c r="C42" s="135">
        <v>2</v>
      </c>
      <c r="D42" s="135" t="s">
        <v>363</v>
      </c>
      <c r="E42" s="135"/>
      <c r="F42" s="135">
        <v>32</v>
      </c>
      <c r="G42" s="135">
        <v>2</v>
      </c>
      <c r="H42" s="135">
        <f t="shared" si="1"/>
        <v>64</v>
      </c>
      <c r="I42" s="130"/>
      <c r="J42" s="130"/>
      <c r="K42" s="130"/>
      <c r="L42" s="130"/>
      <c r="M42" s="130"/>
      <c r="N42" s="130"/>
      <c r="O42" s="130"/>
      <c r="P42" s="130"/>
      <c r="Q42" s="130"/>
    </row>
    <row r="43" spans="1:17" ht="14.25" x14ac:dyDescent="0.35">
      <c r="A43" s="135">
        <v>7</v>
      </c>
      <c r="B43" s="219" t="s">
        <v>1205</v>
      </c>
      <c r="C43" s="135">
        <v>2</v>
      </c>
      <c r="D43" s="135" t="s">
        <v>363</v>
      </c>
      <c r="E43" s="135"/>
      <c r="F43" s="135">
        <v>23</v>
      </c>
      <c r="G43" s="135">
        <v>2</v>
      </c>
      <c r="H43" s="135">
        <f t="shared" si="1"/>
        <v>46</v>
      </c>
      <c r="I43" s="130"/>
      <c r="J43" s="130"/>
      <c r="K43" s="130"/>
      <c r="L43" s="130"/>
      <c r="M43" s="130"/>
      <c r="N43" s="130"/>
      <c r="O43" s="130"/>
      <c r="P43" s="130"/>
      <c r="Q43" s="130"/>
    </row>
    <row r="44" spans="1:17" ht="13.15" x14ac:dyDescent="0.35">
      <c r="A44" s="7"/>
      <c r="B44" s="7"/>
      <c r="C44" s="7"/>
      <c r="D44" s="7"/>
      <c r="E44" s="7"/>
      <c r="F44" s="7"/>
      <c r="G44" s="7"/>
      <c r="H44" s="7"/>
      <c r="I44" s="7"/>
      <c r="J44" s="7"/>
      <c r="K44" s="7"/>
      <c r="L44" s="7"/>
      <c r="M44" s="7"/>
      <c r="N44" s="7"/>
      <c r="O44" s="7"/>
      <c r="P44" s="7"/>
      <c r="Q44" s="7"/>
    </row>
    <row r="45" spans="1:17" ht="13.15" x14ac:dyDescent="0.35">
      <c r="A45" s="7"/>
      <c r="B45" s="7"/>
      <c r="C45" s="7"/>
      <c r="D45" s="7"/>
      <c r="E45" s="7"/>
      <c r="F45" s="7"/>
      <c r="G45" s="7"/>
      <c r="H45" s="7"/>
      <c r="I45" s="7"/>
      <c r="J45" s="7"/>
      <c r="K45" s="7"/>
      <c r="L45" s="7"/>
      <c r="M45" s="7"/>
      <c r="N45" s="7"/>
      <c r="O45" s="7"/>
      <c r="P45" s="7"/>
      <c r="Q45" s="7"/>
    </row>
    <row r="46" spans="1:17" ht="13.15" x14ac:dyDescent="0.35">
      <c r="A46" s="7"/>
      <c r="B46" s="7"/>
      <c r="C46" s="7"/>
      <c r="D46" s="7"/>
      <c r="E46" s="7"/>
      <c r="F46" s="7"/>
      <c r="G46" s="7"/>
      <c r="H46" s="7"/>
      <c r="I46" s="7"/>
      <c r="J46" s="7"/>
      <c r="K46" s="7"/>
      <c r="L46" s="7"/>
      <c r="M46" s="7"/>
      <c r="N46" s="7"/>
      <c r="O46" s="7"/>
      <c r="P46" s="7"/>
      <c r="Q46" s="7"/>
    </row>
    <row r="47" spans="1:17" ht="13.15" x14ac:dyDescent="0.35">
      <c r="A47" s="7"/>
      <c r="B47" s="7"/>
      <c r="C47" s="7"/>
      <c r="D47" s="7"/>
      <c r="E47" s="7"/>
      <c r="F47" s="7"/>
      <c r="G47" s="7"/>
      <c r="H47" s="7"/>
      <c r="I47" s="7"/>
      <c r="J47" s="7"/>
      <c r="K47" s="7"/>
      <c r="L47" s="7"/>
      <c r="M47" s="7"/>
      <c r="N47" s="7"/>
      <c r="O47" s="7"/>
      <c r="P47" s="7"/>
      <c r="Q47" s="7"/>
    </row>
    <row r="48" spans="1:17" ht="14.25" x14ac:dyDescent="0.35">
      <c r="A48" s="130"/>
      <c r="B48" s="218"/>
      <c r="C48" s="130"/>
      <c r="D48" s="130"/>
      <c r="E48" s="130"/>
      <c r="F48" s="130"/>
      <c r="G48" s="130"/>
      <c r="H48" s="130"/>
      <c r="I48" s="130"/>
      <c r="J48" s="130"/>
      <c r="K48" s="130"/>
      <c r="L48" s="130"/>
      <c r="M48" s="130"/>
      <c r="N48" s="130"/>
      <c r="O48" s="130"/>
      <c r="P48" s="130"/>
      <c r="Q48" s="130"/>
    </row>
    <row r="49" spans="1:17" ht="14.25" x14ac:dyDescent="0.35">
      <c r="A49" s="130"/>
      <c r="B49" s="218"/>
      <c r="C49" s="130"/>
      <c r="D49" s="130"/>
      <c r="E49" s="130"/>
      <c r="F49" s="130"/>
      <c r="G49" s="130"/>
      <c r="H49" s="130"/>
      <c r="I49" s="130"/>
      <c r="J49" s="130"/>
      <c r="K49" s="130"/>
      <c r="L49" s="130"/>
      <c r="M49" s="130"/>
      <c r="N49" s="130"/>
      <c r="O49" s="130"/>
      <c r="P49" s="130"/>
      <c r="Q49" s="130"/>
    </row>
    <row r="50" spans="1:17" ht="14.25" x14ac:dyDescent="0.35">
      <c r="A50" s="130"/>
      <c r="B50" s="218"/>
      <c r="C50" s="130"/>
      <c r="D50" s="130"/>
      <c r="E50" s="130"/>
      <c r="F50" s="130"/>
      <c r="G50" s="130"/>
      <c r="H50" s="130"/>
      <c r="I50" s="130"/>
      <c r="J50" s="130"/>
      <c r="K50" s="130"/>
      <c r="L50" s="130"/>
      <c r="M50" s="130"/>
      <c r="N50" s="130"/>
      <c r="O50" s="130"/>
      <c r="P50" s="130"/>
      <c r="Q50" s="130"/>
    </row>
    <row r="51" spans="1:17" ht="14.25" x14ac:dyDescent="0.35">
      <c r="A51" s="130"/>
      <c r="B51" s="218"/>
      <c r="C51" s="130"/>
      <c r="D51" s="130"/>
      <c r="E51" s="130"/>
      <c r="F51" s="130"/>
      <c r="G51" s="130"/>
      <c r="H51" s="130"/>
      <c r="I51" s="130"/>
      <c r="J51" s="130"/>
      <c r="K51" s="130"/>
      <c r="L51" s="130"/>
      <c r="M51" s="130"/>
      <c r="N51" s="130"/>
      <c r="O51" s="130"/>
      <c r="P51" s="130"/>
      <c r="Q51" s="130"/>
    </row>
    <row r="52" spans="1:17" ht="14.25" x14ac:dyDescent="0.35">
      <c r="A52" s="130"/>
      <c r="B52" s="218"/>
      <c r="C52" s="130"/>
      <c r="D52" s="130"/>
      <c r="E52" s="130"/>
      <c r="F52" s="130"/>
      <c r="G52" s="130"/>
      <c r="H52" s="130"/>
      <c r="I52" s="130"/>
      <c r="J52" s="130"/>
      <c r="K52" s="130"/>
      <c r="L52" s="130"/>
      <c r="M52" s="130"/>
      <c r="N52" s="130"/>
      <c r="O52" s="130"/>
      <c r="P52" s="130"/>
      <c r="Q52" s="130"/>
    </row>
    <row r="53" spans="1:17" ht="14.25" x14ac:dyDescent="0.35">
      <c r="A53" s="130"/>
      <c r="B53" s="218"/>
      <c r="C53" s="130"/>
      <c r="D53" s="130"/>
      <c r="E53" s="130"/>
      <c r="F53" s="130"/>
      <c r="G53" s="130"/>
      <c r="H53" s="130"/>
      <c r="I53" s="130"/>
      <c r="J53" s="130"/>
      <c r="K53" s="130"/>
      <c r="L53" s="130"/>
      <c r="M53" s="130"/>
      <c r="N53" s="130"/>
      <c r="O53" s="130"/>
      <c r="P53" s="130"/>
      <c r="Q53" s="130"/>
    </row>
    <row r="54" spans="1:17" ht="14.25" x14ac:dyDescent="0.35">
      <c r="A54" s="130"/>
      <c r="B54" s="218"/>
      <c r="C54" s="130"/>
      <c r="D54" s="130"/>
      <c r="E54" s="130"/>
      <c r="F54" s="130"/>
      <c r="G54" s="130"/>
      <c r="H54" s="130"/>
      <c r="I54" s="130"/>
      <c r="J54" s="130"/>
      <c r="K54" s="130"/>
      <c r="L54" s="130"/>
      <c r="M54" s="130"/>
      <c r="N54" s="130"/>
      <c r="O54" s="130"/>
      <c r="P54" s="130"/>
      <c r="Q54" s="130"/>
    </row>
    <row r="55" spans="1:17" ht="14.25" x14ac:dyDescent="0.35">
      <c r="A55" s="130"/>
      <c r="B55" s="218"/>
      <c r="C55" s="130"/>
      <c r="D55" s="130"/>
      <c r="E55" s="130"/>
      <c r="F55" s="130"/>
      <c r="G55" s="130"/>
      <c r="H55" s="130"/>
      <c r="I55" s="130"/>
      <c r="J55" s="130"/>
      <c r="K55" s="130"/>
      <c r="L55" s="130"/>
      <c r="M55" s="130"/>
      <c r="N55" s="130"/>
      <c r="O55" s="130"/>
      <c r="P55" s="130"/>
      <c r="Q55" s="130"/>
    </row>
    <row r="56" spans="1:17" ht="14.25" x14ac:dyDescent="0.35">
      <c r="A56" s="130"/>
      <c r="B56" s="218"/>
      <c r="C56" s="130"/>
      <c r="D56" s="130"/>
      <c r="E56" s="130"/>
      <c r="F56" s="130"/>
      <c r="G56" s="130"/>
      <c r="H56" s="130"/>
      <c r="I56" s="130"/>
      <c r="J56" s="130"/>
      <c r="K56" s="130"/>
      <c r="L56" s="130"/>
      <c r="M56" s="130"/>
      <c r="N56" s="130"/>
      <c r="O56" s="130"/>
      <c r="P56" s="130"/>
      <c r="Q56" s="130"/>
    </row>
    <row r="57" spans="1:17" ht="14.25" x14ac:dyDescent="0.35">
      <c r="A57" s="130"/>
      <c r="B57" s="218"/>
      <c r="C57" s="130"/>
      <c r="D57" s="130"/>
      <c r="E57" s="130"/>
      <c r="F57" s="130"/>
      <c r="G57" s="130"/>
      <c r="H57" s="130"/>
      <c r="I57" s="130"/>
      <c r="J57" s="130"/>
      <c r="K57" s="130"/>
      <c r="L57" s="130"/>
      <c r="M57" s="130"/>
      <c r="N57" s="130"/>
      <c r="O57" s="130"/>
      <c r="P57" s="130"/>
      <c r="Q57" s="130"/>
    </row>
    <row r="58" spans="1:17" ht="14.25" x14ac:dyDescent="0.35">
      <c r="A58" s="130"/>
      <c r="B58" s="218"/>
      <c r="C58" s="130"/>
      <c r="D58" s="130"/>
      <c r="E58" s="130"/>
      <c r="F58" s="130"/>
      <c r="G58" s="130"/>
      <c r="H58" s="130"/>
      <c r="I58" s="130"/>
      <c r="J58" s="130"/>
      <c r="K58" s="130"/>
      <c r="L58" s="130"/>
      <c r="M58" s="130"/>
      <c r="N58" s="130"/>
      <c r="O58" s="130"/>
      <c r="P58" s="130"/>
      <c r="Q58" s="130"/>
    </row>
    <row r="59" spans="1:17" ht="14.25" x14ac:dyDescent="0.35">
      <c r="A59" s="130"/>
      <c r="B59" s="218"/>
      <c r="C59" s="130"/>
      <c r="D59" s="130"/>
      <c r="E59" s="130"/>
      <c r="F59" s="130"/>
      <c r="G59" s="130"/>
      <c r="H59" s="130"/>
      <c r="I59" s="130"/>
      <c r="J59" s="130"/>
      <c r="K59" s="130"/>
      <c r="L59" s="130"/>
      <c r="M59" s="130"/>
      <c r="N59" s="130"/>
      <c r="O59" s="130"/>
      <c r="P59" s="130"/>
      <c r="Q59" s="130"/>
    </row>
    <row r="60" spans="1:17" ht="14.25" x14ac:dyDescent="0.35">
      <c r="A60" s="130"/>
      <c r="B60" s="218"/>
      <c r="C60" s="130"/>
      <c r="D60" s="130"/>
      <c r="E60" s="130"/>
      <c r="F60" s="130"/>
      <c r="G60" s="130"/>
      <c r="H60" s="130"/>
      <c r="I60" s="130"/>
      <c r="J60" s="130"/>
      <c r="K60" s="130"/>
      <c r="L60" s="130"/>
      <c r="M60" s="130"/>
      <c r="N60" s="130"/>
      <c r="O60" s="130"/>
      <c r="P60" s="130"/>
      <c r="Q60" s="130"/>
    </row>
    <row r="61" spans="1:17" ht="14.25" x14ac:dyDescent="0.35">
      <c r="A61" s="130"/>
      <c r="B61" s="218"/>
      <c r="C61" s="130"/>
      <c r="D61" s="130"/>
      <c r="E61" s="130"/>
      <c r="F61" s="130"/>
      <c r="G61" s="130"/>
      <c r="H61" s="130"/>
      <c r="I61" s="130"/>
      <c r="J61" s="130"/>
      <c r="K61" s="130"/>
      <c r="L61" s="130"/>
      <c r="M61" s="130"/>
      <c r="N61" s="130"/>
      <c r="O61" s="130"/>
      <c r="P61" s="130"/>
      <c r="Q61" s="130"/>
    </row>
    <row r="62" spans="1:17" ht="14.25" x14ac:dyDescent="0.35">
      <c r="A62" s="130"/>
      <c r="B62" s="218"/>
      <c r="C62" s="130"/>
      <c r="D62" s="130"/>
      <c r="E62" s="130"/>
      <c r="F62" s="130"/>
      <c r="G62" s="130"/>
      <c r="H62" s="130"/>
      <c r="I62" s="130"/>
      <c r="J62" s="130"/>
      <c r="K62" s="130"/>
      <c r="L62" s="130"/>
      <c r="M62" s="130"/>
      <c r="N62" s="130"/>
      <c r="O62" s="130"/>
      <c r="P62" s="130"/>
      <c r="Q62" s="130"/>
    </row>
    <row r="63" spans="1:17" ht="14.25" x14ac:dyDescent="0.35">
      <c r="A63" s="130"/>
      <c r="B63" s="218"/>
      <c r="C63" s="130"/>
      <c r="D63" s="130"/>
      <c r="E63" s="130"/>
      <c r="F63" s="130"/>
      <c r="G63" s="130"/>
      <c r="H63" s="130"/>
      <c r="I63" s="130"/>
      <c r="J63" s="130"/>
      <c r="K63" s="130"/>
      <c r="L63" s="130"/>
      <c r="M63" s="130"/>
      <c r="N63" s="130"/>
      <c r="O63" s="130"/>
      <c r="P63" s="130"/>
      <c r="Q63" s="130"/>
    </row>
    <row r="64" spans="1:17" ht="14.25" x14ac:dyDescent="0.35">
      <c r="A64" s="130"/>
      <c r="B64" s="218"/>
      <c r="C64" s="130"/>
      <c r="D64" s="130"/>
      <c r="E64" s="130"/>
      <c r="F64" s="130"/>
      <c r="G64" s="130"/>
      <c r="H64" s="130"/>
      <c r="I64" s="130"/>
      <c r="J64" s="130"/>
      <c r="K64" s="130"/>
      <c r="L64" s="130"/>
      <c r="M64" s="130"/>
      <c r="N64" s="130"/>
      <c r="O64" s="130"/>
      <c r="P64" s="130"/>
      <c r="Q64" s="130"/>
    </row>
    <row r="65" spans="1:17" ht="14.25" x14ac:dyDescent="0.35">
      <c r="A65" s="130"/>
      <c r="B65" s="218"/>
      <c r="C65" s="130"/>
      <c r="D65" s="130"/>
      <c r="E65" s="130"/>
      <c r="F65" s="130"/>
      <c r="G65" s="130"/>
      <c r="H65" s="130"/>
      <c r="I65" s="130"/>
      <c r="J65" s="130"/>
      <c r="K65" s="130"/>
      <c r="L65" s="130"/>
      <c r="M65" s="130"/>
      <c r="N65" s="130"/>
      <c r="O65" s="130"/>
      <c r="P65" s="130"/>
      <c r="Q65" s="130"/>
    </row>
    <row r="66" spans="1:17" ht="14.25" x14ac:dyDescent="0.35">
      <c r="A66" s="130"/>
      <c r="B66" s="218"/>
      <c r="C66" s="130"/>
      <c r="D66" s="130"/>
      <c r="E66" s="130"/>
      <c r="F66" s="130"/>
      <c r="G66" s="130"/>
      <c r="H66" s="130"/>
      <c r="I66" s="130"/>
      <c r="J66" s="130"/>
      <c r="K66" s="130"/>
      <c r="L66" s="130"/>
      <c r="M66" s="130"/>
      <c r="N66" s="130"/>
      <c r="O66" s="130"/>
      <c r="P66" s="130"/>
      <c r="Q66" s="130"/>
    </row>
    <row r="67" spans="1:17" ht="14.25" x14ac:dyDescent="0.35">
      <c r="A67" s="130"/>
      <c r="B67" s="218"/>
      <c r="C67" s="130"/>
      <c r="D67" s="130"/>
      <c r="E67" s="130"/>
      <c r="F67" s="130"/>
      <c r="G67" s="130"/>
      <c r="H67" s="130"/>
      <c r="I67" s="130"/>
      <c r="J67" s="130"/>
      <c r="K67" s="130"/>
      <c r="L67" s="130"/>
      <c r="M67" s="130"/>
      <c r="N67" s="130"/>
      <c r="O67" s="130"/>
      <c r="P67" s="130"/>
      <c r="Q67" s="130"/>
    </row>
    <row r="68" spans="1:17" ht="14.25" x14ac:dyDescent="0.35">
      <c r="A68" s="130"/>
      <c r="B68" s="218"/>
      <c r="C68" s="130"/>
      <c r="D68" s="130"/>
      <c r="E68" s="130"/>
      <c r="F68" s="130"/>
      <c r="G68" s="130"/>
      <c r="H68" s="130"/>
      <c r="I68" s="130"/>
      <c r="J68" s="130"/>
      <c r="K68" s="130"/>
      <c r="L68" s="130"/>
      <c r="M68" s="130"/>
      <c r="N68" s="130"/>
      <c r="O68" s="130"/>
      <c r="P68" s="130"/>
      <c r="Q68" s="130"/>
    </row>
    <row r="69" spans="1:17" ht="14.25" x14ac:dyDescent="0.35">
      <c r="A69" s="130"/>
      <c r="B69" s="218"/>
      <c r="C69" s="130"/>
      <c r="D69" s="130"/>
      <c r="E69" s="130"/>
      <c r="F69" s="130"/>
      <c r="G69" s="130"/>
      <c r="H69" s="130"/>
      <c r="I69" s="130"/>
      <c r="J69" s="130"/>
      <c r="K69" s="130"/>
      <c r="L69" s="130"/>
      <c r="M69" s="130"/>
      <c r="N69" s="130"/>
      <c r="O69" s="130"/>
      <c r="P69" s="130"/>
      <c r="Q69" s="130"/>
    </row>
    <row r="70" spans="1:17" ht="14.25" x14ac:dyDescent="0.35">
      <c r="A70" s="130"/>
      <c r="B70" s="218"/>
      <c r="C70" s="130"/>
      <c r="D70" s="130"/>
      <c r="E70" s="130"/>
      <c r="F70" s="130"/>
      <c r="G70" s="130"/>
      <c r="H70" s="130"/>
      <c r="I70" s="130"/>
      <c r="J70" s="130"/>
      <c r="K70" s="130"/>
      <c r="L70" s="130"/>
      <c r="M70" s="130"/>
      <c r="N70" s="130"/>
      <c r="O70" s="130"/>
      <c r="P70" s="130"/>
      <c r="Q70" s="130"/>
    </row>
    <row r="71" spans="1:17" ht="14.25" x14ac:dyDescent="0.35">
      <c r="A71" s="130"/>
      <c r="B71" s="218"/>
      <c r="C71" s="130"/>
      <c r="D71" s="130"/>
      <c r="E71" s="130"/>
      <c r="F71" s="130"/>
      <c r="G71" s="130"/>
      <c r="H71" s="130"/>
      <c r="I71" s="130"/>
      <c r="J71" s="130"/>
      <c r="K71" s="130"/>
      <c r="L71" s="130"/>
      <c r="M71" s="130"/>
      <c r="N71" s="130"/>
      <c r="O71" s="130"/>
      <c r="P71" s="130"/>
      <c r="Q71" s="130"/>
    </row>
    <row r="72" spans="1:17" ht="14.25" x14ac:dyDescent="0.35">
      <c r="A72" s="130"/>
      <c r="B72" s="218"/>
      <c r="C72" s="130"/>
      <c r="D72" s="130"/>
      <c r="E72" s="130"/>
      <c r="F72" s="130"/>
      <c r="G72" s="130"/>
      <c r="H72" s="130"/>
      <c r="I72" s="130"/>
      <c r="J72" s="130"/>
      <c r="K72" s="130"/>
      <c r="L72" s="130"/>
      <c r="M72" s="130"/>
      <c r="N72" s="130"/>
      <c r="O72" s="130"/>
      <c r="P72" s="130"/>
      <c r="Q72" s="130"/>
    </row>
    <row r="73" spans="1:17" ht="14.25" x14ac:dyDescent="0.35">
      <c r="A73" s="130"/>
      <c r="B73" s="218"/>
      <c r="C73" s="130"/>
      <c r="D73" s="130"/>
      <c r="E73" s="130"/>
      <c r="F73" s="130"/>
      <c r="G73" s="130"/>
      <c r="H73" s="130"/>
      <c r="I73" s="130"/>
      <c r="J73" s="130"/>
      <c r="K73" s="130"/>
      <c r="L73" s="130"/>
      <c r="M73" s="130"/>
      <c r="N73" s="130"/>
      <c r="O73" s="130"/>
      <c r="P73" s="130"/>
      <c r="Q73" s="130"/>
    </row>
    <row r="74" spans="1:17" ht="14.25" x14ac:dyDescent="0.35">
      <c r="A74" s="130"/>
      <c r="B74" s="218"/>
      <c r="C74" s="130"/>
      <c r="D74" s="130"/>
      <c r="E74" s="130"/>
      <c r="F74" s="130"/>
      <c r="G74" s="130"/>
      <c r="H74" s="130"/>
      <c r="I74" s="130"/>
      <c r="J74" s="130"/>
      <c r="K74" s="130"/>
      <c r="L74" s="130"/>
      <c r="M74" s="130"/>
      <c r="N74" s="130"/>
      <c r="O74" s="130"/>
      <c r="P74" s="130"/>
      <c r="Q74" s="130"/>
    </row>
    <row r="75" spans="1:17" ht="14.25" x14ac:dyDescent="0.35">
      <c r="A75" s="130"/>
      <c r="B75" s="218"/>
      <c r="C75" s="130"/>
      <c r="D75" s="130"/>
      <c r="E75" s="130"/>
      <c r="F75" s="130"/>
      <c r="G75" s="130"/>
      <c r="H75" s="130"/>
      <c r="I75" s="130"/>
      <c r="J75" s="130"/>
      <c r="K75" s="130"/>
      <c r="L75" s="130"/>
      <c r="M75" s="130"/>
      <c r="N75" s="130"/>
      <c r="O75" s="130"/>
      <c r="P75" s="130"/>
      <c r="Q75" s="130"/>
    </row>
    <row r="76" spans="1:17" ht="14.25" x14ac:dyDescent="0.35">
      <c r="A76" s="130"/>
      <c r="B76" s="218"/>
      <c r="C76" s="130"/>
      <c r="D76" s="130"/>
      <c r="E76" s="130"/>
      <c r="F76" s="130"/>
      <c r="G76" s="130"/>
      <c r="H76" s="130"/>
      <c r="I76" s="130"/>
      <c r="J76" s="130"/>
      <c r="K76" s="130"/>
      <c r="L76" s="130"/>
      <c r="M76" s="130"/>
      <c r="N76" s="130"/>
      <c r="O76" s="130"/>
      <c r="P76" s="130"/>
      <c r="Q76" s="130"/>
    </row>
    <row r="77" spans="1:17" ht="14.25" x14ac:dyDescent="0.35">
      <c r="A77" s="130"/>
      <c r="B77" s="218"/>
      <c r="C77" s="130"/>
      <c r="D77" s="130"/>
      <c r="E77" s="130"/>
      <c r="F77" s="130"/>
      <c r="G77" s="130"/>
      <c r="H77" s="130"/>
      <c r="I77" s="130"/>
      <c r="J77" s="130"/>
      <c r="K77" s="130"/>
      <c r="L77" s="130"/>
      <c r="M77" s="130"/>
      <c r="N77" s="130"/>
      <c r="O77" s="130"/>
      <c r="P77" s="130"/>
      <c r="Q77" s="130"/>
    </row>
    <row r="78" spans="1:17" ht="14.25" x14ac:dyDescent="0.35">
      <c r="A78" s="130"/>
      <c r="B78" s="218"/>
      <c r="C78" s="130"/>
      <c r="D78" s="130"/>
      <c r="E78" s="130"/>
      <c r="F78" s="130"/>
      <c r="G78" s="130"/>
      <c r="H78" s="130"/>
      <c r="I78" s="130"/>
      <c r="J78" s="130"/>
      <c r="K78" s="130"/>
      <c r="L78" s="130"/>
      <c r="M78" s="130"/>
      <c r="N78" s="130"/>
      <c r="O78" s="130"/>
      <c r="P78" s="130"/>
      <c r="Q78" s="130"/>
    </row>
    <row r="79" spans="1:17" ht="14.25" x14ac:dyDescent="0.35">
      <c r="A79" s="130"/>
      <c r="B79" s="218"/>
      <c r="C79" s="130"/>
      <c r="D79" s="130"/>
      <c r="E79" s="130"/>
      <c r="F79" s="130"/>
      <c r="G79" s="130"/>
      <c r="H79" s="130"/>
      <c r="I79" s="130"/>
      <c r="J79" s="130"/>
      <c r="K79" s="130"/>
      <c r="L79" s="130"/>
      <c r="M79" s="130"/>
      <c r="N79" s="130"/>
      <c r="O79" s="130"/>
      <c r="P79" s="130"/>
      <c r="Q79" s="130"/>
    </row>
    <row r="80" spans="1:17" ht="14.25" x14ac:dyDescent="0.35">
      <c r="A80" s="130"/>
      <c r="B80" s="218"/>
      <c r="C80" s="130"/>
      <c r="D80" s="130"/>
      <c r="E80" s="130"/>
      <c r="F80" s="130"/>
      <c r="G80" s="130"/>
      <c r="H80" s="130"/>
      <c r="I80" s="130"/>
      <c r="J80" s="130"/>
      <c r="K80" s="130"/>
      <c r="L80" s="130"/>
      <c r="M80" s="130"/>
      <c r="N80" s="130"/>
      <c r="O80" s="130"/>
      <c r="P80" s="130"/>
      <c r="Q80" s="130"/>
    </row>
    <row r="81" spans="1:17" ht="14.25" x14ac:dyDescent="0.35">
      <c r="A81" s="130"/>
      <c r="B81" s="218"/>
      <c r="C81" s="130"/>
      <c r="D81" s="130"/>
      <c r="E81" s="130"/>
      <c r="F81" s="130"/>
      <c r="G81" s="130"/>
      <c r="H81" s="130"/>
      <c r="I81" s="130"/>
      <c r="J81" s="130"/>
      <c r="K81" s="130"/>
      <c r="L81" s="130"/>
      <c r="M81" s="130"/>
      <c r="N81" s="130"/>
      <c r="O81" s="130"/>
      <c r="P81" s="130"/>
      <c r="Q81" s="130"/>
    </row>
    <row r="82" spans="1:17" ht="14.25" x14ac:dyDescent="0.35">
      <c r="A82" s="130"/>
      <c r="B82" s="218"/>
      <c r="C82" s="130"/>
      <c r="D82" s="130"/>
      <c r="E82" s="130"/>
      <c r="F82" s="130"/>
      <c r="G82" s="130"/>
      <c r="H82" s="130"/>
      <c r="I82" s="130"/>
      <c r="J82" s="130"/>
      <c r="K82" s="130"/>
      <c r="L82" s="130"/>
      <c r="M82" s="130"/>
      <c r="N82" s="130"/>
      <c r="O82" s="130"/>
      <c r="P82" s="130"/>
      <c r="Q82" s="130"/>
    </row>
    <row r="83" spans="1:17" ht="14.25" x14ac:dyDescent="0.35">
      <c r="A83" s="130"/>
      <c r="B83" s="218"/>
      <c r="C83" s="130"/>
      <c r="D83" s="130"/>
      <c r="E83" s="130"/>
      <c r="F83" s="130"/>
      <c r="G83" s="130"/>
      <c r="H83" s="130"/>
      <c r="I83" s="130"/>
      <c r="J83" s="130"/>
      <c r="K83" s="130"/>
      <c r="L83" s="130"/>
      <c r="M83" s="130"/>
      <c r="N83" s="130"/>
      <c r="O83" s="130"/>
      <c r="P83" s="130"/>
      <c r="Q83" s="130"/>
    </row>
    <row r="84" spans="1:17" ht="14.25" x14ac:dyDescent="0.35">
      <c r="A84" s="130"/>
      <c r="B84" s="218"/>
      <c r="C84" s="130"/>
      <c r="D84" s="130"/>
      <c r="E84" s="130"/>
      <c r="F84" s="130"/>
      <c r="G84" s="130"/>
      <c r="H84" s="130"/>
      <c r="I84" s="130"/>
      <c r="J84" s="130"/>
      <c r="K84" s="130"/>
      <c r="L84" s="130"/>
      <c r="M84" s="130"/>
      <c r="N84" s="130"/>
      <c r="O84" s="130"/>
      <c r="P84" s="130"/>
      <c r="Q84" s="130"/>
    </row>
    <row r="85" spans="1:17" ht="14.25" x14ac:dyDescent="0.35">
      <c r="A85" s="130"/>
      <c r="B85" s="218"/>
      <c r="C85" s="130"/>
      <c r="D85" s="130"/>
      <c r="E85" s="130"/>
      <c r="F85" s="130"/>
      <c r="G85" s="130"/>
      <c r="H85" s="130"/>
      <c r="I85" s="130"/>
      <c r="J85" s="130"/>
      <c r="K85" s="130"/>
      <c r="L85" s="130"/>
      <c r="M85" s="130"/>
      <c r="N85" s="130"/>
      <c r="O85" s="130"/>
      <c r="P85" s="130"/>
      <c r="Q85" s="130"/>
    </row>
    <row r="86" spans="1:17" ht="14.25" x14ac:dyDescent="0.35">
      <c r="A86" s="130"/>
      <c r="B86" s="218"/>
      <c r="C86" s="130"/>
      <c r="D86" s="130"/>
      <c r="E86" s="130"/>
      <c r="F86" s="130"/>
      <c r="G86" s="130"/>
      <c r="H86" s="130"/>
      <c r="I86" s="130"/>
      <c r="J86" s="130"/>
      <c r="K86" s="130"/>
      <c r="L86" s="130"/>
      <c r="M86" s="130"/>
      <c r="N86" s="130"/>
      <c r="O86" s="130"/>
      <c r="P86" s="130"/>
      <c r="Q86" s="130"/>
    </row>
    <row r="87" spans="1:17" ht="14.25" x14ac:dyDescent="0.35">
      <c r="A87" s="130"/>
      <c r="B87" s="218"/>
      <c r="C87" s="130"/>
      <c r="D87" s="130"/>
      <c r="E87" s="130"/>
      <c r="F87" s="130"/>
      <c r="G87" s="130"/>
      <c r="H87" s="130"/>
      <c r="I87" s="130"/>
      <c r="J87" s="130"/>
      <c r="K87" s="130"/>
      <c r="L87" s="130"/>
      <c r="M87" s="130"/>
      <c r="N87" s="130"/>
      <c r="O87" s="130"/>
      <c r="P87" s="130"/>
      <c r="Q87" s="130"/>
    </row>
    <row r="88" spans="1:17" ht="14.25" x14ac:dyDescent="0.35">
      <c r="A88" s="130"/>
      <c r="B88" s="218"/>
      <c r="C88" s="130"/>
      <c r="D88" s="130"/>
      <c r="E88" s="130"/>
      <c r="F88" s="130"/>
      <c r="G88" s="130"/>
      <c r="H88" s="130"/>
      <c r="I88" s="130"/>
      <c r="J88" s="130"/>
      <c r="K88" s="130"/>
      <c r="L88" s="130"/>
      <c r="M88" s="130"/>
      <c r="N88" s="130"/>
      <c r="O88" s="130"/>
      <c r="P88" s="130"/>
      <c r="Q88" s="130"/>
    </row>
    <row r="89" spans="1:17" ht="14.25" x14ac:dyDescent="0.35">
      <c r="A89" s="130"/>
      <c r="B89" s="218"/>
      <c r="C89" s="130"/>
      <c r="D89" s="130"/>
      <c r="E89" s="130"/>
      <c r="F89" s="130"/>
      <c r="G89" s="130"/>
      <c r="H89" s="130"/>
      <c r="I89" s="130"/>
      <c r="J89" s="130"/>
      <c r="K89" s="130"/>
      <c r="L89" s="130"/>
      <c r="M89" s="130"/>
      <c r="N89" s="130"/>
      <c r="O89" s="130"/>
      <c r="P89" s="130"/>
      <c r="Q89" s="130"/>
    </row>
    <row r="90" spans="1:17" ht="14.25" x14ac:dyDescent="0.35">
      <c r="A90" s="130"/>
      <c r="B90" s="218"/>
      <c r="C90" s="130"/>
      <c r="D90" s="130"/>
      <c r="E90" s="130"/>
      <c r="F90" s="130"/>
      <c r="G90" s="130"/>
      <c r="H90" s="130"/>
      <c r="I90" s="130"/>
      <c r="J90" s="130"/>
      <c r="K90" s="130"/>
      <c r="L90" s="130"/>
      <c r="M90" s="130"/>
      <c r="N90" s="130"/>
      <c r="O90" s="130"/>
      <c r="P90" s="130"/>
      <c r="Q90" s="130"/>
    </row>
    <row r="91" spans="1:17" ht="14.25" x14ac:dyDescent="0.35">
      <c r="A91" s="130"/>
      <c r="B91" s="218"/>
      <c r="C91" s="130"/>
      <c r="D91" s="130"/>
      <c r="E91" s="130"/>
      <c r="F91" s="130"/>
      <c r="G91" s="130"/>
      <c r="H91" s="130"/>
      <c r="I91" s="130"/>
      <c r="J91" s="130"/>
      <c r="K91" s="130"/>
      <c r="L91" s="130"/>
      <c r="M91" s="130"/>
      <c r="N91" s="130"/>
      <c r="O91" s="130"/>
      <c r="P91" s="130"/>
      <c r="Q91" s="130"/>
    </row>
    <row r="92" spans="1:17" ht="14.25" x14ac:dyDescent="0.35">
      <c r="A92" s="130"/>
      <c r="B92" s="218"/>
      <c r="C92" s="130"/>
      <c r="D92" s="130"/>
      <c r="E92" s="130"/>
      <c r="F92" s="130"/>
      <c r="G92" s="130"/>
      <c r="H92" s="130"/>
      <c r="I92" s="130"/>
      <c r="J92" s="130"/>
      <c r="K92" s="130"/>
      <c r="L92" s="130"/>
      <c r="M92" s="130"/>
      <c r="N92" s="130"/>
      <c r="O92" s="130"/>
      <c r="P92" s="130"/>
      <c r="Q92" s="130"/>
    </row>
    <row r="93" spans="1:17" ht="14.25" x14ac:dyDescent="0.35">
      <c r="A93" s="130"/>
      <c r="B93" s="218"/>
      <c r="C93" s="130"/>
      <c r="D93" s="130"/>
      <c r="E93" s="130"/>
      <c r="F93" s="130"/>
      <c r="G93" s="130"/>
      <c r="H93" s="130"/>
      <c r="I93" s="130"/>
      <c r="J93" s="130"/>
      <c r="K93" s="130"/>
      <c r="L93" s="130"/>
      <c r="M93" s="130"/>
      <c r="N93" s="130"/>
      <c r="O93" s="130"/>
      <c r="P93" s="130"/>
      <c r="Q93" s="130"/>
    </row>
    <row r="94" spans="1:17" ht="14.25" x14ac:dyDescent="0.35">
      <c r="A94" s="130"/>
      <c r="B94" s="218"/>
      <c r="C94" s="130"/>
      <c r="D94" s="130"/>
      <c r="E94" s="130"/>
      <c r="F94" s="130"/>
      <c r="G94" s="130"/>
      <c r="H94" s="130"/>
      <c r="I94" s="130"/>
      <c r="J94" s="130"/>
      <c r="K94" s="130"/>
      <c r="L94" s="130"/>
      <c r="M94" s="130"/>
      <c r="N94" s="130"/>
      <c r="O94" s="130"/>
      <c r="P94" s="130"/>
      <c r="Q94" s="130"/>
    </row>
    <row r="95" spans="1:17" ht="14.25" x14ac:dyDescent="0.35">
      <c r="A95" s="130"/>
      <c r="B95" s="218"/>
      <c r="C95" s="130"/>
      <c r="D95" s="130"/>
      <c r="E95" s="130"/>
      <c r="F95" s="130"/>
      <c r="G95" s="130"/>
      <c r="H95" s="130"/>
      <c r="I95" s="130"/>
      <c r="J95" s="130"/>
      <c r="K95" s="130"/>
      <c r="L95" s="130"/>
      <c r="M95" s="130"/>
      <c r="N95" s="130"/>
      <c r="O95" s="130"/>
      <c r="P95" s="130"/>
      <c r="Q95" s="130"/>
    </row>
    <row r="96" spans="1:17" ht="14.25" x14ac:dyDescent="0.35">
      <c r="A96" s="130"/>
      <c r="B96" s="218"/>
      <c r="C96" s="130"/>
      <c r="D96" s="130"/>
      <c r="E96" s="130"/>
      <c r="F96" s="130"/>
      <c r="G96" s="130"/>
      <c r="H96" s="130"/>
      <c r="I96" s="130"/>
      <c r="J96" s="130"/>
      <c r="K96" s="130"/>
      <c r="L96" s="130"/>
      <c r="M96" s="130"/>
      <c r="N96" s="130"/>
      <c r="O96" s="130"/>
      <c r="P96" s="130"/>
      <c r="Q96" s="130"/>
    </row>
    <row r="97" spans="1:17" ht="14.25" x14ac:dyDescent="0.35">
      <c r="A97" s="130"/>
      <c r="B97" s="218"/>
      <c r="C97" s="130"/>
      <c r="D97" s="130"/>
      <c r="E97" s="130"/>
      <c r="F97" s="130"/>
      <c r="G97" s="130"/>
      <c r="H97" s="130"/>
      <c r="I97" s="130"/>
      <c r="J97" s="130"/>
      <c r="K97" s="130"/>
      <c r="L97" s="130"/>
      <c r="M97" s="130"/>
      <c r="N97" s="130"/>
      <c r="O97" s="130"/>
      <c r="P97" s="130"/>
      <c r="Q97" s="130"/>
    </row>
    <row r="98" spans="1:17" ht="14.25" x14ac:dyDescent="0.35">
      <c r="A98" s="130"/>
      <c r="B98" s="218"/>
      <c r="C98" s="130"/>
      <c r="D98" s="130"/>
      <c r="E98" s="130"/>
      <c r="F98" s="130"/>
      <c r="G98" s="130"/>
      <c r="H98" s="130"/>
      <c r="I98" s="130"/>
      <c r="J98" s="130"/>
      <c r="K98" s="130"/>
      <c r="L98" s="130"/>
      <c r="M98" s="130"/>
      <c r="N98" s="130"/>
      <c r="O98" s="130"/>
      <c r="P98" s="130"/>
      <c r="Q98" s="130"/>
    </row>
    <row r="99" spans="1:17" ht="14.25" x14ac:dyDescent="0.35">
      <c r="A99" s="130"/>
      <c r="B99" s="218"/>
      <c r="C99" s="130"/>
      <c r="D99" s="130"/>
      <c r="E99" s="130"/>
      <c r="F99" s="130"/>
      <c r="G99" s="130"/>
      <c r="H99" s="130"/>
      <c r="I99" s="130"/>
      <c r="J99" s="130"/>
      <c r="K99" s="130"/>
      <c r="L99" s="130"/>
      <c r="M99" s="130"/>
      <c r="N99" s="130"/>
      <c r="O99" s="130"/>
      <c r="P99" s="130"/>
      <c r="Q99" s="130"/>
    </row>
    <row r="100" spans="1:17" ht="14.25" x14ac:dyDescent="0.35">
      <c r="A100" s="130"/>
      <c r="B100" s="218"/>
      <c r="C100" s="130"/>
      <c r="D100" s="130"/>
      <c r="E100" s="130"/>
      <c r="F100" s="130"/>
      <c r="G100" s="130"/>
      <c r="H100" s="130"/>
      <c r="I100" s="130"/>
      <c r="J100" s="130"/>
      <c r="K100" s="130"/>
      <c r="L100" s="130"/>
      <c r="M100" s="130"/>
      <c r="N100" s="130"/>
      <c r="O100" s="130"/>
      <c r="P100" s="130"/>
      <c r="Q100" s="130"/>
    </row>
    <row r="101" spans="1:17" ht="14.25" x14ac:dyDescent="0.35">
      <c r="A101" s="130"/>
      <c r="B101" s="218"/>
      <c r="C101" s="130"/>
      <c r="D101" s="130"/>
      <c r="E101" s="130"/>
      <c r="F101" s="130"/>
      <c r="G101" s="130"/>
      <c r="H101" s="130"/>
      <c r="I101" s="130"/>
      <c r="J101" s="130"/>
      <c r="K101" s="130"/>
      <c r="L101" s="130"/>
      <c r="M101" s="130"/>
      <c r="N101" s="130"/>
      <c r="O101" s="130"/>
      <c r="P101" s="130"/>
      <c r="Q101" s="130"/>
    </row>
    <row r="102" spans="1:17" ht="14.25" x14ac:dyDescent="0.35">
      <c r="A102" s="130"/>
      <c r="B102" s="218"/>
      <c r="C102" s="130"/>
      <c r="D102" s="130"/>
      <c r="E102" s="130"/>
      <c r="F102" s="130"/>
      <c r="G102" s="130"/>
      <c r="H102" s="130"/>
      <c r="I102" s="130"/>
      <c r="J102" s="130"/>
      <c r="K102" s="130"/>
      <c r="L102" s="130"/>
      <c r="M102" s="130"/>
      <c r="N102" s="130"/>
      <c r="O102" s="130"/>
      <c r="P102" s="130"/>
      <c r="Q102" s="130"/>
    </row>
    <row r="103" spans="1:17" ht="14.25" x14ac:dyDescent="0.35">
      <c r="A103" s="130"/>
      <c r="B103" s="218"/>
      <c r="C103" s="130"/>
      <c r="D103" s="130"/>
      <c r="E103" s="130"/>
      <c r="F103" s="130"/>
      <c r="G103" s="130"/>
      <c r="H103" s="130"/>
      <c r="I103" s="130"/>
      <c r="J103" s="130"/>
      <c r="K103" s="130"/>
      <c r="L103" s="130"/>
      <c r="M103" s="130"/>
      <c r="N103" s="130"/>
      <c r="O103" s="130"/>
      <c r="P103" s="130"/>
      <c r="Q103" s="130"/>
    </row>
    <row r="104" spans="1:17" ht="14.25" x14ac:dyDescent="0.35">
      <c r="A104" s="130"/>
      <c r="B104" s="218"/>
      <c r="C104" s="130"/>
      <c r="D104" s="130"/>
      <c r="E104" s="130"/>
      <c r="F104" s="130"/>
      <c r="G104" s="130"/>
      <c r="H104" s="130"/>
      <c r="I104" s="130"/>
      <c r="J104" s="130"/>
      <c r="K104" s="130"/>
      <c r="L104" s="130"/>
      <c r="M104" s="130"/>
      <c r="N104" s="130"/>
      <c r="O104" s="130"/>
      <c r="P104" s="130"/>
      <c r="Q104" s="130"/>
    </row>
    <row r="105" spans="1:17" ht="14.25" x14ac:dyDescent="0.35">
      <c r="A105" s="130"/>
      <c r="B105" s="218"/>
      <c r="C105" s="130"/>
      <c r="D105" s="130"/>
      <c r="E105" s="130"/>
      <c r="F105" s="130"/>
      <c r="G105" s="130"/>
      <c r="H105" s="130"/>
      <c r="I105" s="130"/>
      <c r="J105" s="130"/>
      <c r="K105" s="130"/>
      <c r="L105" s="130"/>
      <c r="M105" s="130"/>
      <c r="N105" s="130"/>
      <c r="O105" s="130"/>
      <c r="P105" s="130"/>
      <c r="Q105" s="130"/>
    </row>
    <row r="106" spans="1:17" ht="14.25" x14ac:dyDescent="0.35">
      <c r="A106" s="130"/>
      <c r="B106" s="218"/>
      <c r="C106" s="130"/>
      <c r="D106" s="130"/>
      <c r="E106" s="130"/>
      <c r="F106" s="130"/>
      <c r="G106" s="130"/>
      <c r="H106" s="130"/>
      <c r="I106" s="130"/>
      <c r="J106" s="130"/>
      <c r="K106" s="130"/>
      <c r="L106" s="130"/>
      <c r="M106" s="130"/>
      <c r="N106" s="130"/>
      <c r="O106" s="130"/>
      <c r="P106" s="130"/>
      <c r="Q106" s="130"/>
    </row>
    <row r="107" spans="1:17" ht="14.25" x14ac:dyDescent="0.35">
      <c r="A107" s="130"/>
      <c r="B107" s="218"/>
      <c r="C107" s="130"/>
      <c r="D107" s="130"/>
      <c r="E107" s="130"/>
      <c r="F107" s="130"/>
      <c r="G107" s="130"/>
      <c r="H107" s="130"/>
      <c r="I107" s="130"/>
      <c r="J107" s="130"/>
      <c r="K107" s="130"/>
      <c r="L107" s="130"/>
      <c r="M107" s="130"/>
      <c r="N107" s="130"/>
      <c r="O107" s="130"/>
      <c r="P107" s="130"/>
      <c r="Q107" s="130"/>
    </row>
    <row r="108" spans="1:17" ht="14.25" x14ac:dyDescent="0.35">
      <c r="A108" s="130"/>
      <c r="B108" s="218"/>
      <c r="C108" s="130"/>
      <c r="D108" s="130"/>
      <c r="E108" s="130"/>
      <c r="F108" s="130"/>
      <c r="G108" s="130"/>
      <c r="H108" s="130"/>
      <c r="I108" s="130"/>
      <c r="J108" s="130"/>
      <c r="K108" s="130"/>
      <c r="L108" s="130"/>
      <c r="M108" s="130"/>
      <c r="N108" s="130"/>
      <c r="O108" s="130"/>
      <c r="P108" s="130"/>
      <c r="Q108" s="130"/>
    </row>
    <row r="109" spans="1:17" ht="14.25" x14ac:dyDescent="0.35">
      <c r="A109" s="130"/>
      <c r="B109" s="218"/>
      <c r="C109" s="130"/>
      <c r="D109" s="130"/>
      <c r="E109" s="130"/>
      <c r="F109" s="130"/>
      <c r="G109" s="130"/>
      <c r="H109" s="130"/>
      <c r="I109" s="130"/>
      <c r="J109" s="130"/>
      <c r="K109" s="130"/>
      <c r="L109" s="130"/>
      <c r="M109" s="130"/>
      <c r="N109" s="130"/>
      <c r="O109" s="130"/>
      <c r="P109" s="130"/>
      <c r="Q109" s="130"/>
    </row>
    <row r="110" spans="1:17" ht="14.25" x14ac:dyDescent="0.35">
      <c r="A110" s="130"/>
      <c r="B110" s="218"/>
      <c r="C110" s="130"/>
      <c r="D110" s="130"/>
      <c r="E110" s="130"/>
      <c r="F110" s="130"/>
      <c r="G110" s="130"/>
      <c r="H110" s="130"/>
      <c r="I110" s="130"/>
      <c r="J110" s="130"/>
      <c r="K110" s="130"/>
      <c r="L110" s="130"/>
      <c r="M110" s="130"/>
      <c r="N110" s="130"/>
      <c r="O110" s="130"/>
      <c r="P110" s="130"/>
      <c r="Q110" s="130"/>
    </row>
    <row r="111" spans="1:17" ht="14.25" x14ac:dyDescent="0.35">
      <c r="A111" s="130"/>
      <c r="B111" s="218"/>
      <c r="C111" s="130"/>
      <c r="D111" s="130"/>
      <c r="E111" s="130"/>
      <c r="F111" s="130"/>
      <c r="G111" s="130"/>
      <c r="H111" s="130"/>
      <c r="I111" s="130"/>
      <c r="J111" s="130"/>
      <c r="K111" s="130"/>
      <c r="L111" s="130"/>
      <c r="M111" s="130"/>
      <c r="N111" s="130"/>
      <c r="O111" s="130"/>
      <c r="P111" s="130"/>
      <c r="Q111" s="130"/>
    </row>
    <row r="112" spans="1:17" ht="14.25" x14ac:dyDescent="0.35">
      <c r="A112" s="130"/>
      <c r="B112" s="218"/>
      <c r="C112" s="130"/>
      <c r="D112" s="130"/>
      <c r="E112" s="130"/>
      <c r="F112" s="130"/>
      <c r="G112" s="130"/>
      <c r="H112" s="130"/>
      <c r="I112" s="130"/>
      <c r="J112" s="130"/>
      <c r="K112" s="130"/>
      <c r="L112" s="130"/>
      <c r="M112" s="130"/>
      <c r="N112" s="130"/>
      <c r="O112" s="130"/>
      <c r="P112" s="130"/>
      <c r="Q112" s="130"/>
    </row>
    <row r="113" spans="1:17" ht="14.25" x14ac:dyDescent="0.35">
      <c r="A113" s="130"/>
      <c r="B113" s="218"/>
      <c r="C113" s="130"/>
      <c r="D113" s="130"/>
      <c r="E113" s="130"/>
      <c r="F113" s="130"/>
      <c r="G113" s="130"/>
      <c r="H113" s="130"/>
      <c r="I113" s="130"/>
      <c r="J113" s="130"/>
      <c r="K113" s="130"/>
      <c r="L113" s="130"/>
      <c r="M113" s="130"/>
      <c r="N113" s="130"/>
      <c r="O113" s="130"/>
      <c r="P113" s="130"/>
      <c r="Q113" s="130"/>
    </row>
    <row r="114" spans="1:17" ht="14.25" x14ac:dyDescent="0.35">
      <c r="A114" s="130"/>
      <c r="B114" s="218"/>
      <c r="C114" s="130"/>
      <c r="D114" s="130"/>
      <c r="E114" s="130"/>
      <c r="F114" s="130"/>
      <c r="G114" s="130"/>
      <c r="H114" s="130"/>
      <c r="I114" s="130"/>
      <c r="J114" s="130"/>
      <c r="K114" s="130"/>
      <c r="L114" s="130"/>
      <c r="M114" s="130"/>
      <c r="N114" s="130"/>
      <c r="O114" s="130"/>
      <c r="P114" s="130"/>
      <c r="Q114" s="130"/>
    </row>
    <row r="115" spans="1:17" ht="14.25" x14ac:dyDescent="0.35">
      <c r="A115" s="130"/>
      <c r="B115" s="218"/>
      <c r="C115" s="130"/>
      <c r="D115" s="130"/>
      <c r="E115" s="130"/>
      <c r="F115" s="130"/>
      <c r="G115" s="130"/>
      <c r="H115" s="130"/>
      <c r="I115" s="130"/>
      <c r="J115" s="130"/>
      <c r="K115" s="130"/>
      <c r="L115" s="130"/>
      <c r="M115" s="130"/>
      <c r="N115" s="130"/>
      <c r="O115" s="130"/>
      <c r="P115" s="130"/>
      <c r="Q115" s="130"/>
    </row>
    <row r="116" spans="1:17" ht="14.25" x14ac:dyDescent="0.35">
      <c r="A116" s="130"/>
      <c r="B116" s="218"/>
      <c r="C116" s="130"/>
      <c r="D116" s="130"/>
      <c r="E116" s="130"/>
      <c r="F116" s="130"/>
      <c r="G116" s="130"/>
      <c r="H116" s="130"/>
      <c r="I116" s="130"/>
      <c r="J116" s="130"/>
      <c r="K116" s="130"/>
      <c r="L116" s="130"/>
      <c r="M116" s="130"/>
      <c r="N116" s="130"/>
      <c r="O116" s="130"/>
      <c r="P116" s="130"/>
      <c r="Q116" s="130"/>
    </row>
    <row r="117" spans="1:17" ht="14.25" x14ac:dyDescent="0.35">
      <c r="A117" s="130"/>
      <c r="B117" s="218"/>
      <c r="C117" s="130"/>
      <c r="D117" s="130"/>
      <c r="E117" s="130"/>
      <c r="F117" s="130"/>
      <c r="G117" s="130"/>
      <c r="H117" s="130"/>
      <c r="I117" s="130"/>
      <c r="J117" s="130"/>
      <c r="K117" s="130"/>
      <c r="L117" s="130"/>
      <c r="M117" s="130"/>
      <c r="N117" s="130"/>
      <c r="O117" s="130"/>
      <c r="P117" s="130"/>
      <c r="Q117" s="130"/>
    </row>
    <row r="118" spans="1:17" ht="14.25" x14ac:dyDescent="0.35">
      <c r="A118" s="130"/>
      <c r="B118" s="218"/>
      <c r="C118" s="130"/>
      <c r="D118" s="130"/>
      <c r="E118" s="130"/>
      <c r="F118" s="130"/>
      <c r="G118" s="130"/>
      <c r="H118" s="130"/>
      <c r="I118" s="130"/>
      <c r="J118" s="130"/>
      <c r="K118" s="130"/>
      <c r="L118" s="130"/>
      <c r="M118" s="130"/>
      <c r="N118" s="130"/>
      <c r="O118" s="130"/>
      <c r="P118" s="130"/>
      <c r="Q118" s="130"/>
    </row>
    <row r="119" spans="1:17" ht="14.25" x14ac:dyDescent="0.35">
      <c r="A119" s="130"/>
      <c r="B119" s="218"/>
      <c r="C119" s="130"/>
      <c r="D119" s="130"/>
      <c r="E119" s="130"/>
      <c r="F119" s="130"/>
      <c r="G119" s="130"/>
      <c r="H119" s="130"/>
      <c r="I119" s="130"/>
      <c r="J119" s="130"/>
      <c r="K119" s="130"/>
      <c r="L119" s="130"/>
      <c r="M119" s="130"/>
      <c r="N119" s="130"/>
      <c r="O119" s="130"/>
      <c r="P119" s="130"/>
      <c r="Q119" s="130"/>
    </row>
    <row r="120" spans="1:17" ht="14.25" x14ac:dyDescent="0.35">
      <c r="A120" s="130"/>
      <c r="B120" s="218"/>
      <c r="C120" s="130"/>
      <c r="D120" s="130"/>
      <c r="E120" s="130"/>
      <c r="F120" s="130"/>
      <c r="G120" s="130"/>
      <c r="H120" s="130"/>
      <c r="I120" s="130"/>
      <c r="J120" s="130"/>
      <c r="K120" s="130"/>
      <c r="L120" s="130"/>
      <c r="M120" s="130"/>
      <c r="N120" s="130"/>
      <c r="O120" s="130"/>
      <c r="P120" s="130"/>
      <c r="Q120" s="130"/>
    </row>
    <row r="121" spans="1:17" ht="14.25" x14ac:dyDescent="0.35">
      <c r="A121" s="130"/>
      <c r="B121" s="218"/>
      <c r="C121" s="130"/>
      <c r="D121" s="130"/>
      <c r="E121" s="130"/>
      <c r="F121" s="130"/>
      <c r="G121" s="130"/>
      <c r="H121" s="130"/>
      <c r="I121" s="130"/>
      <c r="J121" s="130"/>
      <c r="K121" s="130"/>
      <c r="L121" s="130"/>
      <c r="M121" s="130"/>
      <c r="N121" s="130"/>
      <c r="O121" s="130"/>
      <c r="P121" s="130"/>
      <c r="Q121" s="130"/>
    </row>
    <row r="122" spans="1:17" ht="14.25" x14ac:dyDescent="0.35">
      <c r="A122" s="130"/>
      <c r="B122" s="218"/>
      <c r="C122" s="130"/>
      <c r="D122" s="130"/>
      <c r="E122" s="130"/>
      <c r="F122" s="130"/>
      <c r="G122" s="130"/>
      <c r="H122" s="130"/>
      <c r="I122" s="130"/>
      <c r="J122" s="130"/>
      <c r="K122" s="130"/>
      <c r="L122" s="130"/>
      <c r="M122" s="130"/>
      <c r="N122" s="130"/>
      <c r="O122" s="130"/>
      <c r="P122" s="130"/>
      <c r="Q122" s="130"/>
    </row>
    <row r="123" spans="1:17" ht="14.25" x14ac:dyDescent="0.35">
      <c r="A123" s="130"/>
      <c r="B123" s="218"/>
      <c r="C123" s="130"/>
      <c r="D123" s="130"/>
      <c r="E123" s="130"/>
      <c r="F123" s="130"/>
      <c r="G123" s="130"/>
      <c r="H123" s="130"/>
      <c r="I123" s="130"/>
      <c r="J123" s="130"/>
      <c r="K123" s="130"/>
      <c r="L123" s="130"/>
      <c r="M123" s="130"/>
      <c r="N123" s="130"/>
      <c r="O123" s="130"/>
      <c r="P123" s="130"/>
      <c r="Q123" s="130"/>
    </row>
    <row r="124" spans="1:17" ht="14.25" x14ac:dyDescent="0.35">
      <c r="A124" s="130"/>
      <c r="B124" s="218"/>
      <c r="C124" s="130"/>
      <c r="D124" s="130"/>
      <c r="E124" s="130"/>
      <c r="F124" s="130"/>
      <c r="G124" s="130"/>
      <c r="H124" s="130"/>
      <c r="I124" s="130"/>
      <c r="J124" s="130"/>
      <c r="K124" s="130"/>
      <c r="L124" s="130"/>
      <c r="M124" s="130"/>
      <c r="N124" s="130"/>
      <c r="O124" s="130"/>
      <c r="P124" s="130"/>
      <c r="Q124" s="130"/>
    </row>
    <row r="125" spans="1:17" ht="14.25" x14ac:dyDescent="0.35">
      <c r="A125" s="130"/>
      <c r="B125" s="218"/>
      <c r="C125" s="130"/>
      <c r="D125" s="130"/>
      <c r="E125" s="130"/>
      <c r="F125" s="130"/>
      <c r="G125" s="130"/>
      <c r="H125" s="130"/>
      <c r="I125" s="130"/>
      <c r="J125" s="130"/>
      <c r="K125" s="130"/>
      <c r="L125" s="130"/>
      <c r="M125" s="130"/>
      <c r="N125" s="130"/>
      <c r="O125" s="130"/>
      <c r="P125" s="130"/>
      <c r="Q125" s="130"/>
    </row>
    <row r="126" spans="1:17" ht="14.25" x14ac:dyDescent="0.35">
      <c r="A126" s="130"/>
      <c r="B126" s="218"/>
      <c r="C126" s="130"/>
      <c r="D126" s="130"/>
      <c r="E126" s="130"/>
      <c r="F126" s="130"/>
      <c r="G126" s="130"/>
      <c r="H126" s="130"/>
      <c r="I126" s="130"/>
      <c r="J126" s="130"/>
      <c r="K126" s="130"/>
      <c r="L126" s="130"/>
      <c r="M126" s="130"/>
      <c r="N126" s="130"/>
      <c r="O126" s="130"/>
      <c r="P126" s="130"/>
      <c r="Q126" s="130"/>
    </row>
    <row r="127" spans="1:17" ht="14.25" x14ac:dyDescent="0.35">
      <c r="A127" s="130"/>
      <c r="B127" s="218"/>
      <c r="C127" s="130"/>
      <c r="D127" s="130"/>
      <c r="E127" s="130"/>
      <c r="F127" s="130"/>
      <c r="G127" s="130"/>
      <c r="H127" s="130"/>
      <c r="I127" s="130"/>
      <c r="J127" s="130"/>
      <c r="K127" s="130"/>
      <c r="L127" s="130"/>
      <c r="M127" s="130"/>
      <c r="N127" s="130"/>
      <c r="O127" s="130"/>
      <c r="P127" s="130"/>
      <c r="Q127" s="130"/>
    </row>
    <row r="128" spans="1:17" ht="14.25" x14ac:dyDescent="0.35">
      <c r="A128" s="130"/>
      <c r="B128" s="218"/>
      <c r="C128" s="130"/>
      <c r="D128" s="130"/>
      <c r="E128" s="130"/>
      <c r="F128" s="130"/>
      <c r="G128" s="130"/>
      <c r="H128" s="130"/>
      <c r="I128" s="130"/>
      <c r="J128" s="130"/>
      <c r="K128" s="130"/>
      <c r="L128" s="130"/>
      <c r="M128" s="130"/>
      <c r="N128" s="130"/>
      <c r="O128" s="130"/>
      <c r="P128" s="130"/>
      <c r="Q128" s="130"/>
    </row>
    <row r="129" spans="1:17" ht="14.25" x14ac:dyDescent="0.35">
      <c r="A129" s="130"/>
      <c r="B129" s="218"/>
      <c r="C129" s="130"/>
      <c r="D129" s="130"/>
      <c r="E129" s="130"/>
      <c r="F129" s="130"/>
      <c r="G129" s="130"/>
      <c r="H129" s="130"/>
      <c r="I129" s="130"/>
      <c r="J129" s="130"/>
      <c r="K129" s="130"/>
      <c r="L129" s="130"/>
      <c r="M129" s="130"/>
      <c r="N129" s="130"/>
      <c r="O129" s="130"/>
      <c r="P129" s="130"/>
      <c r="Q129" s="130"/>
    </row>
    <row r="130" spans="1:17" ht="14.25" x14ac:dyDescent="0.35">
      <c r="A130" s="130"/>
      <c r="B130" s="218"/>
      <c r="C130" s="130"/>
      <c r="D130" s="130"/>
      <c r="E130" s="130"/>
      <c r="F130" s="130"/>
      <c r="G130" s="130"/>
      <c r="H130" s="130"/>
      <c r="I130" s="130"/>
      <c r="J130" s="130"/>
      <c r="K130" s="130"/>
      <c r="L130" s="130"/>
      <c r="M130" s="130"/>
      <c r="N130" s="130"/>
      <c r="O130" s="130"/>
      <c r="P130" s="130"/>
      <c r="Q130" s="130"/>
    </row>
    <row r="131" spans="1:17" ht="14.25" x14ac:dyDescent="0.35">
      <c r="A131" s="130"/>
      <c r="B131" s="218"/>
      <c r="C131" s="130"/>
      <c r="D131" s="130"/>
      <c r="E131" s="130"/>
      <c r="F131" s="130"/>
      <c r="G131" s="130"/>
      <c r="H131" s="130"/>
      <c r="I131" s="130"/>
      <c r="J131" s="130"/>
      <c r="K131" s="130"/>
      <c r="L131" s="130"/>
      <c r="M131" s="130"/>
      <c r="N131" s="130"/>
      <c r="O131" s="130"/>
      <c r="P131" s="130"/>
      <c r="Q131" s="130"/>
    </row>
    <row r="132" spans="1:17" ht="14.25" x14ac:dyDescent="0.35">
      <c r="A132" s="130"/>
      <c r="B132" s="218"/>
      <c r="C132" s="130"/>
      <c r="D132" s="130"/>
      <c r="E132" s="130"/>
      <c r="F132" s="130"/>
      <c r="G132" s="130"/>
      <c r="H132" s="130"/>
      <c r="I132" s="130"/>
      <c r="J132" s="130"/>
      <c r="K132" s="130"/>
      <c r="L132" s="130"/>
      <c r="M132" s="130"/>
      <c r="N132" s="130"/>
      <c r="O132" s="130"/>
      <c r="P132" s="130"/>
      <c r="Q132" s="130"/>
    </row>
    <row r="133" spans="1:17" ht="14.25" x14ac:dyDescent="0.35">
      <c r="A133" s="130"/>
      <c r="B133" s="218"/>
      <c r="C133" s="130"/>
      <c r="D133" s="130"/>
      <c r="E133" s="130"/>
      <c r="F133" s="130"/>
      <c r="G133" s="130"/>
      <c r="H133" s="130"/>
      <c r="I133" s="130"/>
      <c r="J133" s="130"/>
      <c r="K133" s="130"/>
      <c r="L133" s="130"/>
      <c r="M133" s="130"/>
      <c r="N133" s="130"/>
      <c r="O133" s="130"/>
      <c r="P133" s="130"/>
      <c r="Q133" s="130"/>
    </row>
    <row r="134" spans="1:17" ht="14.25" x14ac:dyDescent="0.35">
      <c r="A134" s="130"/>
      <c r="B134" s="218"/>
      <c r="C134" s="130"/>
      <c r="D134" s="130"/>
      <c r="E134" s="130"/>
      <c r="F134" s="130"/>
      <c r="G134" s="130"/>
      <c r="H134" s="130"/>
      <c r="I134" s="130"/>
      <c r="J134" s="130"/>
      <c r="K134" s="130"/>
      <c r="L134" s="130"/>
      <c r="M134" s="130"/>
      <c r="N134" s="130"/>
      <c r="O134" s="130"/>
      <c r="P134" s="130"/>
      <c r="Q134" s="130"/>
    </row>
    <row r="135" spans="1:17" ht="14.25" x14ac:dyDescent="0.35">
      <c r="A135" s="130"/>
      <c r="B135" s="218"/>
      <c r="C135" s="130"/>
      <c r="D135" s="130"/>
      <c r="E135" s="130"/>
      <c r="F135" s="130"/>
      <c r="G135" s="130"/>
      <c r="H135" s="130"/>
      <c r="I135" s="130"/>
      <c r="J135" s="130"/>
      <c r="K135" s="130"/>
      <c r="L135" s="130"/>
      <c r="M135" s="130"/>
      <c r="N135" s="130"/>
      <c r="O135" s="130"/>
      <c r="P135" s="130"/>
      <c r="Q135" s="130"/>
    </row>
    <row r="136" spans="1:17" ht="14.25" x14ac:dyDescent="0.35">
      <c r="A136" s="130"/>
      <c r="B136" s="218"/>
      <c r="C136" s="130"/>
      <c r="D136" s="130"/>
      <c r="E136" s="130"/>
      <c r="F136" s="130"/>
      <c r="G136" s="130"/>
      <c r="H136" s="130"/>
      <c r="I136" s="130"/>
      <c r="J136" s="130"/>
      <c r="K136" s="130"/>
      <c r="L136" s="130"/>
      <c r="M136" s="130"/>
      <c r="N136" s="130"/>
      <c r="O136" s="130"/>
      <c r="P136" s="130"/>
      <c r="Q136" s="130"/>
    </row>
    <row r="137" spans="1:17" ht="14.25" x14ac:dyDescent="0.35">
      <c r="A137" s="130"/>
      <c r="B137" s="218"/>
      <c r="C137" s="130"/>
      <c r="D137" s="130"/>
      <c r="E137" s="130"/>
      <c r="F137" s="130"/>
      <c r="G137" s="130"/>
      <c r="H137" s="130"/>
      <c r="I137" s="130"/>
      <c r="J137" s="130"/>
      <c r="K137" s="130"/>
      <c r="L137" s="130"/>
      <c r="M137" s="130"/>
      <c r="N137" s="130"/>
      <c r="O137" s="130"/>
      <c r="P137" s="130"/>
      <c r="Q137" s="130"/>
    </row>
    <row r="138" spans="1:17" ht="14.25" x14ac:dyDescent="0.35">
      <c r="A138" s="130"/>
      <c r="B138" s="218"/>
      <c r="C138" s="130"/>
      <c r="D138" s="130"/>
      <c r="E138" s="130"/>
      <c r="F138" s="130"/>
      <c r="G138" s="130"/>
      <c r="H138" s="130"/>
      <c r="I138" s="130"/>
      <c r="J138" s="130"/>
      <c r="K138" s="130"/>
      <c r="L138" s="130"/>
      <c r="M138" s="130"/>
      <c r="N138" s="130"/>
      <c r="O138" s="130"/>
      <c r="P138" s="130"/>
      <c r="Q138" s="130"/>
    </row>
    <row r="139" spans="1:17" ht="14.25" x14ac:dyDescent="0.35">
      <c r="A139" s="130"/>
      <c r="B139" s="218"/>
      <c r="C139" s="130"/>
      <c r="D139" s="130"/>
      <c r="E139" s="130"/>
      <c r="F139" s="130"/>
      <c r="G139" s="130"/>
      <c r="H139" s="130"/>
      <c r="I139" s="130"/>
      <c r="J139" s="130"/>
      <c r="K139" s="130"/>
      <c r="L139" s="130"/>
      <c r="M139" s="130"/>
      <c r="N139" s="130"/>
      <c r="O139" s="130"/>
      <c r="P139" s="130"/>
      <c r="Q139" s="130"/>
    </row>
    <row r="140" spans="1:17" ht="14.25" x14ac:dyDescent="0.35">
      <c r="A140" s="130"/>
      <c r="B140" s="218"/>
      <c r="C140" s="130"/>
      <c r="D140" s="130"/>
      <c r="E140" s="130"/>
      <c r="F140" s="130"/>
      <c r="G140" s="130"/>
      <c r="H140" s="130"/>
      <c r="I140" s="130"/>
      <c r="J140" s="130"/>
      <c r="K140" s="130"/>
      <c r="L140" s="130"/>
      <c r="M140" s="130"/>
      <c r="N140" s="130"/>
      <c r="O140" s="130"/>
      <c r="P140" s="130"/>
      <c r="Q140" s="130"/>
    </row>
    <row r="141" spans="1:17" ht="14.25" x14ac:dyDescent="0.35">
      <c r="A141" s="130"/>
      <c r="B141" s="218"/>
      <c r="C141" s="130"/>
      <c r="D141" s="130"/>
      <c r="E141" s="130"/>
      <c r="F141" s="130"/>
      <c r="G141" s="130"/>
      <c r="H141" s="130"/>
      <c r="I141" s="130"/>
      <c r="J141" s="130"/>
      <c r="K141" s="130"/>
      <c r="L141" s="130"/>
      <c r="M141" s="130"/>
      <c r="N141" s="130"/>
      <c r="O141" s="130"/>
      <c r="P141" s="130"/>
      <c r="Q141" s="130"/>
    </row>
    <row r="142" spans="1:17" ht="14.25" x14ac:dyDescent="0.35">
      <c r="A142" s="130"/>
      <c r="B142" s="218"/>
      <c r="C142" s="130"/>
      <c r="D142" s="130"/>
      <c r="E142" s="130"/>
      <c r="F142" s="130"/>
      <c r="G142" s="130"/>
      <c r="H142" s="130"/>
      <c r="I142" s="130"/>
      <c r="J142" s="130"/>
      <c r="K142" s="130"/>
      <c r="L142" s="130"/>
      <c r="M142" s="130"/>
      <c r="N142" s="130"/>
      <c r="O142" s="130"/>
      <c r="P142" s="130"/>
      <c r="Q142" s="130"/>
    </row>
    <row r="143" spans="1:17" ht="14.25" x14ac:dyDescent="0.35">
      <c r="A143" s="130"/>
      <c r="B143" s="218"/>
      <c r="C143" s="130"/>
      <c r="D143" s="130"/>
      <c r="E143" s="130"/>
      <c r="F143" s="130"/>
      <c r="G143" s="130"/>
      <c r="H143" s="130"/>
      <c r="I143" s="130"/>
      <c r="J143" s="130"/>
      <c r="K143" s="130"/>
      <c r="L143" s="130"/>
      <c r="M143" s="130"/>
      <c r="N143" s="130"/>
      <c r="O143" s="130"/>
      <c r="P143" s="130"/>
      <c r="Q143" s="130"/>
    </row>
    <row r="144" spans="1:17" ht="14.25" x14ac:dyDescent="0.35">
      <c r="A144" s="130"/>
      <c r="B144" s="218"/>
      <c r="C144" s="130"/>
      <c r="D144" s="130"/>
      <c r="E144" s="130"/>
      <c r="F144" s="130"/>
      <c r="G144" s="130"/>
      <c r="H144" s="130"/>
      <c r="I144" s="130"/>
      <c r="J144" s="130"/>
      <c r="K144" s="130"/>
      <c r="L144" s="130"/>
      <c r="M144" s="130"/>
      <c r="N144" s="130"/>
      <c r="O144" s="130"/>
      <c r="P144" s="130"/>
      <c r="Q144" s="130"/>
    </row>
    <row r="145" spans="1:17" ht="14.25" x14ac:dyDescent="0.35">
      <c r="A145" s="130"/>
      <c r="B145" s="218"/>
      <c r="C145" s="130"/>
      <c r="D145" s="130"/>
      <c r="E145" s="130"/>
      <c r="F145" s="130"/>
      <c r="G145" s="130"/>
      <c r="H145" s="130"/>
      <c r="I145" s="130"/>
      <c r="J145" s="130"/>
      <c r="K145" s="130"/>
      <c r="L145" s="130"/>
      <c r="M145" s="130"/>
      <c r="N145" s="130"/>
      <c r="O145" s="130"/>
      <c r="P145" s="130"/>
      <c r="Q145" s="130"/>
    </row>
    <row r="146" spans="1:17" ht="14.25" x14ac:dyDescent="0.35">
      <c r="A146" s="130"/>
      <c r="B146" s="218"/>
      <c r="C146" s="130"/>
      <c r="D146" s="130"/>
      <c r="E146" s="130"/>
      <c r="F146" s="130"/>
      <c r="G146" s="130"/>
      <c r="H146" s="130"/>
      <c r="I146" s="130"/>
      <c r="J146" s="130"/>
      <c r="K146" s="130"/>
      <c r="L146" s="130"/>
      <c r="M146" s="130"/>
      <c r="N146" s="130"/>
      <c r="O146" s="130"/>
      <c r="P146" s="130"/>
      <c r="Q146" s="130"/>
    </row>
    <row r="147" spans="1:17" ht="14.25" x14ac:dyDescent="0.35">
      <c r="A147" s="130"/>
      <c r="B147" s="218"/>
      <c r="C147" s="130"/>
      <c r="D147" s="130"/>
      <c r="E147" s="130"/>
      <c r="F147" s="130"/>
      <c r="G147" s="130"/>
      <c r="H147" s="130"/>
      <c r="I147" s="130"/>
      <c r="J147" s="130"/>
      <c r="K147" s="130"/>
      <c r="L147" s="130"/>
      <c r="M147" s="130"/>
      <c r="N147" s="130"/>
      <c r="O147" s="130"/>
      <c r="P147" s="130"/>
      <c r="Q147" s="130"/>
    </row>
    <row r="148" spans="1:17" ht="14.25" x14ac:dyDescent="0.35">
      <c r="A148" s="130"/>
      <c r="B148" s="218"/>
      <c r="C148" s="130"/>
      <c r="D148" s="130"/>
      <c r="E148" s="130"/>
      <c r="F148" s="130"/>
      <c r="G148" s="130"/>
      <c r="H148" s="130"/>
      <c r="I148" s="130"/>
      <c r="J148" s="130"/>
      <c r="K148" s="130"/>
      <c r="L148" s="130"/>
      <c r="M148" s="130"/>
      <c r="N148" s="130"/>
      <c r="O148" s="130"/>
      <c r="P148" s="130"/>
      <c r="Q148" s="130"/>
    </row>
    <row r="149" spans="1:17" ht="14.25" x14ac:dyDescent="0.35">
      <c r="A149" s="130"/>
      <c r="B149" s="218"/>
      <c r="C149" s="130"/>
      <c r="D149" s="130"/>
      <c r="E149" s="130"/>
      <c r="F149" s="130"/>
      <c r="G149" s="130"/>
      <c r="H149" s="130"/>
      <c r="I149" s="130"/>
      <c r="J149" s="130"/>
      <c r="K149" s="130"/>
      <c r="L149" s="130"/>
      <c r="M149" s="130"/>
      <c r="N149" s="130"/>
      <c r="O149" s="130"/>
      <c r="P149" s="130"/>
      <c r="Q149" s="130"/>
    </row>
    <row r="150" spans="1:17" ht="14.25" x14ac:dyDescent="0.35">
      <c r="A150" s="130"/>
      <c r="B150" s="218"/>
      <c r="C150" s="130"/>
      <c r="D150" s="130"/>
      <c r="E150" s="130"/>
      <c r="F150" s="130"/>
      <c r="G150" s="130"/>
      <c r="H150" s="130"/>
      <c r="I150" s="130"/>
      <c r="J150" s="130"/>
      <c r="K150" s="130"/>
      <c r="L150" s="130"/>
      <c r="M150" s="130"/>
      <c r="N150" s="130"/>
      <c r="O150" s="130"/>
      <c r="P150" s="130"/>
      <c r="Q150" s="130"/>
    </row>
    <row r="151" spans="1:17" ht="14.25" x14ac:dyDescent="0.35">
      <c r="A151" s="130"/>
      <c r="B151" s="218"/>
      <c r="C151" s="130"/>
      <c r="D151" s="130"/>
      <c r="E151" s="130"/>
      <c r="F151" s="130"/>
      <c r="G151" s="130"/>
      <c r="H151" s="130"/>
      <c r="I151" s="130"/>
      <c r="J151" s="130"/>
      <c r="K151" s="130"/>
      <c r="L151" s="130"/>
      <c r="M151" s="130"/>
      <c r="N151" s="130"/>
      <c r="O151" s="130"/>
      <c r="P151" s="130"/>
      <c r="Q151" s="130"/>
    </row>
    <row r="152" spans="1:17" ht="14.25" x14ac:dyDescent="0.35">
      <c r="A152" s="130"/>
      <c r="B152" s="218"/>
      <c r="C152" s="130"/>
      <c r="D152" s="130"/>
      <c r="E152" s="130"/>
      <c r="F152" s="130"/>
      <c r="G152" s="130"/>
      <c r="H152" s="130"/>
      <c r="I152" s="130"/>
      <c r="J152" s="130"/>
      <c r="K152" s="130"/>
      <c r="L152" s="130"/>
      <c r="M152" s="130"/>
      <c r="N152" s="130"/>
      <c r="O152" s="130"/>
      <c r="P152" s="130"/>
      <c r="Q152" s="130"/>
    </row>
    <row r="153" spans="1:17" ht="14.25" x14ac:dyDescent="0.35">
      <c r="A153" s="130"/>
      <c r="B153" s="218"/>
      <c r="C153" s="130"/>
      <c r="D153" s="130"/>
      <c r="E153" s="130"/>
      <c r="F153" s="130"/>
      <c r="G153" s="130"/>
      <c r="H153" s="130"/>
      <c r="I153" s="130"/>
      <c r="J153" s="130"/>
      <c r="K153" s="130"/>
      <c r="L153" s="130"/>
      <c r="M153" s="130"/>
      <c r="N153" s="130"/>
      <c r="O153" s="130"/>
      <c r="P153" s="130"/>
      <c r="Q153" s="130"/>
    </row>
    <row r="154" spans="1:17" ht="14.25" x14ac:dyDescent="0.35">
      <c r="A154" s="130"/>
      <c r="B154" s="218"/>
      <c r="C154" s="130"/>
      <c r="D154" s="130"/>
      <c r="E154" s="130"/>
      <c r="F154" s="130"/>
      <c r="G154" s="130"/>
      <c r="H154" s="130"/>
      <c r="I154" s="130"/>
      <c r="J154" s="130"/>
      <c r="K154" s="130"/>
      <c r="L154" s="130"/>
      <c r="M154" s="130"/>
      <c r="N154" s="130"/>
      <c r="O154" s="130"/>
      <c r="P154" s="130"/>
      <c r="Q154" s="130"/>
    </row>
    <row r="155" spans="1:17" ht="14.25" x14ac:dyDescent="0.35">
      <c r="A155" s="130"/>
      <c r="B155" s="218"/>
      <c r="C155" s="130"/>
      <c r="D155" s="130"/>
      <c r="E155" s="130"/>
      <c r="F155" s="130"/>
      <c r="G155" s="130"/>
      <c r="H155" s="130"/>
      <c r="I155" s="130"/>
      <c r="J155" s="130"/>
      <c r="K155" s="130"/>
      <c r="L155" s="130"/>
      <c r="M155" s="130"/>
      <c r="N155" s="130"/>
      <c r="O155" s="130"/>
      <c r="P155" s="130"/>
      <c r="Q155" s="130"/>
    </row>
    <row r="156" spans="1:17" ht="14.25" x14ac:dyDescent="0.35">
      <c r="A156" s="130"/>
      <c r="B156" s="218"/>
      <c r="C156" s="130"/>
      <c r="D156" s="130"/>
      <c r="E156" s="130"/>
      <c r="F156" s="130"/>
      <c r="G156" s="130"/>
      <c r="H156" s="130"/>
      <c r="I156" s="130"/>
      <c r="J156" s="130"/>
      <c r="K156" s="130"/>
      <c r="L156" s="130"/>
      <c r="M156" s="130"/>
      <c r="N156" s="130"/>
      <c r="O156" s="130"/>
      <c r="P156" s="130"/>
      <c r="Q156" s="130"/>
    </row>
    <row r="157" spans="1:17" ht="14.25" x14ac:dyDescent="0.35">
      <c r="A157" s="130"/>
      <c r="B157" s="218"/>
      <c r="C157" s="130"/>
      <c r="D157" s="130"/>
      <c r="E157" s="130"/>
      <c r="F157" s="130"/>
      <c r="G157" s="130"/>
      <c r="H157" s="130"/>
      <c r="I157" s="130"/>
      <c r="J157" s="130"/>
      <c r="K157" s="130"/>
      <c r="L157" s="130"/>
      <c r="M157" s="130"/>
      <c r="N157" s="130"/>
      <c r="O157" s="130"/>
      <c r="P157" s="130"/>
      <c r="Q157" s="130"/>
    </row>
    <row r="158" spans="1:17" ht="14.25" x14ac:dyDescent="0.35">
      <c r="A158" s="130"/>
      <c r="B158" s="218"/>
      <c r="C158" s="130"/>
      <c r="D158" s="130"/>
      <c r="E158" s="130"/>
      <c r="F158" s="130"/>
      <c r="G158" s="130"/>
      <c r="H158" s="130"/>
      <c r="I158" s="130"/>
      <c r="J158" s="130"/>
      <c r="K158" s="130"/>
      <c r="L158" s="130"/>
      <c r="M158" s="130"/>
      <c r="N158" s="130"/>
      <c r="O158" s="130"/>
      <c r="P158" s="130"/>
      <c r="Q158" s="130"/>
    </row>
    <row r="159" spans="1:17" ht="14.25" x14ac:dyDescent="0.35">
      <c r="A159" s="130"/>
      <c r="B159" s="218"/>
      <c r="C159" s="130"/>
      <c r="D159" s="130"/>
      <c r="E159" s="130"/>
      <c r="F159" s="130"/>
      <c r="G159" s="130"/>
      <c r="H159" s="130"/>
      <c r="I159" s="130"/>
      <c r="J159" s="130"/>
      <c r="K159" s="130"/>
      <c r="L159" s="130"/>
      <c r="M159" s="130"/>
      <c r="N159" s="130"/>
      <c r="O159" s="130"/>
      <c r="P159" s="130"/>
      <c r="Q159" s="130"/>
    </row>
    <row r="160" spans="1:17" ht="14.25" x14ac:dyDescent="0.35">
      <c r="A160" s="130"/>
      <c r="B160" s="218"/>
      <c r="C160" s="130"/>
      <c r="D160" s="130"/>
      <c r="E160" s="130"/>
      <c r="F160" s="130"/>
      <c r="G160" s="130"/>
      <c r="H160" s="130"/>
      <c r="I160" s="130"/>
      <c r="J160" s="130"/>
      <c r="K160" s="130"/>
      <c r="L160" s="130"/>
      <c r="M160" s="130"/>
      <c r="N160" s="130"/>
      <c r="O160" s="130"/>
      <c r="P160" s="130"/>
      <c r="Q160" s="130"/>
    </row>
    <row r="161" spans="1:17" ht="14.25" x14ac:dyDescent="0.35">
      <c r="A161" s="130"/>
      <c r="B161" s="218"/>
      <c r="C161" s="130"/>
      <c r="D161" s="130"/>
      <c r="E161" s="130"/>
      <c r="F161" s="130"/>
      <c r="G161" s="130"/>
      <c r="H161" s="130"/>
      <c r="I161" s="130"/>
      <c r="J161" s="130"/>
      <c r="K161" s="130"/>
      <c r="L161" s="130"/>
      <c r="M161" s="130"/>
      <c r="N161" s="130"/>
      <c r="O161" s="130"/>
      <c r="P161" s="130"/>
      <c r="Q161" s="130"/>
    </row>
    <row r="162" spans="1:17" ht="14.25" x14ac:dyDescent="0.35">
      <c r="A162" s="130"/>
      <c r="B162" s="218"/>
      <c r="C162" s="130"/>
      <c r="D162" s="130"/>
      <c r="E162" s="130"/>
      <c r="F162" s="130"/>
      <c r="G162" s="130"/>
      <c r="H162" s="130"/>
      <c r="I162" s="130"/>
      <c r="J162" s="130"/>
      <c r="K162" s="130"/>
      <c r="L162" s="130"/>
      <c r="M162" s="130"/>
      <c r="N162" s="130"/>
      <c r="O162" s="130"/>
      <c r="P162" s="130"/>
      <c r="Q162" s="130"/>
    </row>
    <row r="163" spans="1:17" ht="14.25" x14ac:dyDescent="0.35">
      <c r="A163" s="130"/>
      <c r="B163" s="218"/>
      <c r="C163" s="130"/>
      <c r="D163" s="130"/>
      <c r="E163" s="130"/>
      <c r="F163" s="130"/>
      <c r="G163" s="130"/>
      <c r="H163" s="130"/>
      <c r="I163" s="130"/>
      <c r="J163" s="130"/>
      <c r="K163" s="130"/>
      <c r="L163" s="130"/>
      <c r="M163" s="130"/>
      <c r="N163" s="130"/>
      <c r="O163" s="130"/>
      <c r="P163" s="130"/>
      <c r="Q163" s="130"/>
    </row>
    <row r="164" spans="1:17" ht="14.25" x14ac:dyDescent="0.35">
      <c r="A164" s="130"/>
      <c r="B164" s="218"/>
      <c r="C164" s="130"/>
      <c r="D164" s="130"/>
      <c r="E164" s="130"/>
      <c r="F164" s="130"/>
      <c r="G164" s="130"/>
      <c r="H164" s="130"/>
      <c r="I164" s="130"/>
      <c r="J164" s="130"/>
      <c r="K164" s="130"/>
      <c r="L164" s="130"/>
      <c r="M164" s="130"/>
      <c r="N164" s="130"/>
      <c r="O164" s="130"/>
      <c r="P164" s="130"/>
      <c r="Q164" s="130"/>
    </row>
    <row r="165" spans="1:17" ht="14.25" x14ac:dyDescent="0.35">
      <c r="A165" s="130"/>
      <c r="B165" s="218"/>
      <c r="C165" s="130"/>
      <c r="D165" s="130"/>
      <c r="E165" s="130"/>
      <c r="F165" s="130"/>
      <c r="G165" s="130"/>
      <c r="H165" s="130"/>
      <c r="I165" s="130"/>
      <c r="J165" s="130"/>
      <c r="K165" s="130"/>
      <c r="L165" s="130"/>
      <c r="M165" s="130"/>
      <c r="N165" s="130"/>
      <c r="O165" s="130"/>
      <c r="P165" s="130"/>
      <c r="Q165" s="130"/>
    </row>
    <row r="166" spans="1:17" ht="14.25" x14ac:dyDescent="0.35">
      <c r="A166" s="130"/>
      <c r="B166" s="218"/>
      <c r="C166" s="130"/>
      <c r="D166" s="130"/>
      <c r="E166" s="130"/>
      <c r="F166" s="130"/>
      <c r="G166" s="130"/>
      <c r="H166" s="130"/>
      <c r="I166" s="130"/>
      <c r="J166" s="130"/>
      <c r="K166" s="130"/>
      <c r="L166" s="130"/>
      <c r="M166" s="130"/>
      <c r="N166" s="130"/>
      <c r="O166" s="130"/>
      <c r="P166" s="130"/>
      <c r="Q166" s="130"/>
    </row>
    <row r="167" spans="1:17" ht="14.25" x14ac:dyDescent="0.35">
      <c r="A167" s="130"/>
      <c r="B167" s="218"/>
      <c r="C167" s="130"/>
      <c r="D167" s="130"/>
      <c r="E167" s="130"/>
      <c r="F167" s="130"/>
      <c r="G167" s="130"/>
      <c r="H167" s="130"/>
      <c r="I167" s="130"/>
      <c r="J167" s="130"/>
      <c r="K167" s="130"/>
      <c r="L167" s="130"/>
      <c r="M167" s="130"/>
      <c r="N167" s="130"/>
      <c r="O167" s="130"/>
      <c r="P167" s="130"/>
      <c r="Q167" s="130"/>
    </row>
    <row r="168" spans="1:17" ht="14.25" x14ac:dyDescent="0.35">
      <c r="A168" s="130"/>
      <c r="B168" s="218"/>
      <c r="C168" s="130"/>
      <c r="D168" s="130"/>
      <c r="E168" s="130"/>
      <c r="F168" s="130"/>
      <c r="G168" s="130"/>
      <c r="H168" s="130"/>
      <c r="I168" s="130"/>
      <c r="J168" s="130"/>
      <c r="K168" s="130"/>
      <c r="L168" s="130"/>
      <c r="M168" s="130"/>
      <c r="N168" s="130"/>
      <c r="O168" s="130"/>
      <c r="P168" s="130"/>
      <c r="Q168" s="130"/>
    </row>
    <row r="169" spans="1:17" ht="14.25" x14ac:dyDescent="0.35">
      <c r="A169" s="130"/>
      <c r="B169" s="218"/>
      <c r="C169" s="130"/>
      <c r="D169" s="130"/>
      <c r="E169" s="130"/>
      <c r="F169" s="130"/>
      <c r="G169" s="130"/>
      <c r="H169" s="130"/>
      <c r="I169" s="130"/>
      <c r="J169" s="130"/>
      <c r="K169" s="130"/>
      <c r="L169" s="130"/>
      <c r="M169" s="130"/>
      <c r="N169" s="130"/>
      <c r="O169" s="130"/>
      <c r="P169" s="130"/>
      <c r="Q169" s="130"/>
    </row>
    <row r="170" spans="1:17" ht="14.25" x14ac:dyDescent="0.35">
      <c r="A170" s="130"/>
      <c r="B170" s="218"/>
      <c r="C170" s="130"/>
      <c r="D170" s="130"/>
      <c r="E170" s="130"/>
      <c r="F170" s="130"/>
      <c r="G170" s="130"/>
      <c r="H170" s="130"/>
      <c r="I170" s="130"/>
      <c r="J170" s="130"/>
      <c r="K170" s="130"/>
      <c r="L170" s="130"/>
      <c r="M170" s="130"/>
      <c r="N170" s="130"/>
      <c r="O170" s="130"/>
      <c r="P170" s="130"/>
      <c r="Q170" s="130"/>
    </row>
    <row r="171" spans="1:17" ht="14.25" x14ac:dyDescent="0.35">
      <c r="A171" s="130"/>
      <c r="B171" s="218"/>
      <c r="C171" s="130"/>
      <c r="D171" s="130"/>
      <c r="E171" s="130"/>
      <c r="F171" s="130"/>
      <c r="G171" s="130"/>
      <c r="H171" s="130"/>
      <c r="I171" s="130"/>
      <c r="J171" s="130"/>
      <c r="K171" s="130"/>
      <c r="L171" s="130"/>
      <c r="M171" s="130"/>
      <c r="N171" s="130"/>
      <c r="O171" s="130"/>
      <c r="P171" s="130"/>
      <c r="Q171" s="130"/>
    </row>
    <row r="172" spans="1:17" ht="14.25" x14ac:dyDescent="0.35">
      <c r="A172" s="130"/>
      <c r="B172" s="218"/>
      <c r="C172" s="130"/>
      <c r="D172" s="130"/>
      <c r="E172" s="130"/>
      <c r="F172" s="130"/>
      <c r="G172" s="130"/>
      <c r="H172" s="130"/>
      <c r="I172" s="130"/>
      <c r="J172" s="130"/>
      <c r="K172" s="130"/>
      <c r="L172" s="130"/>
      <c r="M172" s="130"/>
      <c r="N172" s="130"/>
      <c r="O172" s="130"/>
      <c r="P172" s="130"/>
      <c r="Q172" s="130"/>
    </row>
    <row r="173" spans="1:17" ht="14.25" x14ac:dyDescent="0.35">
      <c r="A173" s="130"/>
      <c r="B173" s="218"/>
      <c r="C173" s="130"/>
      <c r="D173" s="130"/>
      <c r="E173" s="130"/>
      <c r="F173" s="130"/>
      <c r="G173" s="130"/>
      <c r="H173" s="130"/>
      <c r="I173" s="130"/>
      <c r="J173" s="130"/>
      <c r="K173" s="130"/>
      <c r="L173" s="130"/>
      <c r="M173" s="130"/>
      <c r="N173" s="130"/>
      <c r="O173" s="130"/>
      <c r="P173" s="130"/>
      <c r="Q173" s="130"/>
    </row>
    <row r="174" spans="1:17" ht="14.25" x14ac:dyDescent="0.35">
      <c r="A174" s="130"/>
      <c r="B174" s="218"/>
      <c r="C174" s="130"/>
      <c r="D174" s="130"/>
      <c r="E174" s="130"/>
      <c r="F174" s="130"/>
      <c r="G174" s="130"/>
      <c r="H174" s="130"/>
      <c r="I174" s="130"/>
      <c r="J174" s="130"/>
      <c r="K174" s="130"/>
      <c r="L174" s="130"/>
      <c r="M174" s="130"/>
      <c r="N174" s="130"/>
      <c r="O174" s="130"/>
      <c r="P174" s="130"/>
      <c r="Q174" s="130"/>
    </row>
    <row r="175" spans="1:17" ht="14.25" x14ac:dyDescent="0.35">
      <c r="A175" s="130"/>
      <c r="B175" s="218"/>
      <c r="C175" s="130"/>
      <c r="D175" s="130"/>
      <c r="E175" s="130"/>
      <c r="F175" s="130"/>
      <c r="G175" s="130"/>
      <c r="H175" s="130"/>
      <c r="I175" s="130"/>
      <c r="J175" s="130"/>
      <c r="K175" s="130"/>
      <c r="L175" s="130"/>
      <c r="M175" s="130"/>
      <c r="N175" s="130"/>
      <c r="O175" s="130"/>
      <c r="P175" s="130"/>
      <c r="Q175" s="130"/>
    </row>
    <row r="176" spans="1:17" ht="14.25" x14ac:dyDescent="0.35">
      <c r="A176" s="130"/>
      <c r="B176" s="218"/>
      <c r="C176" s="130"/>
      <c r="D176" s="130"/>
      <c r="E176" s="130"/>
      <c r="F176" s="130"/>
      <c r="G176" s="130"/>
      <c r="H176" s="130"/>
      <c r="I176" s="130"/>
      <c r="J176" s="130"/>
      <c r="K176" s="130"/>
      <c r="L176" s="130"/>
      <c r="M176" s="130"/>
      <c r="N176" s="130"/>
      <c r="O176" s="130"/>
      <c r="P176" s="130"/>
      <c r="Q176" s="130"/>
    </row>
    <row r="177" spans="1:17" ht="14.25" x14ac:dyDescent="0.35">
      <c r="A177" s="130"/>
      <c r="B177" s="218"/>
      <c r="C177" s="130"/>
      <c r="D177" s="130"/>
      <c r="E177" s="130"/>
      <c r="F177" s="130"/>
      <c r="G177" s="130"/>
      <c r="H177" s="130"/>
      <c r="I177" s="130"/>
      <c r="J177" s="130"/>
      <c r="K177" s="130"/>
      <c r="L177" s="130"/>
      <c r="M177" s="130"/>
      <c r="N177" s="130"/>
      <c r="O177" s="130"/>
      <c r="P177" s="130"/>
      <c r="Q177" s="130"/>
    </row>
    <row r="178" spans="1:17" ht="14.25" x14ac:dyDescent="0.35">
      <c r="A178" s="130"/>
      <c r="B178" s="218"/>
      <c r="C178" s="130"/>
      <c r="D178" s="130"/>
      <c r="E178" s="130"/>
      <c r="F178" s="130"/>
      <c r="G178" s="130"/>
      <c r="H178" s="130"/>
      <c r="I178" s="130"/>
      <c r="J178" s="130"/>
      <c r="K178" s="130"/>
      <c r="L178" s="130"/>
      <c r="M178" s="130"/>
      <c r="N178" s="130"/>
      <c r="O178" s="130"/>
      <c r="P178" s="130"/>
      <c r="Q178" s="130"/>
    </row>
    <row r="179" spans="1:17" ht="14.25" x14ac:dyDescent="0.35">
      <c r="A179" s="130"/>
      <c r="B179" s="218"/>
      <c r="C179" s="130"/>
      <c r="D179" s="130"/>
      <c r="E179" s="130"/>
      <c r="F179" s="130"/>
      <c r="G179" s="130"/>
      <c r="H179" s="130"/>
      <c r="I179" s="130"/>
      <c r="J179" s="130"/>
      <c r="K179" s="130"/>
      <c r="L179" s="130"/>
      <c r="M179" s="130"/>
      <c r="N179" s="130"/>
      <c r="O179" s="130"/>
      <c r="P179" s="130"/>
      <c r="Q179" s="130"/>
    </row>
    <row r="180" spans="1:17" ht="14.25" x14ac:dyDescent="0.35">
      <c r="A180" s="130"/>
      <c r="B180" s="218"/>
      <c r="C180" s="130"/>
      <c r="D180" s="130"/>
      <c r="E180" s="130"/>
      <c r="F180" s="130"/>
      <c r="G180" s="130"/>
      <c r="H180" s="130"/>
      <c r="I180" s="130"/>
      <c r="J180" s="130"/>
      <c r="K180" s="130"/>
      <c r="L180" s="130"/>
      <c r="M180" s="130"/>
      <c r="N180" s="130"/>
      <c r="O180" s="130"/>
      <c r="P180" s="130"/>
      <c r="Q180" s="130"/>
    </row>
    <row r="181" spans="1:17" ht="14.25" x14ac:dyDescent="0.35">
      <c r="A181" s="130"/>
      <c r="B181" s="218"/>
      <c r="C181" s="130"/>
      <c r="D181" s="130"/>
      <c r="E181" s="130"/>
      <c r="F181" s="130"/>
      <c r="G181" s="130"/>
      <c r="H181" s="130"/>
      <c r="I181" s="130"/>
      <c r="J181" s="130"/>
      <c r="K181" s="130"/>
      <c r="L181" s="130"/>
      <c r="M181" s="130"/>
      <c r="N181" s="130"/>
      <c r="O181" s="130"/>
      <c r="P181" s="130"/>
      <c r="Q181" s="130"/>
    </row>
    <row r="182" spans="1:17" ht="14.25" x14ac:dyDescent="0.35">
      <c r="A182" s="130"/>
      <c r="B182" s="218"/>
      <c r="C182" s="130"/>
      <c r="D182" s="130"/>
      <c r="E182" s="130"/>
      <c r="F182" s="130"/>
      <c r="G182" s="130"/>
      <c r="H182" s="130"/>
      <c r="I182" s="130"/>
      <c r="J182" s="130"/>
      <c r="K182" s="130"/>
      <c r="L182" s="130"/>
      <c r="M182" s="130"/>
      <c r="N182" s="130"/>
      <c r="O182" s="130"/>
      <c r="P182" s="130"/>
      <c r="Q182" s="130"/>
    </row>
    <row r="183" spans="1:17" ht="14.25" x14ac:dyDescent="0.35">
      <c r="A183" s="130"/>
      <c r="B183" s="218"/>
      <c r="C183" s="130"/>
      <c r="D183" s="130"/>
      <c r="E183" s="130"/>
      <c r="F183" s="130"/>
      <c r="G183" s="130"/>
      <c r="H183" s="130"/>
      <c r="I183" s="130"/>
      <c r="J183" s="130"/>
      <c r="K183" s="130"/>
      <c r="L183" s="130"/>
      <c r="M183" s="130"/>
      <c r="N183" s="130"/>
      <c r="O183" s="130"/>
      <c r="P183" s="130"/>
      <c r="Q183" s="130"/>
    </row>
    <row r="184" spans="1:17" ht="14.25" x14ac:dyDescent="0.35">
      <c r="A184" s="130"/>
      <c r="B184" s="218"/>
      <c r="C184" s="130"/>
      <c r="D184" s="130"/>
      <c r="E184" s="130"/>
      <c r="F184" s="130"/>
      <c r="G184" s="130"/>
      <c r="H184" s="130"/>
      <c r="I184" s="130"/>
      <c r="J184" s="130"/>
      <c r="K184" s="130"/>
      <c r="L184" s="130"/>
      <c r="M184" s="130"/>
      <c r="N184" s="130"/>
      <c r="O184" s="130"/>
      <c r="P184" s="130"/>
      <c r="Q184" s="130"/>
    </row>
    <row r="185" spans="1:17" ht="14.25" x14ac:dyDescent="0.35">
      <c r="A185" s="130"/>
      <c r="B185" s="218"/>
      <c r="C185" s="130"/>
      <c r="D185" s="130"/>
      <c r="E185" s="130"/>
      <c r="F185" s="130"/>
      <c r="G185" s="130"/>
      <c r="H185" s="130"/>
      <c r="I185" s="130"/>
      <c r="J185" s="130"/>
      <c r="K185" s="130"/>
      <c r="L185" s="130"/>
      <c r="M185" s="130"/>
      <c r="N185" s="130"/>
      <c r="O185" s="130"/>
      <c r="P185" s="130"/>
      <c r="Q185" s="130"/>
    </row>
    <row r="186" spans="1:17" ht="14.25" x14ac:dyDescent="0.35">
      <c r="A186" s="130"/>
      <c r="B186" s="218"/>
      <c r="C186" s="130"/>
      <c r="D186" s="130"/>
      <c r="E186" s="130"/>
      <c r="F186" s="130"/>
      <c r="G186" s="130"/>
      <c r="H186" s="130"/>
      <c r="I186" s="130"/>
      <c r="J186" s="130"/>
      <c r="K186" s="130"/>
      <c r="L186" s="130"/>
      <c r="M186" s="130"/>
      <c r="N186" s="130"/>
      <c r="O186" s="130"/>
      <c r="P186" s="130"/>
      <c r="Q186" s="130"/>
    </row>
    <row r="187" spans="1:17" ht="14.25" x14ac:dyDescent="0.35">
      <c r="A187" s="130"/>
      <c r="B187" s="218"/>
      <c r="C187" s="130"/>
      <c r="D187" s="130"/>
      <c r="E187" s="130"/>
      <c r="F187" s="130"/>
      <c r="G187" s="130"/>
      <c r="H187" s="130"/>
      <c r="I187" s="130"/>
      <c r="J187" s="130"/>
      <c r="K187" s="130"/>
      <c r="L187" s="130"/>
      <c r="M187" s="130"/>
      <c r="N187" s="130"/>
      <c r="O187" s="130"/>
      <c r="P187" s="130"/>
      <c r="Q187" s="130"/>
    </row>
    <row r="188" spans="1:17" ht="14.25" x14ac:dyDescent="0.35">
      <c r="A188" s="130"/>
      <c r="B188" s="218"/>
      <c r="C188" s="130"/>
      <c r="D188" s="130"/>
      <c r="E188" s="130"/>
      <c r="F188" s="130"/>
      <c r="G188" s="130"/>
      <c r="H188" s="130"/>
      <c r="I188" s="130"/>
      <c r="J188" s="130"/>
      <c r="K188" s="130"/>
      <c r="L188" s="130"/>
      <c r="M188" s="130"/>
      <c r="N188" s="130"/>
      <c r="O188" s="130"/>
      <c r="P188" s="130"/>
      <c r="Q188" s="130"/>
    </row>
    <row r="189" spans="1:17" ht="14.25" x14ac:dyDescent="0.35">
      <c r="A189" s="130"/>
      <c r="B189" s="218"/>
      <c r="C189" s="130"/>
      <c r="D189" s="130"/>
      <c r="E189" s="130"/>
      <c r="F189" s="130"/>
      <c r="G189" s="130"/>
      <c r="H189" s="130"/>
      <c r="I189" s="130"/>
      <c r="J189" s="130"/>
      <c r="K189" s="130"/>
      <c r="L189" s="130"/>
      <c r="M189" s="130"/>
      <c r="N189" s="130"/>
      <c r="O189" s="130"/>
      <c r="P189" s="130"/>
      <c r="Q189" s="130"/>
    </row>
    <row r="190" spans="1:17" ht="14.25" x14ac:dyDescent="0.35">
      <c r="A190" s="130"/>
      <c r="B190" s="218"/>
      <c r="C190" s="130"/>
      <c r="D190" s="130"/>
      <c r="E190" s="130"/>
      <c r="F190" s="130"/>
      <c r="G190" s="130"/>
      <c r="H190" s="130"/>
      <c r="I190" s="130"/>
      <c r="J190" s="130"/>
      <c r="K190" s="130"/>
      <c r="L190" s="130"/>
      <c r="M190" s="130"/>
      <c r="N190" s="130"/>
      <c r="O190" s="130"/>
      <c r="P190" s="130"/>
      <c r="Q190" s="130"/>
    </row>
    <row r="191" spans="1:17" ht="14.25" x14ac:dyDescent="0.35">
      <c r="A191" s="130"/>
      <c r="B191" s="218"/>
      <c r="C191" s="130"/>
      <c r="D191" s="130"/>
      <c r="E191" s="130"/>
      <c r="F191" s="130"/>
      <c r="G191" s="130"/>
      <c r="H191" s="130"/>
      <c r="I191" s="130"/>
      <c r="J191" s="130"/>
      <c r="K191" s="130"/>
      <c r="L191" s="130"/>
      <c r="M191" s="130"/>
      <c r="N191" s="130"/>
      <c r="O191" s="130"/>
      <c r="P191" s="130"/>
      <c r="Q191" s="130"/>
    </row>
    <row r="192" spans="1:17" ht="14.25" x14ac:dyDescent="0.35">
      <c r="A192" s="130"/>
      <c r="B192" s="218"/>
      <c r="C192" s="130"/>
      <c r="D192" s="130"/>
      <c r="E192" s="130"/>
      <c r="F192" s="130"/>
      <c r="G192" s="130"/>
      <c r="H192" s="130"/>
      <c r="I192" s="130"/>
      <c r="J192" s="130"/>
      <c r="K192" s="130"/>
      <c r="L192" s="130"/>
      <c r="M192" s="130"/>
      <c r="N192" s="130"/>
      <c r="O192" s="130"/>
      <c r="P192" s="130"/>
      <c r="Q192" s="130"/>
    </row>
    <row r="193" spans="1:17" ht="14.25" x14ac:dyDescent="0.35">
      <c r="A193" s="130"/>
      <c r="B193" s="218"/>
      <c r="C193" s="130"/>
      <c r="D193" s="130"/>
      <c r="E193" s="130"/>
      <c r="F193" s="130"/>
      <c r="G193" s="130"/>
      <c r="H193" s="130"/>
      <c r="I193" s="130"/>
      <c r="J193" s="130"/>
      <c r="K193" s="130"/>
      <c r="L193" s="130"/>
      <c r="M193" s="130"/>
      <c r="N193" s="130"/>
      <c r="O193" s="130"/>
      <c r="P193" s="130"/>
      <c r="Q193" s="130"/>
    </row>
    <row r="194" spans="1:17" ht="14.25" x14ac:dyDescent="0.35">
      <c r="A194" s="130"/>
      <c r="B194" s="218"/>
      <c r="C194" s="130"/>
      <c r="D194" s="130"/>
      <c r="E194" s="130"/>
      <c r="F194" s="130"/>
      <c r="G194" s="130"/>
      <c r="H194" s="130"/>
      <c r="I194" s="130"/>
      <c r="J194" s="130"/>
      <c r="K194" s="130"/>
      <c r="L194" s="130"/>
      <c r="M194" s="130"/>
      <c r="N194" s="130"/>
      <c r="O194" s="130"/>
      <c r="P194" s="130"/>
      <c r="Q194" s="130"/>
    </row>
    <row r="195" spans="1:17" ht="14.25" x14ac:dyDescent="0.35">
      <c r="A195" s="130"/>
      <c r="B195" s="130"/>
      <c r="C195" s="130"/>
      <c r="D195" s="130"/>
      <c r="E195" s="130"/>
      <c r="F195" s="130"/>
      <c r="G195" s="130"/>
      <c r="H195" s="130"/>
      <c r="I195" s="130"/>
      <c r="J195" s="130"/>
      <c r="K195" s="130"/>
      <c r="L195" s="130"/>
      <c r="M195" s="130"/>
      <c r="N195" s="130"/>
      <c r="O195" s="130"/>
      <c r="P195" s="130"/>
      <c r="Q195" s="130"/>
    </row>
    <row r="196" spans="1:17" ht="14.25" x14ac:dyDescent="0.35">
      <c r="A196" s="130"/>
      <c r="B196" s="130"/>
      <c r="C196" s="130"/>
      <c r="D196" s="130"/>
      <c r="E196" s="130"/>
      <c r="F196" s="130"/>
      <c r="G196" s="130"/>
      <c r="H196" s="130"/>
      <c r="I196" s="130"/>
      <c r="J196" s="130"/>
      <c r="K196" s="130"/>
      <c r="L196" s="130"/>
      <c r="M196" s="130"/>
      <c r="N196" s="130"/>
      <c r="O196" s="130"/>
      <c r="P196" s="130"/>
      <c r="Q196" s="130"/>
    </row>
    <row r="197" spans="1:17" ht="14.25" x14ac:dyDescent="0.35">
      <c r="A197" s="130"/>
      <c r="B197" s="130"/>
      <c r="C197" s="130"/>
      <c r="D197" s="130"/>
      <c r="E197" s="130"/>
      <c r="F197" s="130"/>
      <c r="G197" s="130"/>
      <c r="H197" s="130"/>
      <c r="I197" s="130"/>
      <c r="J197" s="130"/>
      <c r="K197" s="130"/>
      <c r="L197" s="130"/>
      <c r="M197" s="130"/>
      <c r="N197" s="130"/>
      <c r="O197" s="130"/>
      <c r="P197" s="130"/>
      <c r="Q197" s="130"/>
    </row>
    <row r="198" spans="1:17" ht="14.25" x14ac:dyDescent="0.35">
      <c r="A198" s="130"/>
      <c r="B198" s="130"/>
      <c r="C198" s="130"/>
      <c r="D198" s="130"/>
      <c r="E198" s="130"/>
      <c r="F198" s="130"/>
      <c r="G198" s="130"/>
      <c r="H198" s="130"/>
      <c r="I198" s="130"/>
      <c r="J198" s="130"/>
      <c r="K198" s="130"/>
      <c r="L198" s="130"/>
      <c r="M198" s="130"/>
      <c r="N198" s="130"/>
      <c r="O198" s="130"/>
      <c r="P198" s="130"/>
      <c r="Q198" s="130"/>
    </row>
    <row r="199" spans="1:17" ht="14.25" x14ac:dyDescent="0.35">
      <c r="A199" s="130"/>
      <c r="B199" s="130"/>
      <c r="C199" s="130"/>
      <c r="D199" s="130"/>
      <c r="E199" s="130"/>
      <c r="F199" s="130"/>
      <c r="G199" s="130"/>
      <c r="H199" s="130"/>
      <c r="I199" s="130"/>
      <c r="J199" s="130"/>
      <c r="K199" s="130"/>
      <c r="L199" s="130"/>
      <c r="M199" s="130"/>
      <c r="N199" s="130"/>
      <c r="O199" s="130"/>
      <c r="P199" s="130"/>
      <c r="Q199" s="130"/>
    </row>
    <row r="200" spans="1:17" ht="14.25" x14ac:dyDescent="0.35">
      <c r="A200" s="130"/>
      <c r="B200" s="130"/>
      <c r="C200" s="130"/>
      <c r="D200" s="130"/>
      <c r="E200" s="130"/>
      <c r="F200" s="130"/>
      <c r="G200" s="130"/>
      <c r="H200" s="130"/>
      <c r="I200" s="130"/>
      <c r="J200" s="130"/>
      <c r="K200" s="130"/>
      <c r="L200" s="130"/>
      <c r="M200" s="130"/>
      <c r="N200" s="130"/>
      <c r="O200" s="130"/>
      <c r="P200" s="130"/>
      <c r="Q200" s="130"/>
    </row>
    <row r="201" spans="1:17" ht="14.25" x14ac:dyDescent="0.35">
      <c r="A201" s="130"/>
      <c r="B201" s="130"/>
      <c r="C201" s="130"/>
      <c r="D201" s="130"/>
      <c r="E201" s="130"/>
      <c r="F201" s="130"/>
      <c r="G201" s="130"/>
      <c r="H201" s="130"/>
      <c r="I201" s="130"/>
      <c r="J201" s="130"/>
      <c r="K201" s="130"/>
      <c r="L201" s="130"/>
      <c r="M201" s="130"/>
      <c r="N201" s="130"/>
      <c r="O201" s="130"/>
      <c r="P201" s="130"/>
      <c r="Q201" s="130"/>
    </row>
    <row r="202" spans="1:17" ht="14.25" x14ac:dyDescent="0.35">
      <c r="A202" s="130"/>
      <c r="B202" s="130"/>
      <c r="C202" s="130"/>
      <c r="D202" s="130"/>
      <c r="E202" s="130"/>
      <c r="F202" s="130"/>
      <c r="G202" s="130"/>
      <c r="H202" s="130"/>
      <c r="I202" s="130"/>
      <c r="J202" s="130"/>
      <c r="K202" s="130"/>
      <c r="L202" s="130"/>
      <c r="M202" s="130"/>
      <c r="N202" s="130"/>
      <c r="O202" s="130"/>
      <c r="P202" s="130"/>
      <c r="Q202" s="130"/>
    </row>
    <row r="203" spans="1:17" ht="14.25" x14ac:dyDescent="0.35">
      <c r="A203" s="130"/>
      <c r="B203" s="130"/>
      <c r="C203" s="130"/>
      <c r="D203" s="130"/>
      <c r="E203" s="130"/>
      <c r="F203" s="130"/>
      <c r="G203" s="130"/>
      <c r="H203" s="130"/>
      <c r="I203" s="130"/>
      <c r="J203" s="130"/>
      <c r="K203" s="130"/>
      <c r="L203" s="130"/>
      <c r="M203" s="130"/>
      <c r="N203" s="130"/>
      <c r="O203" s="130"/>
      <c r="P203" s="130"/>
      <c r="Q203" s="130"/>
    </row>
    <row r="204" spans="1:17" ht="14.25" x14ac:dyDescent="0.35">
      <c r="A204" s="130"/>
      <c r="B204" s="130"/>
      <c r="C204" s="130"/>
      <c r="D204" s="130"/>
      <c r="E204" s="130"/>
      <c r="F204" s="130"/>
      <c r="G204" s="130"/>
      <c r="H204" s="130"/>
      <c r="I204" s="130"/>
      <c r="J204" s="130"/>
      <c r="K204" s="130"/>
      <c r="L204" s="130"/>
      <c r="M204" s="130"/>
      <c r="N204" s="130"/>
      <c r="O204" s="130"/>
      <c r="P204" s="130"/>
      <c r="Q204" s="130"/>
    </row>
    <row r="205" spans="1:17" ht="14.25" x14ac:dyDescent="0.35">
      <c r="A205" s="130"/>
      <c r="B205" s="130"/>
      <c r="C205" s="130"/>
      <c r="D205" s="130"/>
      <c r="E205" s="130"/>
      <c r="F205" s="130"/>
      <c r="G205" s="130"/>
      <c r="H205" s="130"/>
      <c r="I205" s="130"/>
      <c r="J205" s="130"/>
      <c r="K205" s="130"/>
      <c r="L205" s="130"/>
      <c r="M205" s="130"/>
      <c r="N205" s="130"/>
      <c r="O205" s="130"/>
      <c r="P205" s="130"/>
      <c r="Q205" s="130"/>
    </row>
  </sheetData>
  <mergeCells count="2">
    <mergeCell ref="A1:H1"/>
    <mergeCell ref="B36:H36"/>
  </mergeCells>
  <phoneticPr fontId="30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B902-4C1F-45A9-AB8B-F591B5650664}">
  <dimension ref="A1:R216"/>
  <sheetViews>
    <sheetView workbookViewId="0"/>
  </sheetViews>
  <sheetFormatPr defaultColWidth="14" defaultRowHeight="12.75" x14ac:dyDescent="0.35"/>
  <cols>
    <col min="1" max="1" width="11" customWidth="1"/>
    <col min="2" max="2" width="8" customWidth="1"/>
    <col min="3" max="3" width="12" customWidth="1"/>
    <col min="4" max="4" width="39" customWidth="1"/>
    <col min="5" max="5" width="26" customWidth="1"/>
    <col min="6" max="11" width="11" customWidth="1"/>
  </cols>
  <sheetData>
    <row r="1" spans="1:18" ht="15.75" x14ac:dyDescent="0.35">
      <c r="A1" s="327" t="s">
        <v>6</v>
      </c>
      <c r="B1" s="327"/>
      <c r="C1" s="327"/>
      <c r="D1" s="327"/>
      <c r="E1" s="327"/>
      <c r="F1" s="327"/>
      <c r="G1" s="327"/>
      <c r="H1" s="327"/>
      <c r="I1" s="327"/>
      <c r="J1" s="327"/>
      <c r="K1" s="327"/>
      <c r="L1" s="130"/>
      <c r="M1" s="130"/>
      <c r="N1" s="130"/>
      <c r="O1" s="130"/>
      <c r="P1" s="130"/>
      <c r="Q1" s="130"/>
      <c r="R1" s="130"/>
    </row>
    <row r="2" spans="1:18" ht="28.5" x14ac:dyDescent="0.35">
      <c r="A2" s="223" t="s">
        <v>626</v>
      </c>
      <c r="B2" s="223" t="s">
        <v>113</v>
      </c>
      <c r="C2" s="223" t="s">
        <v>1206</v>
      </c>
      <c r="D2" s="223" t="s">
        <v>1207</v>
      </c>
      <c r="E2" s="223" t="s">
        <v>1208</v>
      </c>
      <c r="F2" s="223" t="s">
        <v>1209</v>
      </c>
      <c r="G2" s="223" t="s">
        <v>1210</v>
      </c>
      <c r="H2" s="223" t="s">
        <v>1211</v>
      </c>
      <c r="I2" s="223" t="s">
        <v>1212</v>
      </c>
      <c r="J2" s="223" t="s">
        <v>1213</v>
      </c>
      <c r="K2" s="223" t="s">
        <v>28</v>
      </c>
      <c r="L2" s="130"/>
      <c r="M2" s="130"/>
      <c r="N2" s="130"/>
      <c r="O2" s="130"/>
      <c r="P2" s="130"/>
      <c r="Q2" s="130"/>
      <c r="R2" s="130"/>
    </row>
    <row r="3" spans="1:18" ht="14.25" x14ac:dyDescent="0.35">
      <c r="A3" s="135">
        <v>1</v>
      </c>
      <c r="B3" s="222">
        <v>44453</v>
      </c>
      <c r="C3" s="135" t="s">
        <v>1214</v>
      </c>
      <c r="D3" s="135" t="s">
        <v>1215</v>
      </c>
      <c r="E3" s="135" t="s">
        <v>1216</v>
      </c>
      <c r="F3" s="135">
        <v>0</v>
      </c>
      <c r="G3" s="135">
        <f t="shared" ref="G3:G32" si="0">F3*300</f>
        <v>0</v>
      </c>
      <c r="H3" s="135">
        <v>110</v>
      </c>
      <c r="I3" s="135">
        <f t="shared" ref="I3:I32" si="1">H3*15</f>
        <v>1650</v>
      </c>
      <c r="J3" s="135">
        <f t="shared" ref="J3:J32" si="2">G3+I3</f>
        <v>1650</v>
      </c>
      <c r="K3" s="135"/>
      <c r="L3" s="130"/>
      <c r="M3" s="130"/>
      <c r="N3" s="130"/>
      <c r="O3" s="130"/>
      <c r="P3" s="130"/>
      <c r="Q3" s="130"/>
      <c r="R3" s="130"/>
    </row>
    <row r="4" spans="1:18" ht="14.25" x14ac:dyDescent="0.35">
      <c r="A4" s="135">
        <v>2</v>
      </c>
      <c r="B4" s="222">
        <v>44453</v>
      </c>
      <c r="C4" s="135" t="s">
        <v>1217</v>
      </c>
      <c r="D4" s="135" t="s">
        <v>1218</v>
      </c>
      <c r="E4" s="135" t="s">
        <v>1219</v>
      </c>
      <c r="F4" s="135">
        <v>1.5</v>
      </c>
      <c r="G4" s="135">
        <f t="shared" si="0"/>
        <v>450</v>
      </c>
      <c r="H4" s="135">
        <v>0</v>
      </c>
      <c r="I4" s="135">
        <f t="shared" si="1"/>
        <v>0</v>
      </c>
      <c r="J4" s="135">
        <f t="shared" si="2"/>
        <v>450</v>
      </c>
      <c r="K4" s="135"/>
      <c r="L4" s="130"/>
      <c r="M4" s="130"/>
      <c r="N4" s="130"/>
      <c r="O4" s="130"/>
      <c r="P4" s="130"/>
      <c r="Q4" s="130"/>
      <c r="R4" s="130"/>
    </row>
    <row r="5" spans="1:18" ht="14.25" x14ac:dyDescent="0.35">
      <c r="A5" s="135">
        <v>3</v>
      </c>
      <c r="B5" s="222">
        <v>44453</v>
      </c>
      <c r="C5" s="135" t="s">
        <v>1220</v>
      </c>
      <c r="D5" s="135" t="s">
        <v>1221</v>
      </c>
      <c r="E5" s="135" t="s">
        <v>1222</v>
      </c>
      <c r="F5" s="135">
        <v>1</v>
      </c>
      <c r="G5" s="135">
        <f t="shared" si="0"/>
        <v>300</v>
      </c>
      <c r="H5" s="135">
        <v>0</v>
      </c>
      <c r="I5" s="135">
        <f t="shared" si="1"/>
        <v>0</v>
      </c>
      <c r="J5" s="135">
        <f t="shared" si="2"/>
        <v>300</v>
      </c>
      <c r="K5" s="135"/>
      <c r="L5" s="130"/>
      <c r="M5" s="130"/>
      <c r="N5" s="130"/>
      <c r="O5" s="130"/>
      <c r="P5" s="130"/>
      <c r="Q5" s="130"/>
      <c r="R5" s="130"/>
    </row>
    <row r="6" spans="1:18" ht="14.25" x14ac:dyDescent="0.35">
      <c r="A6" s="135">
        <v>4</v>
      </c>
      <c r="B6" s="222">
        <v>44454</v>
      </c>
      <c r="C6" s="135" t="s">
        <v>1223</v>
      </c>
      <c r="D6" s="135" t="s">
        <v>1224</v>
      </c>
      <c r="E6" s="135" t="s">
        <v>1225</v>
      </c>
      <c r="F6" s="135">
        <v>2</v>
      </c>
      <c r="G6" s="135">
        <f t="shared" si="0"/>
        <v>600</v>
      </c>
      <c r="H6" s="135">
        <v>0</v>
      </c>
      <c r="I6" s="135">
        <f t="shared" si="1"/>
        <v>0</v>
      </c>
      <c r="J6" s="135">
        <f t="shared" si="2"/>
        <v>600</v>
      </c>
      <c r="K6" s="135"/>
      <c r="L6" s="130"/>
      <c r="M6" s="130"/>
      <c r="N6" s="130"/>
      <c r="O6" s="130"/>
      <c r="P6" s="130"/>
      <c r="Q6" s="130"/>
      <c r="R6" s="130"/>
    </row>
    <row r="7" spans="1:18" ht="14.25" x14ac:dyDescent="0.35">
      <c r="A7" s="135">
        <v>5</v>
      </c>
      <c r="B7" s="222">
        <v>44454</v>
      </c>
      <c r="C7" s="135" t="s">
        <v>1226</v>
      </c>
      <c r="D7" s="135" t="s">
        <v>1227</v>
      </c>
      <c r="E7" s="135" t="s">
        <v>1228</v>
      </c>
      <c r="F7" s="135">
        <v>1.5</v>
      </c>
      <c r="G7" s="135">
        <f t="shared" si="0"/>
        <v>450</v>
      </c>
      <c r="H7" s="135">
        <v>0</v>
      </c>
      <c r="I7" s="135">
        <f t="shared" si="1"/>
        <v>0</v>
      </c>
      <c r="J7" s="135">
        <f t="shared" si="2"/>
        <v>450</v>
      </c>
      <c r="K7" s="135"/>
      <c r="L7" s="130"/>
      <c r="M7" s="130"/>
      <c r="N7" s="130"/>
      <c r="O7" s="130"/>
      <c r="P7" s="130"/>
      <c r="Q7" s="130"/>
      <c r="R7" s="130"/>
    </row>
    <row r="8" spans="1:18" ht="14.25" x14ac:dyDescent="0.35">
      <c r="A8" s="135">
        <v>6</v>
      </c>
      <c r="B8" s="222">
        <v>44454</v>
      </c>
      <c r="C8" s="135" t="s">
        <v>1229</v>
      </c>
      <c r="D8" s="135" t="s">
        <v>1230</v>
      </c>
      <c r="E8" s="135" t="s">
        <v>1231</v>
      </c>
      <c r="F8" s="135">
        <v>5</v>
      </c>
      <c r="G8" s="135">
        <f t="shared" si="0"/>
        <v>1500</v>
      </c>
      <c r="H8" s="135">
        <v>0</v>
      </c>
      <c r="I8" s="135">
        <f t="shared" si="1"/>
        <v>0</v>
      </c>
      <c r="J8" s="135">
        <f t="shared" si="2"/>
        <v>1500</v>
      </c>
      <c r="K8" s="135"/>
      <c r="L8" s="130"/>
      <c r="M8" s="130"/>
      <c r="N8" s="130"/>
      <c r="O8" s="130"/>
      <c r="P8" s="130"/>
      <c r="Q8" s="130"/>
      <c r="R8" s="130"/>
    </row>
    <row r="9" spans="1:18" ht="14.25" x14ac:dyDescent="0.35">
      <c r="A9" s="135">
        <v>7</v>
      </c>
      <c r="B9" s="222">
        <v>44454</v>
      </c>
      <c r="C9" s="135" t="s">
        <v>1232</v>
      </c>
      <c r="D9" s="135" t="s">
        <v>1233</v>
      </c>
      <c r="E9" s="135" t="s">
        <v>1234</v>
      </c>
      <c r="F9" s="135">
        <v>6.5</v>
      </c>
      <c r="G9" s="135">
        <f t="shared" si="0"/>
        <v>1950</v>
      </c>
      <c r="H9" s="135">
        <v>0</v>
      </c>
      <c r="I9" s="135">
        <f t="shared" si="1"/>
        <v>0</v>
      </c>
      <c r="J9" s="135">
        <f t="shared" si="2"/>
        <v>1950</v>
      </c>
      <c r="K9" s="135"/>
      <c r="L9" s="130"/>
      <c r="M9" s="130"/>
      <c r="N9" s="130"/>
      <c r="O9" s="130"/>
      <c r="P9" s="130"/>
      <c r="Q9" s="130"/>
      <c r="R9" s="130"/>
    </row>
    <row r="10" spans="1:18" ht="14.25" x14ac:dyDescent="0.35">
      <c r="A10" s="135">
        <v>8</v>
      </c>
      <c r="B10" s="222">
        <v>44454</v>
      </c>
      <c r="C10" s="135" t="s">
        <v>1235</v>
      </c>
      <c r="D10" s="135" t="s">
        <v>1236</v>
      </c>
      <c r="E10" s="135" t="s">
        <v>1216</v>
      </c>
      <c r="F10" s="135">
        <v>4.5</v>
      </c>
      <c r="G10" s="135">
        <f t="shared" si="0"/>
        <v>1350</v>
      </c>
      <c r="H10" s="135">
        <v>0</v>
      </c>
      <c r="I10" s="135">
        <f t="shared" si="1"/>
        <v>0</v>
      </c>
      <c r="J10" s="135">
        <f t="shared" si="2"/>
        <v>1350</v>
      </c>
      <c r="K10" s="135"/>
      <c r="L10" s="130"/>
      <c r="M10" s="130"/>
      <c r="N10" s="130"/>
      <c r="O10" s="130"/>
      <c r="P10" s="130"/>
      <c r="Q10" s="130"/>
      <c r="R10" s="130"/>
    </row>
    <row r="11" spans="1:18" ht="14.25" x14ac:dyDescent="0.35">
      <c r="A11" s="135">
        <v>9</v>
      </c>
      <c r="B11" s="222">
        <v>44454</v>
      </c>
      <c r="C11" s="135" t="s">
        <v>1237</v>
      </c>
      <c r="D11" s="135" t="s">
        <v>1238</v>
      </c>
      <c r="E11" s="135" t="s">
        <v>1239</v>
      </c>
      <c r="F11" s="135">
        <v>3</v>
      </c>
      <c r="G11" s="135">
        <f t="shared" si="0"/>
        <v>900</v>
      </c>
      <c r="H11" s="135">
        <v>0</v>
      </c>
      <c r="I11" s="135">
        <f t="shared" si="1"/>
        <v>0</v>
      </c>
      <c r="J11" s="135">
        <f t="shared" si="2"/>
        <v>900</v>
      </c>
      <c r="K11" s="135"/>
      <c r="L11" s="130"/>
      <c r="M11" s="130"/>
      <c r="N11" s="130"/>
      <c r="O11" s="130"/>
      <c r="P11" s="130"/>
      <c r="Q11" s="130"/>
      <c r="R11" s="130"/>
    </row>
    <row r="12" spans="1:18" ht="14.25" x14ac:dyDescent="0.35">
      <c r="A12" s="135">
        <v>10</v>
      </c>
      <c r="B12" s="222">
        <v>44454</v>
      </c>
      <c r="C12" s="135" t="s">
        <v>163</v>
      </c>
      <c r="D12" s="135" t="s">
        <v>1240</v>
      </c>
      <c r="E12" s="135" t="s">
        <v>1241</v>
      </c>
      <c r="F12" s="135">
        <v>3.5</v>
      </c>
      <c r="G12" s="135">
        <f t="shared" si="0"/>
        <v>1050</v>
      </c>
      <c r="H12" s="135">
        <v>40</v>
      </c>
      <c r="I12" s="135">
        <f t="shared" si="1"/>
        <v>600</v>
      </c>
      <c r="J12" s="135">
        <f t="shared" si="2"/>
        <v>1650</v>
      </c>
      <c r="K12" s="135"/>
      <c r="L12" s="130"/>
      <c r="M12" s="130"/>
      <c r="N12" s="130"/>
      <c r="O12" s="130"/>
      <c r="P12" s="130"/>
      <c r="Q12" s="130"/>
      <c r="R12" s="130"/>
    </row>
    <row r="13" spans="1:18" ht="20" customHeight="1" x14ac:dyDescent="0.35">
      <c r="A13" s="135">
        <v>11</v>
      </c>
      <c r="B13" s="222">
        <v>44455</v>
      </c>
      <c r="C13" s="135" t="s">
        <v>1242</v>
      </c>
      <c r="D13" s="135" t="s">
        <v>1227</v>
      </c>
      <c r="E13" s="135" t="s">
        <v>1243</v>
      </c>
      <c r="F13" s="135">
        <v>1.5</v>
      </c>
      <c r="G13" s="135">
        <f t="shared" si="0"/>
        <v>450</v>
      </c>
      <c r="H13" s="135">
        <v>0</v>
      </c>
      <c r="I13" s="135">
        <f t="shared" si="1"/>
        <v>0</v>
      </c>
      <c r="J13" s="135">
        <f t="shared" si="2"/>
        <v>450</v>
      </c>
      <c r="K13" s="135"/>
      <c r="L13" s="130"/>
      <c r="M13" s="130"/>
      <c r="N13" s="130"/>
      <c r="O13" s="130"/>
      <c r="P13" s="130"/>
      <c r="Q13" s="130"/>
      <c r="R13" s="130"/>
    </row>
    <row r="14" spans="1:18" ht="20" customHeight="1" x14ac:dyDescent="0.35">
      <c r="A14" s="135">
        <v>12</v>
      </c>
      <c r="B14" s="222">
        <v>44455</v>
      </c>
      <c r="C14" s="135" t="s">
        <v>1223</v>
      </c>
      <c r="D14" s="135" t="s">
        <v>1244</v>
      </c>
      <c r="E14" s="135" t="s">
        <v>1225</v>
      </c>
      <c r="F14" s="135">
        <v>1</v>
      </c>
      <c r="G14" s="135">
        <f t="shared" si="0"/>
        <v>300</v>
      </c>
      <c r="H14" s="135">
        <v>0</v>
      </c>
      <c r="I14" s="135">
        <f t="shared" si="1"/>
        <v>0</v>
      </c>
      <c r="J14" s="135">
        <f t="shared" si="2"/>
        <v>300</v>
      </c>
      <c r="K14" s="135"/>
      <c r="L14" s="130"/>
      <c r="M14" s="130"/>
      <c r="N14" s="130"/>
      <c r="O14" s="130"/>
      <c r="P14" s="130"/>
      <c r="Q14" s="130"/>
      <c r="R14" s="130"/>
    </row>
    <row r="15" spans="1:18" ht="20" customHeight="1" x14ac:dyDescent="0.35">
      <c r="A15" s="135">
        <v>13</v>
      </c>
      <c r="B15" s="222">
        <v>44455</v>
      </c>
      <c r="C15" s="135" t="s">
        <v>1229</v>
      </c>
      <c r="D15" s="135" t="s">
        <v>1245</v>
      </c>
      <c r="E15" s="135" t="s">
        <v>1231</v>
      </c>
      <c r="F15" s="135">
        <v>3.5</v>
      </c>
      <c r="G15" s="135">
        <f t="shared" si="0"/>
        <v>1050</v>
      </c>
      <c r="H15" s="135">
        <v>0</v>
      </c>
      <c r="I15" s="135">
        <f t="shared" si="1"/>
        <v>0</v>
      </c>
      <c r="J15" s="135">
        <f t="shared" si="2"/>
        <v>1050</v>
      </c>
      <c r="K15" s="135"/>
      <c r="L15" s="130"/>
      <c r="M15" s="130"/>
      <c r="N15" s="130"/>
      <c r="O15" s="130"/>
      <c r="P15" s="130"/>
      <c r="Q15" s="130"/>
      <c r="R15" s="130"/>
    </row>
    <row r="16" spans="1:18" ht="20" customHeight="1" x14ac:dyDescent="0.35">
      <c r="A16" s="135">
        <v>14</v>
      </c>
      <c r="B16" s="222">
        <v>44455</v>
      </c>
      <c r="C16" s="135" t="s">
        <v>1246</v>
      </c>
      <c r="D16" s="135" t="s">
        <v>1247</v>
      </c>
      <c r="E16" s="135" t="s">
        <v>1248</v>
      </c>
      <c r="F16" s="135">
        <v>3.5</v>
      </c>
      <c r="G16" s="135">
        <f t="shared" si="0"/>
        <v>1050</v>
      </c>
      <c r="H16" s="135">
        <v>0</v>
      </c>
      <c r="I16" s="135">
        <f t="shared" si="1"/>
        <v>0</v>
      </c>
      <c r="J16" s="135">
        <f t="shared" si="2"/>
        <v>1050</v>
      </c>
      <c r="K16" s="135"/>
      <c r="L16" s="130"/>
      <c r="M16" s="130"/>
      <c r="N16" s="130"/>
      <c r="O16" s="130"/>
      <c r="P16" s="130"/>
      <c r="Q16" s="130"/>
      <c r="R16" s="130"/>
    </row>
    <row r="17" spans="1:18" ht="20" customHeight="1" x14ac:dyDescent="0.35">
      <c r="A17" s="135">
        <v>15</v>
      </c>
      <c r="B17" s="222">
        <v>44455</v>
      </c>
      <c r="C17" s="135" t="s">
        <v>1249</v>
      </c>
      <c r="D17" s="135" t="s">
        <v>1250</v>
      </c>
      <c r="E17" s="135" t="s">
        <v>1251</v>
      </c>
      <c r="F17" s="135">
        <v>1.5</v>
      </c>
      <c r="G17" s="135">
        <f t="shared" si="0"/>
        <v>450</v>
      </c>
      <c r="H17" s="135">
        <v>0</v>
      </c>
      <c r="I17" s="135">
        <f t="shared" si="1"/>
        <v>0</v>
      </c>
      <c r="J17" s="135">
        <f t="shared" si="2"/>
        <v>450</v>
      </c>
      <c r="K17" s="135"/>
      <c r="L17" s="130"/>
      <c r="M17" s="130"/>
      <c r="N17" s="130"/>
      <c r="O17" s="130"/>
      <c r="P17" s="130"/>
      <c r="Q17" s="130"/>
      <c r="R17" s="130"/>
    </row>
    <row r="18" spans="1:18" ht="14.25" x14ac:dyDescent="0.35">
      <c r="A18" s="135">
        <v>16</v>
      </c>
      <c r="B18" s="222">
        <v>44455</v>
      </c>
      <c r="C18" s="135" t="s">
        <v>1235</v>
      </c>
      <c r="D18" s="135" t="s">
        <v>1252</v>
      </c>
      <c r="E18" s="135" t="s">
        <v>1216</v>
      </c>
      <c r="F18" s="135">
        <v>1</v>
      </c>
      <c r="G18" s="135">
        <f t="shared" si="0"/>
        <v>300</v>
      </c>
      <c r="H18" s="135">
        <v>0</v>
      </c>
      <c r="I18" s="135">
        <f t="shared" si="1"/>
        <v>0</v>
      </c>
      <c r="J18" s="135">
        <f t="shared" si="2"/>
        <v>300</v>
      </c>
      <c r="K18" s="135"/>
      <c r="L18" s="130"/>
      <c r="M18" s="130"/>
      <c r="N18" s="130"/>
      <c r="O18" s="130"/>
      <c r="P18" s="130"/>
      <c r="Q18" s="130"/>
      <c r="R18" s="130"/>
    </row>
    <row r="19" spans="1:18" ht="14.25" x14ac:dyDescent="0.35">
      <c r="A19" s="135">
        <v>17</v>
      </c>
      <c r="B19" s="222">
        <v>44455</v>
      </c>
      <c r="C19" s="135" t="s">
        <v>1253</v>
      </c>
      <c r="D19" s="135" t="s">
        <v>1254</v>
      </c>
      <c r="E19" s="135" t="s">
        <v>1255</v>
      </c>
      <c r="F19" s="135">
        <v>3</v>
      </c>
      <c r="G19" s="135">
        <f t="shared" si="0"/>
        <v>900</v>
      </c>
      <c r="H19" s="135">
        <v>0</v>
      </c>
      <c r="I19" s="135">
        <f t="shared" si="1"/>
        <v>0</v>
      </c>
      <c r="J19" s="135">
        <f t="shared" si="2"/>
        <v>900</v>
      </c>
      <c r="K19" s="135"/>
      <c r="L19" s="130"/>
      <c r="M19" s="130"/>
      <c r="N19" s="130"/>
      <c r="O19" s="130"/>
      <c r="P19" s="130"/>
      <c r="Q19" s="130"/>
      <c r="R19" s="130"/>
    </row>
    <row r="20" spans="1:18" ht="14.25" x14ac:dyDescent="0.35">
      <c r="A20" s="135">
        <v>18</v>
      </c>
      <c r="B20" s="222">
        <v>44455</v>
      </c>
      <c r="C20" s="135" t="s">
        <v>1237</v>
      </c>
      <c r="D20" s="135" t="s">
        <v>1256</v>
      </c>
      <c r="E20" s="135" t="s">
        <v>1257</v>
      </c>
      <c r="F20" s="135">
        <v>1.5</v>
      </c>
      <c r="G20" s="135">
        <f t="shared" si="0"/>
        <v>450</v>
      </c>
      <c r="H20" s="135">
        <v>0</v>
      </c>
      <c r="I20" s="135">
        <f t="shared" si="1"/>
        <v>0</v>
      </c>
      <c r="J20" s="135">
        <f t="shared" si="2"/>
        <v>450</v>
      </c>
      <c r="K20" s="135"/>
      <c r="L20" s="130"/>
      <c r="M20" s="130"/>
      <c r="N20" s="130"/>
      <c r="O20" s="130"/>
      <c r="P20" s="130"/>
      <c r="Q20" s="130"/>
      <c r="R20" s="130"/>
    </row>
    <row r="21" spans="1:18" ht="20" customHeight="1" x14ac:dyDescent="0.35">
      <c r="A21" s="135">
        <v>19</v>
      </c>
      <c r="B21" s="222">
        <v>44456</v>
      </c>
      <c r="C21" s="135" t="s">
        <v>1242</v>
      </c>
      <c r="D21" s="135" t="s">
        <v>1258</v>
      </c>
      <c r="E21" s="135" t="s">
        <v>1243</v>
      </c>
      <c r="F21" s="135">
        <v>2</v>
      </c>
      <c r="G21" s="135">
        <f t="shared" si="0"/>
        <v>600</v>
      </c>
      <c r="H21" s="135">
        <v>0</v>
      </c>
      <c r="I21" s="135">
        <f t="shared" si="1"/>
        <v>0</v>
      </c>
      <c r="J21" s="135">
        <f t="shared" si="2"/>
        <v>600</v>
      </c>
      <c r="K21" s="135"/>
      <c r="L21" s="130"/>
      <c r="M21" s="130"/>
      <c r="N21" s="130"/>
      <c r="O21" s="130"/>
      <c r="P21" s="130"/>
      <c r="Q21" s="130"/>
      <c r="R21" s="130"/>
    </row>
    <row r="22" spans="1:18" ht="20" customHeight="1" x14ac:dyDescent="0.35">
      <c r="A22" s="135">
        <v>20</v>
      </c>
      <c r="B22" s="222">
        <v>44456</v>
      </c>
      <c r="C22" s="135" t="s">
        <v>1223</v>
      </c>
      <c r="D22" s="135" t="s">
        <v>1259</v>
      </c>
      <c r="E22" s="135" t="s">
        <v>1225</v>
      </c>
      <c r="F22" s="135">
        <v>3</v>
      </c>
      <c r="G22" s="135">
        <f t="shared" si="0"/>
        <v>900</v>
      </c>
      <c r="H22" s="135">
        <v>0</v>
      </c>
      <c r="I22" s="135">
        <f t="shared" si="1"/>
        <v>0</v>
      </c>
      <c r="J22" s="135">
        <f t="shared" si="2"/>
        <v>900</v>
      </c>
      <c r="K22" s="135"/>
      <c r="L22" s="130"/>
      <c r="M22" s="130"/>
      <c r="N22" s="130"/>
      <c r="O22" s="130"/>
      <c r="P22" s="130"/>
      <c r="Q22" s="130"/>
      <c r="R22" s="130"/>
    </row>
    <row r="23" spans="1:18" ht="20" customHeight="1" x14ac:dyDescent="0.35">
      <c r="A23" s="135">
        <v>21</v>
      </c>
      <c r="B23" s="222">
        <v>44456</v>
      </c>
      <c r="C23" s="135" t="s">
        <v>1226</v>
      </c>
      <c r="D23" s="135" t="s">
        <v>1260</v>
      </c>
      <c r="E23" s="135" t="s">
        <v>1228</v>
      </c>
      <c r="F23" s="135">
        <v>1</v>
      </c>
      <c r="G23" s="135">
        <f t="shared" si="0"/>
        <v>300</v>
      </c>
      <c r="H23" s="135">
        <v>0</v>
      </c>
      <c r="I23" s="135">
        <f t="shared" si="1"/>
        <v>0</v>
      </c>
      <c r="J23" s="135">
        <f t="shared" si="2"/>
        <v>300</v>
      </c>
      <c r="K23" s="135"/>
      <c r="L23" s="130"/>
      <c r="M23" s="130"/>
      <c r="N23" s="130"/>
      <c r="O23" s="130"/>
      <c r="P23" s="130"/>
      <c r="Q23" s="130"/>
      <c r="R23" s="130"/>
    </row>
    <row r="24" spans="1:18" ht="20" customHeight="1" x14ac:dyDescent="0.35">
      <c r="A24" s="135">
        <v>22</v>
      </c>
      <c r="B24" s="222">
        <v>44456</v>
      </c>
      <c r="C24" s="135" t="s">
        <v>1229</v>
      </c>
      <c r="D24" s="135" t="s">
        <v>1261</v>
      </c>
      <c r="E24" s="135" t="s">
        <v>1231</v>
      </c>
      <c r="F24" s="135">
        <v>0.5</v>
      </c>
      <c r="G24" s="135">
        <f t="shared" si="0"/>
        <v>150</v>
      </c>
      <c r="H24" s="135">
        <v>0</v>
      </c>
      <c r="I24" s="135">
        <f t="shared" si="1"/>
        <v>0</v>
      </c>
      <c r="J24" s="135">
        <f t="shared" si="2"/>
        <v>150</v>
      </c>
      <c r="K24" s="135"/>
      <c r="L24" s="130"/>
      <c r="M24" s="130"/>
      <c r="N24" s="130"/>
      <c r="O24" s="130"/>
      <c r="P24" s="130"/>
      <c r="Q24" s="130"/>
      <c r="R24" s="130"/>
    </row>
    <row r="25" spans="1:18" ht="20" customHeight="1" x14ac:dyDescent="0.35">
      <c r="A25" s="135">
        <v>23</v>
      </c>
      <c r="B25" s="222">
        <v>44456</v>
      </c>
      <c r="C25" s="135" t="s">
        <v>1246</v>
      </c>
      <c r="D25" s="135" t="s">
        <v>1250</v>
      </c>
      <c r="E25" s="135" t="s">
        <v>1248</v>
      </c>
      <c r="F25" s="135">
        <v>1.5</v>
      </c>
      <c r="G25" s="135">
        <f t="shared" si="0"/>
        <v>450</v>
      </c>
      <c r="H25" s="135">
        <v>0</v>
      </c>
      <c r="I25" s="135">
        <f t="shared" si="1"/>
        <v>0</v>
      </c>
      <c r="J25" s="135">
        <f t="shared" si="2"/>
        <v>450</v>
      </c>
      <c r="K25" s="135"/>
      <c r="L25" s="130"/>
      <c r="M25" s="130"/>
      <c r="N25" s="130"/>
      <c r="O25" s="130"/>
      <c r="P25" s="130"/>
      <c r="Q25" s="130"/>
      <c r="R25" s="130"/>
    </row>
    <row r="26" spans="1:18" ht="20" customHeight="1" x14ac:dyDescent="0.35">
      <c r="A26" s="135">
        <v>24</v>
      </c>
      <c r="B26" s="222">
        <v>44456</v>
      </c>
      <c r="C26" s="135" t="s">
        <v>1232</v>
      </c>
      <c r="D26" s="135" t="s">
        <v>1258</v>
      </c>
      <c r="E26" s="135" t="s">
        <v>1234</v>
      </c>
      <c r="F26" s="135">
        <v>2</v>
      </c>
      <c r="G26" s="135">
        <f t="shared" si="0"/>
        <v>600</v>
      </c>
      <c r="H26" s="135">
        <v>0</v>
      </c>
      <c r="I26" s="135">
        <f t="shared" si="1"/>
        <v>0</v>
      </c>
      <c r="J26" s="135">
        <f t="shared" si="2"/>
        <v>600</v>
      </c>
      <c r="K26" s="135"/>
      <c r="L26" s="130"/>
      <c r="M26" s="130"/>
      <c r="N26" s="130"/>
      <c r="O26" s="130"/>
      <c r="P26" s="130"/>
      <c r="Q26" s="130"/>
      <c r="R26" s="130"/>
    </row>
    <row r="27" spans="1:18" ht="20" customHeight="1" x14ac:dyDescent="0.35">
      <c r="A27" s="135">
        <v>25</v>
      </c>
      <c r="B27" s="222">
        <v>44456</v>
      </c>
      <c r="C27" s="135" t="s">
        <v>1249</v>
      </c>
      <c r="D27" s="135" t="s">
        <v>1262</v>
      </c>
      <c r="E27" s="135" t="s">
        <v>1251</v>
      </c>
      <c r="F27" s="135">
        <v>2</v>
      </c>
      <c r="G27" s="135">
        <f t="shared" si="0"/>
        <v>600</v>
      </c>
      <c r="H27" s="135">
        <v>0</v>
      </c>
      <c r="I27" s="135">
        <f t="shared" si="1"/>
        <v>0</v>
      </c>
      <c r="J27" s="135">
        <f t="shared" si="2"/>
        <v>600</v>
      </c>
      <c r="K27" s="135"/>
      <c r="L27" s="130"/>
      <c r="M27" s="130"/>
      <c r="N27" s="130"/>
      <c r="O27" s="130"/>
      <c r="P27" s="130"/>
      <c r="Q27" s="130"/>
      <c r="R27" s="130"/>
    </row>
    <row r="28" spans="1:18" ht="20" customHeight="1" x14ac:dyDescent="0.35">
      <c r="A28" s="135">
        <v>26</v>
      </c>
      <c r="B28" s="224">
        <v>44456</v>
      </c>
      <c r="C28" s="225" t="s">
        <v>1235</v>
      </c>
      <c r="D28" s="135" t="s">
        <v>1263</v>
      </c>
      <c r="E28" s="225" t="s">
        <v>1264</v>
      </c>
      <c r="F28" s="225">
        <v>3.5</v>
      </c>
      <c r="G28" s="225">
        <f t="shared" si="0"/>
        <v>1050</v>
      </c>
      <c r="H28" s="225">
        <v>0</v>
      </c>
      <c r="I28" s="225">
        <f t="shared" si="1"/>
        <v>0</v>
      </c>
      <c r="J28" s="135">
        <f t="shared" si="2"/>
        <v>1050</v>
      </c>
      <c r="K28" s="225"/>
      <c r="L28" s="130"/>
      <c r="M28" s="130"/>
      <c r="N28" s="130"/>
      <c r="O28" s="130"/>
      <c r="P28" s="130"/>
      <c r="Q28" s="130"/>
      <c r="R28" s="130"/>
    </row>
    <row r="29" spans="1:18" ht="20" customHeight="1" x14ac:dyDescent="0.35">
      <c r="A29" s="135">
        <v>27</v>
      </c>
      <c r="B29" s="222">
        <v>44456</v>
      </c>
      <c r="C29" s="135" t="s">
        <v>1253</v>
      </c>
      <c r="D29" s="135" t="s">
        <v>1265</v>
      </c>
      <c r="E29" s="135" t="s">
        <v>1255</v>
      </c>
      <c r="F29" s="135">
        <v>7.5</v>
      </c>
      <c r="G29" s="135">
        <f t="shared" si="0"/>
        <v>2250</v>
      </c>
      <c r="H29" s="135">
        <v>140</v>
      </c>
      <c r="I29" s="135">
        <f t="shared" si="1"/>
        <v>2100</v>
      </c>
      <c r="J29" s="135">
        <f t="shared" si="2"/>
        <v>4350</v>
      </c>
      <c r="K29" s="135"/>
      <c r="L29" s="130"/>
      <c r="M29" s="130"/>
      <c r="N29" s="130"/>
      <c r="O29" s="130"/>
      <c r="P29" s="130"/>
      <c r="Q29" s="130"/>
      <c r="R29" s="130"/>
    </row>
    <row r="30" spans="1:18" ht="14.25" x14ac:dyDescent="0.35">
      <c r="A30" s="135">
        <v>28</v>
      </c>
      <c r="B30" s="222">
        <v>44456</v>
      </c>
      <c r="C30" s="135" t="s">
        <v>1266</v>
      </c>
      <c r="D30" s="135" t="s">
        <v>1267</v>
      </c>
      <c r="E30" s="135" t="s">
        <v>1222</v>
      </c>
      <c r="F30" s="135">
        <v>2.5</v>
      </c>
      <c r="G30" s="135">
        <f t="shared" si="0"/>
        <v>750</v>
      </c>
      <c r="H30" s="135">
        <v>0</v>
      </c>
      <c r="I30" s="135">
        <f t="shared" si="1"/>
        <v>0</v>
      </c>
      <c r="J30" s="135">
        <f t="shared" si="2"/>
        <v>750</v>
      </c>
      <c r="K30" s="135"/>
      <c r="L30" s="130"/>
      <c r="M30" s="130"/>
      <c r="N30" s="130"/>
      <c r="O30" s="130"/>
      <c r="P30" s="130"/>
      <c r="Q30" s="130"/>
      <c r="R30" s="130"/>
    </row>
    <row r="31" spans="1:18" ht="20" customHeight="1" x14ac:dyDescent="0.35">
      <c r="A31" s="135">
        <v>29</v>
      </c>
      <c r="B31" s="222">
        <v>44456</v>
      </c>
      <c r="C31" s="135" t="s">
        <v>1268</v>
      </c>
      <c r="D31" s="135" t="s">
        <v>1227</v>
      </c>
      <c r="E31" s="135" t="s">
        <v>1219</v>
      </c>
      <c r="F31" s="135">
        <v>1.5</v>
      </c>
      <c r="G31" s="135">
        <f t="shared" si="0"/>
        <v>450</v>
      </c>
      <c r="H31" s="135">
        <v>0</v>
      </c>
      <c r="I31" s="135">
        <f t="shared" si="1"/>
        <v>0</v>
      </c>
      <c r="J31" s="135">
        <f t="shared" si="2"/>
        <v>450</v>
      </c>
      <c r="K31" s="225"/>
      <c r="L31" s="130"/>
      <c r="M31" s="130"/>
      <c r="N31" s="130"/>
      <c r="O31" s="130"/>
      <c r="P31" s="130"/>
      <c r="Q31" s="130"/>
      <c r="R31" s="130"/>
    </row>
    <row r="32" spans="1:18" ht="20" customHeight="1" x14ac:dyDescent="0.35">
      <c r="A32" s="135">
        <v>30</v>
      </c>
      <c r="B32" s="222">
        <v>44456</v>
      </c>
      <c r="C32" s="135" t="s">
        <v>1237</v>
      </c>
      <c r="D32" s="135" t="s">
        <v>1227</v>
      </c>
      <c r="E32" s="227" t="s">
        <v>1269</v>
      </c>
      <c r="F32" s="135">
        <v>1.5</v>
      </c>
      <c r="G32" s="135">
        <f t="shared" si="0"/>
        <v>450</v>
      </c>
      <c r="H32" s="135">
        <v>0</v>
      </c>
      <c r="I32" s="135">
        <f t="shared" si="1"/>
        <v>0</v>
      </c>
      <c r="J32" s="135">
        <f t="shared" si="2"/>
        <v>450</v>
      </c>
      <c r="K32" s="135"/>
      <c r="L32" s="130"/>
      <c r="M32" s="130"/>
      <c r="N32" s="130"/>
      <c r="O32" s="130"/>
      <c r="P32" s="130"/>
      <c r="Q32" s="130"/>
      <c r="R32" s="130"/>
    </row>
    <row r="33" spans="1:18" ht="15.75" x14ac:dyDescent="0.35">
      <c r="A33" s="130"/>
      <c r="B33" s="130"/>
      <c r="C33" s="130"/>
      <c r="D33" s="130"/>
      <c r="E33" s="130"/>
      <c r="F33" s="130"/>
      <c r="G33" s="130"/>
      <c r="H33" s="130"/>
      <c r="I33" s="130"/>
      <c r="J33" s="226">
        <f>SUM(J3:J32)</f>
        <v>26400</v>
      </c>
      <c r="K33" s="130"/>
      <c r="L33" s="130"/>
      <c r="M33" s="130"/>
      <c r="N33" s="130"/>
      <c r="O33" s="130"/>
      <c r="P33" s="130"/>
      <c r="Q33" s="130"/>
      <c r="R33" s="130"/>
    </row>
    <row r="34" spans="1:18" ht="14.25" x14ac:dyDescent="0.35">
      <c r="A34" s="130"/>
      <c r="B34" s="130"/>
      <c r="C34" s="130"/>
      <c r="D34" s="130"/>
      <c r="E34" s="130"/>
      <c r="F34" s="130"/>
      <c r="G34" s="130"/>
      <c r="H34" s="130"/>
      <c r="I34" s="130"/>
      <c r="J34" s="130"/>
      <c r="K34" s="130"/>
      <c r="L34" s="130"/>
      <c r="M34" s="130"/>
      <c r="N34" s="130"/>
      <c r="O34" s="130"/>
      <c r="P34" s="130"/>
      <c r="Q34" s="130"/>
      <c r="R34" s="130"/>
    </row>
    <row r="35" spans="1:18" ht="14.25" x14ac:dyDescent="0.35">
      <c r="A35" s="130"/>
      <c r="B35" s="130"/>
      <c r="C35" s="130"/>
      <c r="D35" s="130"/>
      <c r="E35" s="130"/>
      <c r="F35" s="130"/>
      <c r="G35" s="130"/>
      <c r="H35" s="130"/>
      <c r="I35" s="130"/>
      <c r="J35" s="130"/>
      <c r="K35" s="130"/>
      <c r="L35" s="130"/>
      <c r="M35" s="130"/>
      <c r="N35" s="130"/>
      <c r="O35" s="130"/>
      <c r="P35" s="130"/>
      <c r="Q35" s="130"/>
      <c r="R35" s="130"/>
    </row>
    <row r="36" spans="1:18" ht="14.25" x14ac:dyDescent="0.35">
      <c r="A36" s="130"/>
      <c r="B36" s="130"/>
      <c r="C36" s="130"/>
      <c r="D36" s="130"/>
      <c r="E36" s="130"/>
      <c r="F36" s="130"/>
      <c r="G36" s="130"/>
      <c r="H36" s="130"/>
      <c r="I36" s="130"/>
      <c r="J36" s="130"/>
      <c r="K36" s="130"/>
      <c r="L36" s="130"/>
      <c r="M36" s="130"/>
      <c r="N36" s="130"/>
      <c r="O36" s="130"/>
      <c r="P36" s="130"/>
      <c r="Q36" s="130"/>
      <c r="R36" s="130"/>
    </row>
    <row r="37" spans="1:18" ht="14.25" x14ac:dyDescent="0.35">
      <c r="A37" s="130"/>
      <c r="B37" s="130"/>
      <c r="C37" s="130"/>
      <c r="D37" s="130"/>
      <c r="E37" s="130"/>
      <c r="F37" s="130"/>
      <c r="G37" s="130"/>
      <c r="H37" s="130"/>
      <c r="I37" s="130"/>
      <c r="J37" s="130"/>
      <c r="K37" s="130"/>
      <c r="L37" s="130"/>
      <c r="M37" s="130"/>
      <c r="N37" s="130"/>
      <c r="O37" s="130"/>
      <c r="P37" s="130"/>
      <c r="Q37" s="130"/>
      <c r="R37" s="130"/>
    </row>
    <row r="38" spans="1:18" ht="14.25" x14ac:dyDescent="0.35">
      <c r="A38" s="130"/>
      <c r="B38" s="130"/>
      <c r="C38" s="130"/>
      <c r="D38" s="130"/>
      <c r="E38" s="130"/>
      <c r="F38" s="130"/>
      <c r="G38" s="130"/>
      <c r="H38" s="130"/>
      <c r="I38" s="130"/>
      <c r="J38" s="130"/>
      <c r="K38" s="130"/>
      <c r="L38" s="130"/>
      <c r="M38" s="130"/>
      <c r="N38" s="130"/>
      <c r="O38" s="130"/>
      <c r="P38" s="130"/>
      <c r="Q38" s="130"/>
      <c r="R38" s="130"/>
    </row>
    <row r="39" spans="1:18" ht="14.25" x14ac:dyDescent="0.35">
      <c r="A39" s="130"/>
      <c r="B39" s="130"/>
      <c r="C39" s="130"/>
      <c r="D39" s="130"/>
      <c r="E39" s="130"/>
      <c r="F39" s="130"/>
      <c r="G39" s="130"/>
      <c r="H39" s="130"/>
      <c r="I39" s="130"/>
      <c r="J39" s="130"/>
      <c r="K39" s="130"/>
      <c r="L39" s="130"/>
      <c r="M39" s="130"/>
      <c r="N39" s="130"/>
      <c r="O39" s="130"/>
      <c r="P39" s="130"/>
      <c r="Q39" s="130"/>
      <c r="R39" s="130"/>
    </row>
    <row r="40" spans="1:18" ht="14.25" x14ac:dyDescent="0.35">
      <c r="A40" s="130"/>
      <c r="B40" s="130"/>
      <c r="C40" s="130"/>
      <c r="D40" s="130"/>
      <c r="E40" s="130"/>
      <c r="F40" s="130"/>
      <c r="G40" s="130"/>
      <c r="H40" s="130"/>
      <c r="I40" s="130"/>
      <c r="J40" s="130"/>
      <c r="K40" s="130"/>
      <c r="L40" s="130"/>
      <c r="M40" s="130"/>
      <c r="N40" s="130"/>
      <c r="O40" s="130"/>
      <c r="P40" s="130"/>
      <c r="Q40" s="130"/>
      <c r="R40" s="130"/>
    </row>
    <row r="41" spans="1:18" ht="14.25" x14ac:dyDescent="0.35">
      <c r="A41" s="130"/>
      <c r="B41" s="130"/>
      <c r="C41" s="130"/>
      <c r="D41" s="130"/>
      <c r="E41" s="130"/>
      <c r="F41" s="130"/>
      <c r="G41" s="130"/>
      <c r="H41" s="130"/>
      <c r="I41" s="130"/>
      <c r="J41" s="130"/>
      <c r="K41" s="130"/>
      <c r="L41" s="130"/>
      <c r="M41" s="130"/>
      <c r="N41" s="130"/>
      <c r="O41" s="130"/>
      <c r="P41" s="130"/>
      <c r="Q41" s="130"/>
      <c r="R41" s="130"/>
    </row>
    <row r="42" spans="1:18" ht="14.25" x14ac:dyDescent="0.35">
      <c r="A42" s="130"/>
      <c r="B42" s="130"/>
      <c r="C42" s="130"/>
      <c r="D42" s="130"/>
      <c r="E42" s="130"/>
      <c r="F42" s="130"/>
      <c r="G42" s="130"/>
      <c r="H42" s="130"/>
      <c r="I42" s="130"/>
      <c r="J42" s="130"/>
      <c r="K42" s="130"/>
      <c r="L42" s="130"/>
      <c r="M42" s="130"/>
      <c r="N42" s="130"/>
      <c r="O42" s="130"/>
      <c r="P42" s="130"/>
      <c r="Q42" s="130"/>
      <c r="R42" s="130"/>
    </row>
    <row r="43" spans="1:18" ht="14.25" x14ac:dyDescent="0.35">
      <c r="A43" s="130"/>
      <c r="B43" s="130"/>
      <c r="C43" s="130"/>
      <c r="D43" s="130"/>
      <c r="E43" s="130"/>
      <c r="F43" s="130"/>
      <c r="G43" s="130"/>
      <c r="H43" s="130"/>
      <c r="I43" s="130"/>
      <c r="J43" s="130"/>
      <c r="K43" s="130"/>
      <c r="L43" s="130"/>
      <c r="M43" s="130"/>
      <c r="N43" s="130"/>
      <c r="O43" s="130"/>
      <c r="P43" s="130"/>
      <c r="Q43" s="130"/>
      <c r="R43" s="130"/>
    </row>
    <row r="44" spans="1:18" ht="14.25" x14ac:dyDescent="0.35">
      <c r="A44" s="130"/>
      <c r="B44" s="130"/>
      <c r="C44" s="130"/>
      <c r="D44" s="130"/>
      <c r="E44" s="130"/>
      <c r="F44" s="130"/>
      <c r="G44" s="130"/>
      <c r="H44" s="130"/>
      <c r="I44" s="130"/>
      <c r="J44" s="130"/>
      <c r="K44" s="130"/>
      <c r="L44" s="130"/>
      <c r="M44" s="130"/>
      <c r="N44" s="130"/>
      <c r="O44" s="130"/>
      <c r="P44" s="130"/>
      <c r="Q44" s="130"/>
      <c r="R44" s="130"/>
    </row>
    <row r="45" spans="1:18" ht="14.25" x14ac:dyDescent="0.35">
      <c r="A45" s="130"/>
      <c r="B45" s="130"/>
      <c r="C45" s="130"/>
      <c r="D45" s="130"/>
      <c r="E45" s="130"/>
      <c r="F45" s="130"/>
      <c r="G45" s="130"/>
      <c r="H45" s="130"/>
      <c r="I45" s="130"/>
      <c r="J45" s="130"/>
      <c r="K45" s="130"/>
      <c r="L45" s="130"/>
      <c r="M45" s="130"/>
      <c r="N45" s="130"/>
      <c r="O45" s="130"/>
      <c r="P45" s="130"/>
      <c r="Q45" s="130"/>
      <c r="R45" s="130"/>
    </row>
    <row r="46" spans="1:18" ht="14.25" x14ac:dyDescent="0.35">
      <c r="A46" s="130"/>
      <c r="B46" s="130"/>
      <c r="C46" s="130"/>
      <c r="D46" s="130"/>
      <c r="E46" s="130"/>
      <c r="F46" s="130"/>
      <c r="G46" s="130"/>
      <c r="H46" s="130"/>
      <c r="I46" s="130"/>
      <c r="J46" s="130"/>
      <c r="K46" s="130"/>
      <c r="L46" s="130"/>
      <c r="M46" s="130"/>
      <c r="N46" s="130"/>
      <c r="O46" s="130"/>
      <c r="P46" s="130"/>
      <c r="Q46" s="130"/>
      <c r="R46" s="130"/>
    </row>
    <row r="47" spans="1:18" ht="14.25" x14ac:dyDescent="0.35">
      <c r="A47" s="130"/>
      <c r="B47" s="130"/>
      <c r="C47" s="130"/>
      <c r="D47" s="130"/>
      <c r="E47" s="130"/>
      <c r="F47" s="130"/>
      <c r="G47" s="130"/>
      <c r="H47" s="130"/>
      <c r="I47" s="130"/>
      <c r="J47" s="130"/>
      <c r="K47" s="130"/>
      <c r="L47" s="130"/>
      <c r="M47" s="130"/>
      <c r="N47" s="130"/>
      <c r="O47" s="130"/>
      <c r="P47" s="130"/>
      <c r="Q47" s="130"/>
      <c r="R47" s="130"/>
    </row>
    <row r="48" spans="1:18" ht="14.25" x14ac:dyDescent="0.35">
      <c r="A48" s="130"/>
      <c r="B48" s="130"/>
      <c r="C48" s="130"/>
      <c r="D48" s="130"/>
      <c r="E48" s="130"/>
      <c r="F48" s="130"/>
      <c r="G48" s="130"/>
      <c r="H48" s="130"/>
      <c r="I48" s="130"/>
      <c r="J48" s="130"/>
      <c r="K48" s="130"/>
      <c r="L48" s="130"/>
      <c r="M48" s="130"/>
      <c r="N48" s="130"/>
      <c r="O48" s="130"/>
      <c r="P48" s="130"/>
      <c r="Q48" s="130"/>
      <c r="R48" s="130"/>
    </row>
    <row r="49" spans="1:18" ht="14.25" x14ac:dyDescent="0.35">
      <c r="A49" s="130"/>
      <c r="B49" s="130"/>
      <c r="C49" s="130"/>
      <c r="D49" s="130"/>
      <c r="E49" s="130"/>
      <c r="F49" s="130"/>
      <c r="G49" s="130"/>
      <c r="H49" s="130"/>
      <c r="I49" s="130"/>
      <c r="J49" s="130"/>
      <c r="K49" s="130"/>
      <c r="L49" s="130"/>
      <c r="M49" s="130"/>
      <c r="N49" s="130"/>
      <c r="O49" s="130"/>
      <c r="P49" s="130"/>
      <c r="Q49" s="130"/>
      <c r="R49" s="130"/>
    </row>
    <row r="50" spans="1:18" ht="14.25" x14ac:dyDescent="0.35">
      <c r="A50" s="130"/>
      <c r="B50" s="130"/>
      <c r="C50" s="130"/>
      <c r="D50" s="130"/>
      <c r="E50" s="130"/>
      <c r="F50" s="130"/>
      <c r="G50" s="130"/>
      <c r="H50" s="130"/>
      <c r="I50" s="130"/>
      <c r="J50" s="130"/>
      <c r="K50" s="130"/>
      <c r="L50" s="130"/>
      <c r="M50" s="130"/>
      <c r="N50" s="130"/>
      <c r="O50" s="130"/>
      <c r="P50" s="130"/>
      <c r="Q50" s="130"/>
      <c r="R50" s="130"/>
    </row>
    <row r="51" spans="1:18" ht="14.25" x14ac:dyDescent="0.35">
      <c r="A51" s="130"/>
      <c r="B51" s="130"/>
      <c r="C51" s="130"/>
      <c r="D51" s="130"/>
      <c r="E51" s="130"/>
      <c r="F51" s="130"/>
      <c r="G51" s="130"/>
      <c r="H51" s="130"/>
      <c r="I51" s="130"/>
      <c r="J51" s="130"/>
      <c r="K51" s="130"/>
      <c r="L51" s="130"/>
      <c r="M51" s="130"/>
      <c r="N51" s="130"/>
      <c r="O51" s="130"/>
      <c r="P51" s="130"/>
      <c r="Q51" s="130"/>
      <c r="R51" s="130"/>
    </row>
    <row r="52" spans="1:18" ht="14.25" x14ac:dyDescent="0.35">
      <c r="A52" s="130"/>
      <c r="B52" s="130"/>
      <c r="C52" s="130"/>
      <c r="D52" s="130"/>
      <c r="E52" s="130"/>
      <c r="F52" s="130"/>
      <c r="G52" s="130"/>
      <c r="H52" s="130"/>
      <c r="I52" s="130"/>
      <c r="J52" s="130"/>
      <c r="K52" s="130"/>
      <c r="L52" s="130"/>
      <c r="M52" s="130"/>
      <c r="N52" s="130"/>
      <c r="O52" s="130"/>
      <c r="P52" s="130"/>
      <c r="Q52" s="130"/>
      <c r="R52" s="130"/>
    </row>
    <row r="53" spans="1:18" ht="14.25" x14ac:dyDescent="0.35">
      <c r="A53" s="130"/>
      <c r="B53" s="130"/>
      <c r="C53" s="130"/>
      <c r="D53" s="130"/>
      <c r="E53" s="130"/>
      <c r="F53" s="130"/>
      <c r="G53" s="130"/>
      <c r="H53" s="130"/>
      <c r="I53" s="130"/>
      <c r="J53" s="130"/>
      <c r="K53" s="130"/>
      <c r="L53" s="130"/>
      <c r="M53" s="130"/>
      <c r="N53" s="130"/>
      <c r="O53" s="130"/>
      <c r="P53" s="130"/>
      <c r="Q53" s="130"/>
      <c r="R53" s="130"/>
    </row>
    <row r="54" spans="1:18" ht="14.25" x14ac:dyDescent="0.35">
      <c r="A54" s="130"/>
      <c r="B54" s="130"/>
      <c r="C54" s="130"/>
      <c r="D54" s="130"/>
      <c r="E54" s="130"/>
      <c r="F54" s="130"/>
      <c r="G54" s="130"/>
      <c r="H54" s="130"/>
      <c r="I54" s="130"/>
      <c r="J54" s="130"/>
      <c r="K54" s="130"/>
      <c r="L54" s="130"/>
      <c r="M54" s="130"/>
      <c r="N54" s="130"/>
      <c r="O54" s="130"/>
      <c r="P54" s="130"/>
      <c r="Q54" s="130"/>
      <c r="R54" s="130"/>
    </row>
    <row r="55" spans="1:18" ht="14.25" x14ac:dyDescent="0.35">
      <c r="A55" s="130"/>
      <c r="B55" s="130"/>
      <c r="C55" s="130"/>
      <c r="D55" s="130"/>
      <c r="E55" s="130"/>
      <c r="F55" s="130"/>
      <c r="G55" s="130"/>
      <c r="H55" s="130"/>
      <c r="I55" s="130"/>
      <c r="J55" s="130"/>
      <c r="K55" s="130"/>
      <c r="L55" s="130"/>
      <c r="M55" s="130"/>
      <c r="N55" s="130"/>
      <c r="O55" s="130"/>
      <c r="P55" s="130"/>
      <c r="Q55" s="130"/>
      <c r="R55" s="130"/>
    </row>
    <row r="56" spans="1:18" ht="14.25" x14ac:dyDescent="0.35">
      <c r="A56" s="130"/>
      <c r="B56" s="130"/>
      <c r="C56" s="130"/>
      <c r="D56" s="130"/>
      <c r="E56" s="130"/>
      <c r="F56" s="130"/>
      <c r="G56" s="130"/>
      <c r="H56" s="130"/>
      <c r="I56" s="130"/>
      <c r="J56" s="130"/>
      <c r="K56" s="130"/>
      <c r="L56" s="130"/>
      <c r="M56" s="130"/>
      <c r="N56" s="130"/>
      <c r="O56" s="130"/>
      <c r="P56" s="130"/>
      <c r="Q56" s="130"/>
      <c r="R56" s="130"/>
    </row>
    <row r="57" spans="1:18" ht="14.25" x14ac:dyDescent="0.35">
      <c r="A57" s="130"/>
      <c r="B57" s="130"/>
      <c r="C57" s="130"/>
      <c r="D57" s="130"/>
      <c r="E57" s="130"/>
      <c r="F57" s="130"/>
      <c r="G57" s="130"/>
      <c r="H57" s="130"/>
      <c r="I57" s="130"/>
      <c r="J57" s="130"/>
      <c r="K57" s="130"/>
      <c r="L57" s="130"/>
      <c r="M57" s="130"/>
      <c r="N57" s="130"/>
      <c r="O57" s="130"/>
      <c r="P57" s="130"/>
      <c r="Q57" s="130"/>
      <c r="R57" s="130"/>
    </row>
    <row r="58" spans="1:18" ht="14.25" x14ac:dyDescent="0.35">
      <c r="A58" s="130"/>
      <c r="B58" s="130"/>
      <c r="C58" s="130"/>
      <c r="D58" s="130"/>
      <c r="E58" s="130"/>
      <c r="F58" s="130"/>
      <c r="G58" s="130"/>
      <c r="H58" s="130"/>
      <c r="I58" s="130"/>
      <c r="J58" s="130"/>
      <c r="K58" s="130"/>
      <c r="L58" s="130"/>
      <c r="M58" s="130"/>
      <c r="N58" s="130"/>
      <c r="O58" s="130"/>
      <c r="P58" s="130"/>
      <c r="Q58" s="130"/>
      <c r="R58" s="130"/>
    </row>
    <row r="59" spans="1:18" ht="14.25" x14ac:dyDescent="0.35">
      <c r="A59" s="130"/>
      <c r="B59" s="130"/>
      <c r="C59" s="130"/>
      <c r="D59" s="130"/>
      <c r="E59" s="130"/>
      <c r="F59" s="130"/>
      <c r="G59" s="130"/>
      <c r="H59" s="130"/>
      <c r="I59" s="130"/>
      <c r="J59" s="130"/>
      <c r="K59" s="130"/>
      <c r="L59" s="130"/>
      <c r="M59" s="130"/>
      <c r="N59" s="130"/>
      <c r="O59" s="130"/>
      <c r="P59" s="130"/>
      <c r="Q59" s="130"/>
      <c r="R59" s="130"/>
    </row>
    <row r="60" spans="1:18" ht="14.25" x14ac:dyDescent="0.35">
      <c r="A60" s="130"/>
      <c r="B60" s="130"/>
      <c r="C60" s="130"/>
      <c r="D60" s="130"/>
      <c r="E60" s="130"/>
      <c r="F60" s="130"/>
      <c r="G60" s="130"/>
      <c r="H60" s="130"/>
      <c r="I60" s="130"/>
      <c r="J60" s="130"/>
      <c r="K60" s="130"/>
      <c r="L60" s="130"/>
      <c r="M60" s="130"/>
      <c r="N60" s="130"/>
      <c r="O60" s="130"/>
      <c r="P60" s="130"/>
      <c r="Q60" s="130"/>
      <c r="R60" s="130"/>
    </row>
    <row r="61" spans="1:18" ht="14.25" x14ac:dyDescent="0.35">
      <c r="A61" s="130"/>
      <c r="B61" s="130"/>
      <c r="C61" s="130"/>
      <c r="D61" s="130"/>
      <c r="E61" s="130"/>
      <c r="F61" s="130"/>
      <c r="G61" s="130"/>
      <c r="H61" s="130"/>
      <c r="I61" s="130"/>
      <c r="J61" s="130"/>
      <c r="K61" s="130"/>
      <c r="L61" s="130"/>
      <c r="M61" s="130"/>
      <c r="N61" s="130"/>
      <c r="O61" s="130"/>
      <c r="P61" s="130"/>
      <c r="Q61" s="130"/>
      <c r="R61" s="130"/>
    </row>
    <row r="62" spans="1:18" ht="14.25" x14ac:dyDescent="0.35">
      <c r="A62" s="130"/>
      <c r="B62" s="130"/>
      <c r="C62" s="130"/>
      <c r="D62" s="130"/>
      <c r="E62" s="130"/>
      <c r="F62" s="130"/>
      <c r="G62" s="130"/>
      <c r="H62" s="130"/>
      <c r="I62" s="130"/>
      <c r="J62" s="130"/>
      <c r="K62" s="130"/>
      <c r="L62" s="130"/>
      <c r="M62" s="130"/>
      <c r="N62" s="130"/>
      <c r="O62" s="130"/>
      <c r="P62" s="130"/>
      <c r="Q62" s="130"/>
      <c r="R62" s="130"/>
    </row>
    <row r="63" spans="1:18" ht="14.25" x14ac:dyDescent="0.35">
      <c r="A63" s="130"/>
      <c r="B63" s="130"/>
      <c r="C63" s="130"/>
      <c r="D63" s="130"/>
      <c r="E63" s="130"/>
      <c r="F63" s="130"/>
      <c r="G63" s="130"/>
      <c r="H63" s="130"/>
      <c r="I63" s="130"/>
      <c r="J63" s="130"/>
      <c r="K63" s="130"/>
      <c r="L63" s="130"/>
      <c r="M63" s="130"/>
      <c r="N63" s="130"/>
      <c r="O63" s="130"/>
      <c r="P63" s="130"/>
      <c r="Q63" s="130"/>
      <c r="R63" s="130"/>
    </row>
    <row r="64" spans="1:18" ht="14.25" x14ac:dyDescent="0.35">
      <c r="A64" s="130"/>
      <c r="B64" s="130"/>
      <c r="C64" s="130"/>
      <c r="D64" s="130"/>
      <c r="E64" s="130"/>
      <c r="F64" s="130"/>
      <c r="G64" s="130"/>
      <c r="H64" s="130"/>
      <c r="I64" s="130"/>
      <c r="J64" s="130"/>
      <c r="K64" s="130"/>
      <c r="L64" s="130"/>
      <c r="M64" s="130"/>
      <c r="N64" s="130"/>
      <c r="O64" s="130"/>
      <c r="P64" s="130"/>
      <c r="Q64" s="130"/>
      <c r="R64" s="130"/>
    </row>
    <row r="65" spans="1:18" ht="14.25" x14ac:dyDescent="0.35">
      <c r="A65" s="130"/>
      <c r="B65" s="130"/>
      <c r="C65" s="130"/>
      <c r="D65" s="130"/>
      <c r="E65" s="130"/>
      <c r="F65" s="130"/>
      <c r="G65" s="130"/>
      <c r="H65" s="130"/>
      <c r="I65" s="130"/>
      <c r="J65" s="130"/>
      <c r="K65" s="130"/>
      <c r="L65" s="130"/>
      <c r="M65" s="130"/>
      <c r="N65" s="130"/>
      <c r="O65" s="130"/>
      <c r="P65" s="130"/>
      <c r="Q65" s="130"/>
      <c r="R65" s="130"/>
    </row>
    <row r="66" spans="1:18" ht="14.25" x14ac:dyDescent="0.35">
      <c r="A66" s="130"/>
      <c r="B66" s="130"/>
      <c r="C66" s="130"/>
      <c r="D66" s="130"/>
      <c r="E66" s="130"/>
      <c r="F66" s="130"/>
      <c r="G66" s="130"/>
      <c r="H66" s="130"/>
      <c r="I66" s="130"/>
      <c r="J66" s="130"/>
      <c r="K66" s="130"/>
      <c r="L66" s="130"/>
      <c r="M66" s="130"/>
      <c r="N66" s="130"/>
      <c r="O66" s="130"/>
      <c r="P66" s="130"/>
      <c r="Q66" s="130"/>
      <c r="R66" s="130"/>
    </row>
    <row r="67" spans="1:18" ht="14.25" x14ac:dyDescent="0.35">
      <c r="A67" s="130"/>
      <c r="B67" s="130"/>
      <c r="C67" s="130"/>
      <c r="D67" s="130"/>
      <c r="E67" s="130"/>
      <c r="F67" s="130"/>
      <c r="G67" s="130"/>
      <c r="H67" s="130"/>
      <c r="I67" s="130"/>
      <c r="J67" s="130"/>
      <c r="K67" s="130"/>
      <c r="L67" s="130"/>
      <c r="M67" s="130"/>
      <c r="N67" s="130"/>
      <c r="O67" s="130"/>
      <c r="P67" s="130"/>
      <c r="Q67" s="130"/>
      <c r="R67" s="130"/>
    </row>
    <row r="68" spans="1:18" ht="14.25" x14ac:dyDescent="0.35">
      <c r="A68" s="130"/>
      <c r="B68" s="130"/>
      <c r="C68" s="130"/>
      <c r="D68" s="130"/>
      <c r="E68" s="130"/>
      <c r="F68" s="130"/>
      <c r="G68" s="130"/>
      <c r="H68" s="130"/>
      <c r="I68" s="130"/>
      <c r="J68" s="130"/>
      <c r="K68" s="130"/>
      <c r="L68" s="130"/>
      <c r="M68" s="130"/>
      <c r="N68" s="130"/>
      <c r="O68" s="130"/>
      <c r="P68" s="130"/>
      <c r="Q68" s="130"/>
      <c r="R68" s="130"/>
    </row>
    <row r="69" spans="1:18" ht="14.25" x14ac:dyDescent="0.35">
      <c r="A69" s="130"/>
      <c r="B69" s="130"/>
      <c r="C69" s="130"/>
      <c r="D69" s="130"/>
      <c r="E69" s="130"/>
      <c r="F69" s="130"/>
      <c r="G69" s="130"/>
      <c r="H69" s="130"/>
      <c r="I69" s="130"/>
      <c r="J69" s="130"/>
      <c r="K69" s="130"/>
      <c r="L69" s="130"/>
      <c r="M69" s="130"/>
      <c r="N69" s="130"/>
      <c r="O69" s="130"/>
      <c r="P69" s="130"/>
      <c r="Q69" s="130"/>
      <c r="R69" s="130"/>
    </row>
    <row r="70" spans="1:18" ht="14.25" x14ac:dyDescent="0.35">
      <c r="A70" s="130"/>
      <c r="B70" s="130"/>
      <c r="C70" s="130"/>
      <c r="D70" s="130"/>
      <c r="E70" s="130"/>
      <c r="F70" s="130"/>
      <c r="G70" s="130"/>
      <c r="H70" s="130"/>
      <c r="I70" s="130"/>
      <c r="J70" s="130"/>
      <c r="K70" s="130"/>
      <c r="L70" s="130"/>
      <c r="M70" s="130"/>
      <c r="N70" s="130"/>
      <c r="O70" s="130"/>
      <c r="P70" s="130"/>
      <c r="Q70" s="130"/>
      <c r="R70" s="130"/>
    </row>
    <row r="71" spans="1:18" ht="14.25" x14ac:dyDescent="0.35">
      <c r="A71" s="130"/>
      <c r="B71" s="130"/>
      <c r="C71" s="130"/>
      <c r="D71" s="130"/>
      <c r="E71" s="130"/>
      <c r="F71" s="130"/>
      <c r="G71" s="130"/>
      <c r="H71" s="130"/>
      <c r="I71" s="130"/>
      <c r="J71" s="130"/>
      <c r="K71" s="130"/>
      <c r="L71" s="130"/>
      <c r="M71" s="130"/>
      <c r="N71" s="130"/>
      <c r="O71" s="130"/>
      <c r="P71" s="130"/>
      <c r="Q71" s="130"/>
      <c r="R71" s="130"/>
    </row>
    <row r="72" spans="1:18" ht="14.25" x14ac:dyDescent="0.35">
      <c r="A72" s="130"/>
      <c r="B72" s="130"/>
      <c r="C72" s="130"/>
      <c r="D72" s="130"/>
      <c r="E72" s="130"/>
      <c r="F72" s="130"/>
      <c r="G72" s="130"/>
      <c r="H72" s="130"/>
      <c r="I72" s="130"/>
      <c r="J72" s="130"/>
      <c r="K72" s="130"/>
      <c r="L72" s="130"/>
      <c r="M72" s="130"/>
      <c r="N72" s="130"/>
      <c r="O72" s="130"/>
      <c r="P72" s="130"/>
      <c r="Q72" s="130"/>
      <c r="R72" s="130"/>
    </row>
    <row r="73" spans="1:18" ht="14.25" x14ac:dyDescent="0.35">
      <c r="A73" s="130"/>
      <c r="B73" s="130"/>
      <c r="C73" s="130"/>
      <c r="D73" s="130"/>
      <c r="E73" s="130"/>
      <c r="F73" s="130"/>
      <c r="G73" s="130"/>
      <c r="H73" s="130"/>
      <c r="I73" s="130"/>
      <c r="J73" s="130"/>
      <c r="K73" s="130"/>
      <c r="L73" s="130"/>
      <c r="M73" s="130"/>
      <c r="N73" s="130"/>
      <c r="O73" s="130"/>
      <c r="P73" s="130"/>
      <c r="Q73" s="130"/>
      <c r="R73" s="130"/>
    </row>
    <row r="74" spans="1:18" ht="14.25" x14ac:dyDescent="0.35">
      <c r="A74" s="130"/>
      <c r="B74" s="130"/>
      <c r="C74" s="130"/>
      <c r="D74" s="130"/>
      <c r="E74" s="130"/>
      <c r="F74" s="130"/>
      <c r="G74" s="130"/>
      <c r="H74" s="130"/>
      <c r="I74" s="130"/>
      <c r="J74" s="130"/>
      <c r="K74" s="130"/>
      <c r="L74" s="130"/>
      <c r="M74" s="130"/>
      <c r="N74" s="130"/>
      <c r="O74" s="130"/>
      <c r="P74" s="130"/>
      <c r="Q74" s="130"/>
      <c r="R74" s="130"/>
    </row>
    <row r="75" spans="1:18" ht="14.25" x14ac:dyDescent="0.35">
      <c r="A75" s="130"/>
      <c r="B75" s="130"/>
      <c r="C75" s="130"/>
      <c r="D75" s="130"/>
      <c r="E75" s="130"/>
      <c r="F75" s="130"/>
      <c r="G75" s="130"/>
      <c r="H75" s="130"/>
      <c r="I75" s="130"/>
      <c r="J75" s="130"/>
      <c r="K75" s="130"/>
      <c r="L75" s="130"/>
      <c r="M75" s="130"/>
      <c r="N75" s="130"/>
      <c r="O75" s="130"/>
      <c r="P75" s="130"/>
      <c r="Q75" s="130"/>
      <c r="R75" s="130"/>
    </row>
    <row r="76" spans="1:18" ht="14.25" x14ac:dyDescent="0.35">
      <c r="A76" s="130"/>
      <c r="B76" s="130"/>
      <c r="C76" s="130"/>
      <c r="D76" s="130"/>
      <c r="E76" s="130"/>
      <c r="F76" s="130"/>
      <c r="G76" s="130"/>
      <c r="H76" s="130"/>
      <c r="I76" s="130"/>
      <c r="J76" s="130"/>
      <c r="K76" s="130"/>
      <c r="L76" s="130"/>
      <c r="M76" s="130"/>
      <c r="N76" s="130"/>
      <c r="O76" s="130"/>
      <c r="P76" s="130"/>
      <c r="Q76" s="130"/>
      <c r="R76" s="130"/>
    </row>
    <row r="77" spans="1:18" ht="14.25" x14ac:dyDescent="0.35">
      <c r="A77" s="130"/>
      <c r="B77" s="130"/>
      <c r="C77" s="130"/>
      <c r="D77" s="130"/>
      <c r="E77" s="130"/>
      <c r="F77" s="130"/>
      <c r="G77" s="130"/>
      <c r="H77" s="130"/>
      <c r="I77" s="130"/>
      <c r="J77" s="130"/>
      <c r="K77" s="130"/>
      <c r="L77" s="130"/>
      <c r="M77" s="130"/>
      <c r="N77" s="130"/>
      <c r="O77" s="130"/>
      <c r="P77" s="130"/>
      <c r="Q77" s="130"/>
      <c r="R77" s="130"/>
    </row>
    <row r="78" spans="1:18" ht="14.25" x14ac:dyDescent="0.35">
      <c r="A78" s="130"/>
      <c r="B78" s="130"/>
      <c r="C78" s="130"/>
      <c r="D78" s="130"/>
      <c r="E78" s="130"/>
      <c r="F78" s="130"/>
      <c r="G78" s="130"/>
      <c r="H78" s="130"/>
      <c r="I78" s="130"/>
      <c r="J78" s="130"/>
      <c r="K78" s="130"/>
      <c r="L78" s="130"/>
      <c r="M78" s="130"/>
      <c r="N78" s="130"/>
      <c r="O78" s="130"/>
      <c r="P78" s="130"/>
      <c r="Q78" s="130"/>
      <c r="R78" s="130"/>
    </row>
    <row r="79" spans="1:18" ht="14.25" x14ac:dyDescent="0.35">
      <c r="A79" s="130"/>
      <c r="B79" s="130"/>
      <c r="C79" s="130"/>
      <c r="D79" s="130"/>
      <c r="E79" s="130"/>
      <c r="F79" s="130"/>
      <c r="G79" s="130"/>
      <c r="H79" s="130"/>
      <c r="I79" s="130"/>
      <c r="J79" s="130"/>
      <c r="K79" s="130"/>
      <c r="L79" s="130"/>
      <c r="M79" s="130"/>
      <c r="N79" s="130"/>
      <c r="O79" s="130"/>
      <c r="P79" s="130"/>
      <c r="Q79" s="130"/>
      <c r="R79" s="130"/>
    </row>
    <row r="80" spans="1:18" ht="14.25" x14ac:dyDescent="0.35">
      <c r="A80" s="130"/>
      <c r="B80" s="130"/>
      <c r="C80" s="130"/>
      <c r="D80" s="130"/>
      <c r="E80" s="130"/>
      <c r="F80" s="130"/>
      <c r="G80" s="130"/>
      <c r="H80" s="130"/>
      <c r="I80" s="130"/>
      <c r="J80" s="130"/>
      <c r="K80" s="130"/>
      <c r="L80" s="130"/>
      <c r="M80" s="130"/>
      <c r="N80" s="130"/>
      <c r="O80" s="130"/>
      <c r="P80" s="130"/>
      <c r="Q80" s="130"/>
      <c r="R80" s="130"/>
    </row>
    <row r="81" spans="1:18" ht="14.25" x14ac:dyDescent="0.35">
      <c r="A81" s="130"/>
      <c r="B81" s="130"/>
      <c r="C81" s="130"/>
      <c r="D81" s="130"/>
      <c r="E81" s="130"/>
      <c r="F81" s="130"/>
      <c r="G81" s="130"/>
      <c r="H81" s="130"/>
      <c r="I81" s="130"/>
      <c r="J81" s="130"/>
      <c r="K81" s="130"/>
      <c r="L81" s="130"/>
      <c r="M81" s="130"/>
      <c r="N81" s="130"/>
      <c r="O81" s="130"/>
      <c r="P81" s="130"/>
      <c r="Q81" s="130"/>
      <c r="R81" s="130"/>
    </row>
    <row r="82" spans="1:18" ht="14.25" x14ac:dyDescent="0.35">
      <c r="A82" s="130"/>
      <c r="B82" s="130"/>
      <c r="C82" s="130"/>
      <c r="D82" s="130"/>
      <c r="E82" s="130"/>
      <c r="F82" s="130"/>
      <c r="G82" s="130"/>
      <c r="H82" s="130"/>
      <c r="I82" s="130"/>
      <c r="J82" s="130"/>
      <c r="K82" s="130"/>
      <c r="L82" s="130"/>
      <c r="M82" s="130"/>
      <c r="N82" s="130"/>
      <c r="O82" s="130"/>
      <c r="P82" s="130"/>
      <c r="Q82" s="130"/>
      <c r="R82" s="130"/>
    </row>
    <row r="83" spans="1:18" ht="14.25" x14ac:dyDescent="0.35">
      <c r="A83" s="130"/>
      <c r="B83" s="130"/>
      <c r="C83" s="130"/>
      <c r="D83" s="130"/>
      <c r="E83" s="130"/>
      <c r="F83" s="130"/>
      <c r="G83" s="130"/>
      <c r="H83" s="130"/>
      <c r="I83" s="130"/>
      <c r="J83" s="130"/>
      <c r="K83" s="130"/>
      <c r="L83" s="130"/>
      <c r="M83" s="130"/>
      <c r="N83" s="130"/>
      <c r="O83" s="130"/>
      <c r="P83" s="130"/>
      <c r="Q83" s="130"/>
      <c r="R83" s="130"/>
    </row>
    <row r="84" spans="1:18" ht="14.25" x14ac:dyDescent="0.35">
      <c r="A84" s="130"/>
      <c r="B84" s="130"/>
      <c r="C84" s="130"/>
      <c r="D84" s="130"/>
      <c r="E84" s="130"/>
      <c r="F84" s="130"/>
      <c r="G84" s="130"/>
      <c r="H84" s="130"/>
      <c r="I84" s="130"/>
      <c r="J84" s="130"/>
      <c r="K84" s="130"/>
      <c r="L84" s="130"/>
      <c r="M84" s="130"/>
      <c r="N84" s="130"/>
      <c r="O84" s="130"/>
      <c r="P84" s="130"/>
      <c r="Q84" s="130"/>
      <c r="R84" s="130"/>
    </row>
    <row r="85" spans="1:18" ht="14.25" x14ac:dyDescent="0.35">
      <c r="A85" s="130"/>
      <c r="B85" s="130"/>
      <c r="C85" s="130"/>
      <c r="D85" s="130"/>
      <c r="E85" s="130"/>
      <c r="F85" s="130"/>
      <c r="G85" s="130"/>
      <c r="H85" s="130"/>
      <c r="I85" s="130"/>
      <c r="J85" s="130"/>
      <c r="K85" s="130"/>
      <c r="L85" s="130"/>
      <c r="M85" s="130"/>
      <c r="N85" s="130"/>
      <c r="O85" s="130"/>
      <c r="P85" s="130"/>
      <c r="Q85" s="130"/>
      <c r="R85" s="130"/>
    </row>
    <row r="86" spans="1:18" ht="14.25" x14ac:dyDescent="0.35">
      <c r="A86" s="130"/>
      <c r="B86" s="130"/>
      <c r="C86" s="130"/>
      <c r="D86" s="130"/>
      <c r="E86" s="130"/>
      <c r="F86" s="130"/>
      <c r="G86" s="130"/>
      <c r="H86" s="130"/>
      <c r="I86" s="130"/>
      <c r="J86" s="130"/>
      <c r="K86" s="130"/>
      <c r="L86" s="130"/>
      <c r="M86" s="130"/>
      <c r="N86" s="130"/>
      <c r="O86" s="130"/>
      <c r="P86" s="130"/>
      <c r="Q86" s="130"/>
      <c r="R86" s="130"/>
    </row>
    <row r="87" spans="1:18" ht="14.25" x14ac:dyDescent="0.35">
      <c r="A87" s="130"/>
      <c r="B87" s="130"/>
      <c r="C87" s="130"/>
      <c r="D87" s="130"/>
      <c r="E87" s="130"/>
      <c r="F87" s="130"/>
      <c r="G87" s="130"/>
      <c r="H87" s="130"/>
      <c r="I87" s="130"/>
      <c r="J87" s="130"/>
      <c r="K87" s="130"/>
      <c r="L87" s="130"/>
      <c r="M87" s="130"/>
      <c r="N87" s="130"/>
      <c r="O87" s="130"/>
      <c r="P87" s="130"/>
      <c r="Q87" s="130"/>
      <c r="R87" s="130"/>
    </row>
    <row r="88" spans="1:18" ht="14.25" x14ac:dyDescent="0.35">
      <c r="A88" s="130"/>
      <c r="B88" s="130"/>
      <c r="C88" s="130"/>
      <c r="D88" s="130"/>
      <c r="E88" s="130"/>
      <c r="F88" s="130"/>
      <c r="G88" s="130"/>
      <c r="H88" s="130"/>
      <c r="I88" s="130"/>
      <c r="J88" s="130"/>
      <c r="K88" s="130"/>
      <c r="L88" s="130"/>
      <c r="M88" s="130"/>
      <c r="N88" s="130"/>
      <c r="O88" s="130"/>
      <c r="P88" s="130"/>
      <c r="Q88" s="130"/>
      <c r="R88" s="130"/>
    </row>
    <row r="89" spans="1:18" ht="14.25" x14ac:dyDescent="0.35">
      <c r="A89" s="130"/>
      <c r="B89" s="130"/>
      <c r="C89" s="130"/>
      <c r="D89" s="130"/>
      <c r="E89" s="130"/>
      <c r="F89" s="130"/>
      <c r="G89" s="130"/>
      <c r="H89" s="130"/>
      <c r="I89" s="130"/>
      <c r="J89" s="130"/>
      <c r="K89" s="130"/>
      <c r="L89" s="130"/>
      <c r="M89" s="130"/>
      <c r="N89" s="130"/>
      <c r="O89" s="130"/>
      <c r="P89" s="130"/>
      <c r="Q89" s="130"/>
      <c r="R89" s="130"/>
    </row>
    <row r="90" spans="1:18" ht="14.25" x14ac:dyDescent="0.35">
      <c r="A90" s="130"/>
      <c r="B90" s="130"/>
      <c r="C90" s="130"/>
      <c r="D90" s="130"/>
      <c r="E90" s="130"/>
      <c r="F90" s="130"/>
      <c r="G90" s="130"/>
      <c r="H90" s="130"/>
      <c r="I90" s="130"/>
      <c r="J90" s="130"/>
      <c r="K90" s="130"/>
      <c r="L90" s="130"/>
      <c r="M90" s="130"/>
      <c r="N90" s="130"/>
      <c r="O90" s="130"/>
      <c r="P90" s="130"/>
      <c r="Q90" s="130"/>
      <c r="R90" s="130"/>
    </row>
    <row r="91" spans="1:18" ht="14.25" x14ac:dyDescent="0.35">
      <c r="A91" s="130"/>
      <c r="B91" s="130"/>
      <c r="C91" s="130"/>
      <c r="D91" s="130"/>
      <c r="E91" s="130"/>
      <c r="F91" s="130"/>
      <c r="G91" s="130"/>
      <c r="H91" s="130"/>
      <c r="I91" s="130"/>
      <c r="J91" s="130"/>
      <c r="K91" s="130"/>
      <c r="L91" s="130"/>
      <c r="M91" s="130"/>
      <c r="N91" s="130"/>
      <c r="O91" s="130"/>
      <c r="P91" s="130"/>
      <c r="Q91" s="130"/>
      <c r="R91" s="130"/>
    </row>
    <row r="92" spans="1:18" ht="14.25" x14ac:dyDescent="0.35">
      <c r="A92" s="130"/>
      <c r="B92" s="130"/>
      <c r="C92" s="130"/>
      <c r="D92" s="130"/>
      <c r="E92" s="130"/>
      <c r="F92" s="130"/>
      <c r="G92" s="130"/>
      <c r="H92" s="130"/>
      <c r="I92" s="130"/>
      <c r="J92" s="130"/>
      <c r="K92" s="130"/>
      <c r="L92" s="130"/>
      <c r="M92" s="130"/>
      <c r="N92" s="130"/>
      <c r="O92" s="130"/>
      <c r="P92" s="130"/>
      <c r="Q92" s="130"/>
      <c r="R92" s="130"/>
    </row>
    <row r="93" spans="1:18" ht="14.25" x14ac:dyDescent="0.35">
      <c r="A93" s="130"/>
      <c r="B93" s="130"/>
      <c r="C93" s="130"/>
      <c r="D93" s="130"/>
      <c r="E93" s="130"/>
      <c r="F93" s="130"/>
      <c r="G93" s="130"/>
      <c r="H93" s="130"/>
      <c r="I93" s="130"/>
      <c r="J93" s="130"/>
      <c r="K93" s="130"/>
      <c r="L93" s="130"/>
      <c r="M93" s="130"/>
      <c r="N93" s="130"/>
      <c r="O93" s="130"/>
      <c r="P93" s="130"/>
      <c r="Q93" s="130"/>
      <c r="R93" s="130"/>
    </row>
    <row r="94" spans="1:18" ht="14.25" x14ac:dyDescent="0.35">
      <c r="A94" s="130"/>
      <c r="B94" s="130"/>
      <c r="C94" s="130"/>
      <c r="D94" s="130"/>
      <c r="E94" s="130"/>
      <c r="F94" s="130"/>
      <c r="G94" s="130"/>
      <c r="H94" s="130"/>
      <c r="I94" s="130"/>
      <c r="J94" s="130"/>
      <c r="K94" s="130"/>
      <c r="L94" s="130"/>
      <c r="M94" s="130"/>
      <c r="N94" s="130"/>
      <c r="O94" s="130"/>
      <c r="P94" s="130"/>
      <c r="Q94" s="130"/>
      <c r="R94" s="130"/>
    </row>
    <row r="95" spans="1:18" ht="14.25" x14ac:dyDescent="0.35">
      <c r="A95" s="130"/>
      <c r="B95" s="130"/>
      <c r="C95" s="130"/>
      <c r="D95" s="130"/>
      <c r="E95" s="130"/>
      <c r="F95" s="130"/>
      <c r="G95" s="130"/>
      <c r="H95" s="130"/>
      <c r="I95" s="130"/>
      <c r="J95" s="130"/>
      <c r="K95" s="130"/>
      <c r="L95" s="130"/>
      <c r="M95" s="130"/>
      <c r="N95" s="130"/>
      <c r="O95" s="130"/>
      <c r="P95" s="130"/>
      <c r="Q95" s="130"/>
      <c r="R95" s="130"/>
    </row>
    <row r="96" spans="1:18" ht="14.25" x14ac:dyDescent="0.35">
      <c r="A96" s="130"/>
      <c r="B96" s="130"/>
      <c r="C96" s="130"/>
      <c r="D96" s="130"/>
      <c r="E96" s="130"/>
      <c r="F96" s="130"/>
      <c r="G96" s="130"/>
      <c r="H96" s="130"/>
      <c r="I96" s="130"/>
      <c r="J96" s="130"/>
      <c r="K96" s="130"/>
      <c r="L96" s="130"/>
      <c r="M96" s="130"/>
      <c r="N96" s="130"/>
      <c r="O96" s="130"/>
      <c r="P96" s="130"/>
      <c r="Q96" s="130"/>
      <c r="R96" s="130"/>
    </row>
    <row r="97" spans="1:18" ht="14.25" x14ac:dyDescent="0.35">
      <c r="A97" s="130"/>
      <c r="B97" s="130"/>
      <c r="C97" s="130"/>
      <c r="D97" s="130"/>
      <c r="E97" s="130"/>
      <c r="F97" s="130"/>
      <c r="G97" s="130"/>
      <c r="H97" s="130"/>
      <c r="I97" s="130"/>
      <c r="J97" s="130"/>
      <c r="K97" s="130"/>
      <c r="L97" s="130"/>
      <c r="M97" s="130"/>
      <c r="N97" s="130"/>
      <c r="O97" s="130"/>
      <c r="P97" s="130"/>
      <c r="Q97" s="130"/>
      <c r="R97" s="130"/>
    </row>
    <row r="98" spans="1:18" ht="14.25" x14ac:dyDescent="0.35">
      <c r="A98" s="130"/>
      <c r="B98" s="130"/>
      <c r="C98" s="130"/>
      <c r="D98" s="130"/>
      <c r="E98" s="130"/>
      <c r="F98" s="130"/>
      <c r="G98" s="130"/>
      <c r="H98" s="130"/>
      <c r="I98" s="130"/>
      <c r="J98" s="130"/>
      <c r="K98" s="130"/>
      <c r="L98" s="130"/>
      <c r="M98" s="130"/>
      <c r="N98" s="130"/>
      <c r="O98" s="130"/>
      <c r="P98" s="130"/>
      <c r="Q98" s="130"/>
      <c r="R98" s="130"/>
    </row>
    <row r="99" spans="1:18" ht="14.25" x14ac:dyDescent="0.35">
      <c r="A99" s="130"/>
      <c r="B99" s="130"/>
      <c r="C99" s="130"/>
      <c r="D99" s="130"/>
      <c r="E99" s="130"/>
      <c r="F99" s="130"/>
      <c r="G99" s="130"/>
      <c r="H99" s="130"/>
      <c r="I99" s="130"/>
      <c r="J99" s="130"/>
      <c r="K99" s="130"/>
      <c r="L99" s="130"/>
      <c r="M99" s="130"/>
      <c r="N99" s="130"/>
      <c r="O99" s="130"/>
      <c r="P99" s="130"/>
      <c r="Q99" s="130"/>
      <c r="R99" s="130"/>
    </row>
    <row r="100" spans="1:18" ht="14.25" x14ac:dyDescent="0.35">
      <c r="A100" s="130"/>
      <c r="B100" s="130"/>
      <c r="C100" s="130"/>
      <c r="D100" s="130"/>
      <c r="E100" s="130"/>
      <c r="F100" s="130"/>
      <c r="G100" s="130"/>
      <c r="H100" s="130"/>
      <c r="I100" s="130"/>
      <c r="J100" s="130"/>
      <c r="K100" s="130"/>
      <c r="L100" s="130"/>
      <c r="M100" s="130"/>
      <c r="N100" s="130"/>
      <c r="O100" s="130"/>
      <c r="P100" s="130"/>
      <c r="Q100" s="130"/>
      <c r="R100" s="130"/>
    </row>
    <row r="101" spans="1:18" ht="14.25" x14ac:dyDescent="0.35">
      <c r="A101" s="130"/>
      <c r="B101" s="130"/>
      <c r="C101" s="130"/>
      <c r="D101" s="130"/>
      <c r="E101" s="130"/>
      <c r="F101" s="130"/>
      <c r="G101" s="130"/>
      <c r="H101" s="130"/>
      <c r="I101" s="130"/>
      <c r="J101" s="130"/>
      <c r="K101" s="130"/>
      <c r="L101" s="130"/>
      <c r="M101" s="130"/>
      <c r="N101" s="130"/>
      <c r="O101" s="130"/>
      <c r="P101" s="130"/>
      <c r="Q101" s="130"/>
      <c r="R101" s="130"/>
    </row>
    <row r="102" spans="1:18" ht="14.25" x14ac:dyDescent="0.35">
      <c r="A102" s="130"/>
      <c r="B102" s="130"/>
      <c r="C102" s="130"/>
      <c r="D102" s="130"/>
      <c r="E102" s="130"/>
      <c r="F102" s="130"/>
      <c r="G102" s="130"/>
      <c r="H102" s="130"/>
      <c r="I102" s="130"/>
      <c r="J102" s="130"/>
      <c r="K102" s="130"/>
      <c r="L102" s="130"/>
      <c r="M102" s="130"/>
      <c r="N102" s="130"/>
      <c r="O102" s="130"/>
      <c r="P102" s="130"/>
      <c r="Q102" s="130"/>
      <c r="R102" s="130"/>
    </row>
    <row r="103" spans="1:18" ht="14.25" x14ac:dyDescent="0.35">
      <c r="A103" s="130"/>
      <c r="B103" s="130"/>
      <c r="C103" s="130"/>
      <c r="D103" s="130"/>
      <c r="E103" s="130"/>
      <c r="F103" s="130"/>
      <c r="G103" s="130"/>
      <c r="H103" s="130"/>
      <c r="I103" s="130"/>
      <c r="J103" s="130"/>
      <c r="K103" s="130"/>
      <c r="L103" s="130"/>
      <c r="M103" s="130"/>
      <c r="N103" s="130"/>
      <c r="O103" s="130"/>
      <c r="P103" s="130"/>
      <c r="Q103" s="130"/>
      <c r="R103" s="130"/>
    </row>
    <row r="104" spans="1:18" ht="14.25" x14ac:dyDescent="0.35">
      <c r="A104" s="130"/>
      <c r="B104" s="130"/>
      <c r="C104" s="130"/>
      <c r="D104" s="130"/>
      <c r="E104" s="130"/>
      <c r="F104" s="130"/>
      <c r="G104" s="130"/>
      <c r="H104" s="130"/>
      <c r="I104" s="130"/>
      <c r="J104" s="130"/>
      <c r="K104" s="130"/>
      <c r="L104" s="130"/>
      <c r="M104" s="130"/>
      <c r="N104" s="130"/>
      <c r="O104" s="130"/>
      <c r="P104" s="130"/>
      <c r="Q104" s="130"/>
      <c r="R104" s="130"/>
    </row>
    <row r="105" spans="1:18" ht="14.25" x14ac:dyDescent="0.35">
      <c r="A105" s="130"/>
      <c r="B105" s="130"/>
      <c r="C105" s="130"/>
      <c r="D105" s="130"/>
      <c r="E105" s="130"/>
      <c r="F105" s="130"/>
      <c r="G105" s="130"/>
      <c r="H105" s="130"/>
      <c r="I105" s="130"/>
      <c r="J105" s="130"/>
      <c r="K105" s="130"/>
      <c r="L105" s="130"/>
      <c r="M105" s="130"/>
      <c r="N105" s="130"/>
      <c r="O105" s="130"/>
      <c r="P105" s="130"/>
      <c r="Q105" s="130"/>
      <c r="R105" s="130"/>
    </row>
    <row r="106" spans="1:18" ht="14.25" x14ac:dyDescent="0.35">
      <c r="A106" s="130"/>
      <c r="B106" s="130"/>
      <c r="C106" s="130"/>
      <c r="D106" s="130"/>
      <c r="E106" s="130"/>
      <c r="F106" s="130"/>
      <c r="G106" s="130"/>
      <c r="H106" s="130"/>
      <c r="I106" s="130"/>
      <c r="J106" s="130"/>
      <c r="K106" s="130"/>
      <c r="L106" s="130"/>
      <c r="M106" s="130"/>
      <c r="N106" s="130"/>
      <c r="O106" s="130"/>
      <c r="P106" s="130"/>
      <c r="Q106" s="130"/>
      <c r="R106" s="130"/>
    </row>
    <row r="107" spans="1:18" ht="14.25" x14ac:dyDescent="0.35">
      <c r="A107" s="130"/>
      <c r="B107" s="130"/>
      <c r="C107" s="130"/>
      <c r="D107" s="130"/>
      <c r="E107" s="130"/>
      <c r="F107" s="130"/>
      <c r="G107" s="130"/>
      <c r="H107" s="130"/>
      <c r="I107" s="130"/>
      <c r="J107" s="130"/>
      <c r="K107" s="130"/>
      <c r="L107" s="130"/>
      <c r="M107" s="130"/>
      <c r="N107" s="130"/>
      <c r="O107" s="130"/>
      <c r="P107" s="130"/>
      <c r="Q107" s="130"/>
      <c r="R107" s="130"/>
    </row>
    <row r="108" spans="1:18" ht="14.25" x14ac:dyDescent="0.35">
      <c r="A108" s="130"/>
      <c r="B108" s="130"/>
      <c r="C108" s="130"/>
      <c r="D108" s="130"/>
      <c r="E108" s="130"/>
      <c r="F108" s="130"/>
      <c r="G108" s="130"/>
      <c r="H108" s="130"/>
      <c r="I108" s="130"/>
      <c r="J108" s="130"/>
      <c r="K108" s="130"/>
      <c r="L108" s="130"/>
      <c r="M108" s="130"/>
      <c r="N108" s="130"/>
      <c r="O108" s="130"/>
      <c r="P108" s="130"/>
      <c r="Q108" s="130"/>
      <c r="R108" s="130"/>
    </row>
    <row r="109" spans="1:18" ht="14.25" x14ac:dyDescent="0.35">
      <c r="A109" s="130"/>
      <c r="B109" s="130"/>
      <c r="C109" s="130"/>
      <c r="D109" s="130"/>
      <c r="E109" s="130"/>
      <c r="F109" s="130"/>
      <c r="G109" s="130"/>
      <c r="H109" s="130"/>
      <c r="I109" s="130"/>
      <c r="J109" s="130"/>
      <c r="K109" s="130"/>
      <c r="L109" s="130"/>
      <c r="M109" s="130"/>
      <c r="N109" s="130"/>
      <c r="O109" s="130"/>
      <c r="P109" s="130"/>
      <c r="Q109" s="130"/>
      <c r="R109" s="130"/>
    </row>
    <row r="110" spans="1:18" ht="14.25" x14ac:dyDescent="0.35">
      <c r="A110" s="130"/>
      <c r="B110" s="130"/>
      <c r="C110" s="130"/>
      <c r="D110" s="130"/>
      <c r="E110" s="130"/>
      <c r="F110" s="130"/>
      <c r="G110" s="130"/>
      <c r="H110" s="130"/>
      <c r="I110" s="130"/>
      <c r="J110" s="130"/>
      <c r="K110" s="130"/>
      <c r="L110" s="130"/>
      <c r="M110" s="130"/>
      <c r="N110" s="130"/>
      <c r="O110" s="130"/>
      <c r="P110" s="130"/>
      <c r="Q110" s="130"/>
      <c r="R110" s="130"/>
    </row>
    <row r="111" spans="1:18" ht="14.25" x14ac:dyDescent="0.35">
      <c r="A111" s="130"/>
      <c r="B111" s="130"/>
      <c r="C111" s="130"/>
      <c r="D111" s="130"/>
      <c r="E111" s="130"/>
      <c r="F111" s="130"/>
      <c r="G111" s="130"/>
      <c r="H111" s="130"/>
      <c r="I111" s="130"/>
      <c r="J111" s="130"/>
      <c r="K111" s="130"/>
      <c r="L111" s="130"/>
      <c r="M111" s="130"/>
      <c r="N111" s="130"/>
      <c r="O111" s="130"/>
      <c r="P111" s="130"/>
      <c r="Q111" s="130"/>
      <c r="R111" s="130"/>
    </row>
    <row r="112" spans="1:18" ht="14.25" x14ac:dyDescent="0.35">
      <c r="A112" s="130"/>
      <c r="B112" s="130"/>
      <c r="C112" s="130"/>
      <c r="D112" s="130"/>
      <c r="E112" s="130"/>
      <c r="F112" s="130"/>
      <c r="G112" s="130"/>
      <c r="H112" s="130"/>
      <c r="I112" s="130"/>
      <c r="J112" s="130"/>
      <c r="K112" s="130"/>
      <c r="L112" s="130"/>
      <c r="M112" s="130"/>
      <c r="N112" s="130"/>
      <c r="O112" s="130"/>
      <c r="P112" s="130"/>
      <c r="Q112" s="130"/>
      <c r="R112" s="130"/>
    </row>
    <row r="113" spans="1:18" ht="14.25" x14ac:dyDescent="0.35">
      <c r="A113" s="130"/>
      <c r="B113" s="130"/>
      <c r="C113" s="130"/>
      <c r="D113" s="130"/>
      <c r="E113" s="130"/>
      <c r="F113" s="130"/>
      <c r="G113" s="130"/>
      <c r="H113" s="130"/>
      <c r="I113" s="130"/>
      <c r="J113" s="130"/>
      <c r="K113" s="130"/>
      <c r="L113" s="130"/>
      <c r="M113" s="130"/>
      <c r="N113" s="130"/>
      <c r="O113" s="130"/>
      <c r="P113" s="130"/>
      <c r="Q113" s="130"/>
      <c r="R113" s="130"/>
    </row>
    <row r="114" spans="1:18" ht="14.25" x14ac:dyDescent="0.35">
      <c r="A114" s="130"/>
      <c r="B114" s="130"/>
      <c r="C114" s="130"/>
      <c r="D114" s="130"/>
      <c r="E114" s="130"/>
      <c r="F114" s="130"/>
      <c r="G114" s="130"/>
      <c r="H114" s="130"/>
      <c r="I114" s="130"/>
      <c r="J114" s="130"/>
      <c r="K114" s="130"/>
      <c r="L114" s="130"/>
      <c r="M114" s="130"/>
      <c r="N114" s="130"/>
      <c r="O114" s="130"/>
      <c r="P114" s="130"/>
      <c r="Q114" s="130"/>
      <c r="R114" s="130"/>
    </row>
    <row r="115" spans="1:18" ht="14.25" x14ac:dyDescent="0.35">
      <c r="A115" s="130"/>
      <c r="B115" s="130"/>
      <c r="C115" s="130"/>
      <c r="D115" s="130"/>
      <c r="E115" s="130"/>
      <c r="F115" s="130"/>
      <c r="G115" s="130"/>
      <c r="H115" s="130"/>
      <c r="I115" s="130"/>
      <c r="J115" s="130"/>
      <c r="K115" s="130"/>
      <c r="L115" s="130"/>
      <c r="M115" s="130"/>
      <c r="N115" s="130"/>
      <c r="O115" s="130"/>
      <c r="P115" s="130"/>
      <c r="Q115" s="130"/>
      <c r="R115" s="130"/>
    </row>
    <row r="116" spans="1:18" ht="14.25" x14ac:dyDescent="0.35">
      <c r="A116" s="130"/>
      <c r="B116" s="130"/>
      <c r="C116" s="130"/>
      <c r="D116" s="130"/>
      <c r="E116" s="130"/>
      <c r="F116" s="130"/>
      <c r="G116" s="130"/>
      <c r="H116" s="130"/>
      <c r="I116" s="130"/>
      <c r="J116" s="130"/>
      <c r="K116" s="130"/>
      <c r="L116" s="130"/>
      <c r="M116" s="130"/>
      <c r="N116" s="130"/>
      <c r="O116" s="130"/>
      <c r="P116" s="130"/>
      <c r="Q116" s="130"/>
      <c r="R116" s="130"/>
    </row>
    <row r="117" spans="1:18" ht="14.25" x14ac:dyDescent="0.35">
      <c r="A117" s="130"/>
      <c r="B117" s="130"/>
      <c r="C117" s="130"/>
      <c r="D117" s="130"/>
      <c r="E117" s="130"/>
      <c r="F117" s="130"/>
      <c r="G117" s="130"/>
      <c r="H117" s="130"/>
      <c r="I117" s="130"/>
      <c r="J117" s="130"/>
      <c r="K117" s="130"/>
      <c r="L117" s="130"/>
      <c r="M117" s="130"/>
      <c r="N117" s="130"/>
      <c r="O117" s="130"/>
      <c r="P117" s="130"/>
      <c r="Q117" s="130"/>
      <c r="R117" s="130"/>
    </row>
    <row r="118" spans="1:18" ht="14.25" x14ac:dyDescent="0.35">
      <c r="A118" s="130"/>
      <c r="B118" s="130"/>
      <c r="C118" s="130"/>
      <c r="D118" s="130"/>
      <c r="E118" s="130"/>
      <c r="F118" s="130"/>
      <c r="G118" s="130"/>
      <c r="H118" s="130"/>
      <c r="I118" s="130"/>
      <c r="J118" s="130"/>
      <c r="K118" s="130"/>
      <c r="L118" s="130"/>
      <c r="M118" s="130"/>
      <c r="N118" s="130"/>
      <c r="O118" s="130"/>
      <c r="P118" s="130"/>
      <c r="Q118" s="130"/>
      <c r="R118" s="130"/>
    </row>
    <row r="119" spans="1:18" ht="14.25" x14ac:dyDescent="0.35">
      <c r="A119" s="130"/>
      <c r="B119" s="130"/>
      <c r="C119" s="130"/>
      <c r="D119" s="130"/>
      <c r="E119" s="130"/>
      <c r="F119" s="130"/>
      <c r="G119" s="130"/>
      <c r="H119" s="130"/>
      <c r="I119" s="130"/>
      <c r="J119" s="130"/>
      <c r="K119" s="130"/>
      <c r="L119" s="130"/>
      <c r="M119" s="130"/>
      <c r="N119" s="130"/>
      <c r="O119" s="130"/>
      <c r="P119" s="130"/>
      <c r="Q119" s="130"/>
      <c r="R119" s="130"/>
    </row>
    <row r="120" spans="1:18" ht="14.25" x14ac:dyDescent="0.35">
      <c r="A120" s="130"/>
      <c r="B120" s="130"/>
      <c r="C120" s="130"/>
      <c r="D120" s="130"/>
      <c r="E120" s="130"/>
      <c r="F120" s="130"/>
      <c r="G120" s="130"/>
      <c r="H120" s="130"/>
      <c r="I120" s="130"/>
      <c r="J120" s="130"/>
      <c r="K120" s="130"/>
      <c r="L120" s="130"/>
      <c r="M120" s="130"/>
      <c r="N120" s="130"/>
      <c r="O120" s="130"/>
      <c r="P120" s="130"/>
      <c r="Q120" s="130"/>
      <c r="R120" s="130"/>
    </row>
    <row r="121" spans="1:18" ht="14.25" x14ac:dyDescent="0.35">
      <c r="A121" s="130"/>
      <c r="B121" s="130"/>
      <c r="C121" s="130"/>
      <c r="D121" s="130"/>
      <c r="E121" s="130"/>
      <c r="F121" s="130"/>
      <c r="G121" s="130"/>
      <c r="H121" s="130"/>
      <c r="I121" s="130"/>
      <c r="J121" s="130"/>
      <c r="K121" s="130"/>
      <c r="L121" s="130"/>
      <c r="M121" s="130"/>
      <c r="N121" s="130"/>
      <c r="O121" s="130"/>
      <c r="P121" s="130"/>
      <c r="Q121" s="130"/>
      <c r="R121" s="130"/>
    </row>
    <row r="122" spans="1:18" ht="14.25" x14ac:dyDescent="0.35">
      <c r="A122" s="130"/>
      <c r="B122" s="130"/>
      <c r="C122" s="130"/>
      <c r="D122" s="130"/>
      <c r="E122" s="130"/>
      <c r="F122" s="130"/>
      <c r="G122" s="130"/>
      <c r="H122" s="130"/>
      <c r="I122" s="130"/>
      <c r="J122" s="130"/>
      <c r="K122" s="130"/>
      <c r="L122" s="130"/>
      <c r="M122" s="130"/>
      <c r="N122" s="130"/>
      <c r="O122" s="130"/>
      <c r="P122" s="130"/>
      <c r="Q122" s="130"/>
      <c r="R122" s="130"/>
    </row>
    <row r="123" spans="1:18" ht="14.25" x14ac:dyDescent="0.35">
      <c r="A123" s="130"/>
      <c r="B123" s="130"/>
      <c r="C123" s="130"/>
      <c r="D123" s="130"/>
      <c r="E123" s="130"/>
      <c r="F123" s="130"/>
      <c r="G123" s="130"/>
      <c r="H123" s="130"/>
      <c r="I123" s="130"/>
      <c r="J123" s="130"/>
      <c r="K123" s="130"/>
      <c r="L123" s="130"/>
      <c r="M123" s="130"/>
      <c r="N123" s="130"/>
      <c r="O123" s="130"/>
      <c r="P123" s="130"/>
      <c r="Q123" s="130"/>
      <c r="R123" s="130"/>
    </row>
    <row r="124" spans="1:18" ht="14.25" x14ac:dyDescent="0.35">
      <c r="A124" s="130"/>
      <c r="B124" s="130"/>
      <c r="C124" s="130"/>
      <c r="D124" s="130"/>
      <c r="E124" s="130"/>
      <c r="F124" s="130"/>
      <c r="G124" s="130"/>
      <c r="H124" s="130"/>
      <c r="I124" s="130"/>
      <c r="J124" s="130"/>
      <c r="K124" s="130"/>
      <c r="L124" s="130"/>
      <c r="M124" s="130"/>
      <c r="N124" s="130"/>
      <c r="O124" s="130"/>
      <c r="P124" s="130"/>
      <c r="Q124" s="130"/>
      <c r="R124" s="130"/>
    </row>
    <row r="125" spans="1:18" ht="14.25" x14ac:dyDescent="0.35">
      <c r="A125" s="130"/>
      <c r="B125" s="130"/>
      <c r="C125" s="130"/>
      <c r="D125" s="130"/>
      <c r="E125" s="130"/>
      <c r="F125" s="130"/>
      <c r="G125" s="130"/>
      <c r="H125" s="130"/>
      <c r="I125" s="130"/>
      <c r="J125" s="130"/>
      <c r="K125" s="130"/>
      <c r="L125" s="130"/>
      <c r="M125" s="130"/>
      <c r="N125" s="130"/>
      <c r="O125" s="130"/>
      <c r="P125" s="130"/>
      <c r="Q125" s="130"/>
      <c r="R125" s="130"/>
    </row>
    <row r="126" spans="1:18" ht="14.25" x14ac:dyDescent="0.35">
      <c r="A126" s="130"/>
      <c r="B126" s="130"/>
      <c r="C126" s="130"/>
      <c r="D126" s="130"/>
      <c r="E126" s="130"/>
      <c r="F126" s="130"/>
      <c r="G126" s="130"/>
      <c r="H126" s="130"/>
      <c r="I126" s="130"/>
      <c r="J126" s="130"/>
      <c r="K126" s="130"/>
      <c r="L126" s="130"/>
      <c r="M126" s="130"/>
      <c r="N126" s="130"/>
      <c r="O126" s="130"/>
      <c r="P126" s="130"/>
      <c r="Q126" s="130"/>
      <c r="R126" s="130"/>
    </row>
    <row r="127" spans="1:18" ht="14.25" x14ac:dyDescent="0.35">
      <c r="A127" s="130"/>
      <c r="B127" s="130"/>
      <c r="C127" s="130"/>
      <c r="D127" s="130"/>
      <c r="E127" s="130"/>
      <c r="F127" s="130"/>
      <c r="G127" s="130"/>
      <c r="H127" s="130"/>
      <c r="I127" s="130"/>
      <c r="J127" s="130"/>
      <c r="K127" s="130"/>
      <c r="L127" s="130"/>
      <c r="M127" s="130"/>
      <c r="N127" s="130"/>
      <c r="O127" s="130"/>
      <c r="P127" s="130"/>
      <c r="Q127" s="130"/>
      <c r="R127" s="130"/>
    </row>
    <row r="128" spans="1:18" ht="14.25" x14ac:dyDescent="0.35">
      <c r="A128" s="130"/>
      <c r="B128" s="130"/>
      <c r="C128" s="130"/>
      <c r="D128" s="130"/>
      <c r="E128" s="130"/>
      <c r="F128" s="130"/>
      <c r="G128" s="130"/>
      <c r="H128" s="130"/>
      <c r="I128" s="130"/>
      <c r="J128" s="130"/>
      <c r="K128" s="130"/>
      <c r="L128" s="130"/>
      <c r="M128" s="130"/>
      <c r="N128" s="130"/>
      <c r="O128" s="130"/>
      <c r="P128" s="130"/>
      <c r="Q128" s="130"/>
      <c r="R128" s="130"/>
    </row>
    <row r="129" spans="1:18" ht="14.25" x14ac:dyDescent="0.35">
      <c r="A129" s="130"/>
      <c r="B129" s="130"/>
      <c r="C129" s="130"/>
      <c r="D129" s="130"/>
      <c r="E129" s="130"/>
      <c r="F129" s="130"/>
      <c r="G129" s="130"/>
      <c r="H129" s="130"/>
      <c r="I129" s="130"/>
      <c r="J129" s="130"/>
      <c r="K129" s="130"/>
      <c r="L129" s="130"/>
      <c r="M129" s="130"/>
      <c r="N129" s="130"/>
      <c r="O129" s="130"/>
      <c r="P129" s="130"/>
      <c r="Q129" s="130"/>
      <c r="R129" s="130"/>
    </row>
    <row r="130" spans="1:18" ht="14.25" x14ac:dyDescent="0.35">
      <c r="A130" s="130"/>
      <c r="B130" s="130"/>
      <c r="C130" s="130"/>
      <c r="D130" s="130"/>
      <c r="E130" s="130"/>
      <c r="F130" s="130"/>
      <c r="G130" s="130"/>
      <c r="H130" s="130"/>
      <c r="I130" s="130"/>
      <c r="J130" s="130"/>
      <c r="K130" s="130"/>
      <c r="L130" s="130"/>
      <c r="M130" s="130"/>
      <c r="N130" s="130"/>
      <c r="O130" s="130"/>
      <c r="P130" s="130"/>
      <c r="Q130" s="130"/>
      <c r="R130" s="130"/>
    </row>
    <row r="131" spans="1:18" ht="14.25" x14ac:dyDescent="0.35">
      <c r="A131" s="130"/>
      <c r="B131" s="130"/>
      <c r="C131" s="130"/>
      <c r="D131" s="130"/>
      <c r="E131" s="130"/>
      <c r="F131" s="130"/>
      <c r="G131" s="130"/>
      <c r="H131" s="130"/>
      <c r="I131" s="130"/>
      <c r="J131" s="130"/>
      <c r="K131" s="130"/>
      <c r="L131" s="130"/>
      <c r="M131" s="130"/>
      <c r="N131" s="130"/>
      <c r="O131" s="130"/>
      <c r="P131" s="130"/>
      <c r="Q131" s="130"/>
      <c r="R131" s="130"/>
    </row>
    <row r="132" spans="1:18" ht="14.25" x14ac:dyDescent="0.35">
      <c r="A132" s="130"/>
      <c r="B132" s="130"/>
      <c r="C132" s="130"/>
      <c r="D132" s="130"/>
      <c r="E132" s="130"/>
      <c r="F132" s="130"/>
      <c r="G132" s="130"/>
      <c r="H132" s="130"/>
      <c r="I132" s="130"/>
      <c r="J132" s="130"/>
      <c r="K132" s="130"/>
      <c r="L132" s="130"/>
      <c r="M132" s="130"/>
      <c r="N132" s="130"/>
      <c r="O132" s="130"/>
      <c r="P132" s="130"/>
      <c r="Q132" s="130"/>
      <c r="R132" s="130"/>
    </row>
    <row r="133" spans="1:18" ht="14.25" x14ac:dyDescent="0.35">
      <c r="A133" s="130"/>
      <c r="B133" s="130"/>
      <c r="C133" s="130"/>
      <c r="D133" s="130"/>
      <c r="E133" s="130"/>
      <c r="F133" s="130"/>
      <c r="G133" s="130"/>
      <c r="H133" s="130"/>
      <c r="I133" s="130"/>
      <c r="J133" s="130"/>
      <c r="K133" s="130"/>
      <c r="L133" s="130"/>
      <c r="M133" s="130"/>
      <c r="N133" s="130"/>
      <c r="O133" s="130"/>
      <c r="P133" s="130"/>
      <c r="Q133" s="130"/>
      <c r="R133" s="130"/>
    </row>
    <row r="134" spans="1:18" ht="14.25" x14ac:dyDescent="0.35">
      <c r="A134" s="130"/>
      <c r="B134" s="130"/>
      <c r="C134" s="130"/>
      <c r="D134" s="130"/>
      <c r="E134" s="130"/>
      <c r="F134" s="130"/>
      <c r="G134" s="130"/>
      <c r="H134" s="130"/>
      <c r="I134" s="130"/>
      <c r="J134" s="130"/>
      <c r="K134" s="130"/>
      <c r="L134" s="130"/>
      <c r="M134" s="130"/>
      <c r="N134" s="130"/>
      <c r="O134" s="130"/>
      <c r="P134" s="130"/>
      <c r="Q134" s="130"/>
      <c r="R134" s="130"/>
    </row>
    <row r="135" spans="1:18" ht="14.25" x14ac:dyDescent="0.35">
      <c r="A135" s="130"/>
      <c r="B135" s="130"/>
      <c r="C135" s="130"/>
      <c r="D135" s="130"/>
      <c r="E135" s="130"/>
      <c r="F135" s="130"/>
      <c r="G135" s="130"/>
      <c r="H135" s="130"/>
      <c r="I135" s="130"/>
      <c r="J135" s="130"/>
      <c r="K135" s="130"/>
      <c r="L135" s="130"/>
      <c r="M135" s="130"/>
      <c r="N135" s="130"/>
      <c r="O135" s="130"/>
      <c r="P135" s="130"/>
      <c r="Q135" s="130"/>
      <c r="R135" s="130"/>
    </row>
    <row r="136" spans="1:18" ht="14.25" x14ac:dyDescent="0.35">
      <c r="A136" s="130"/>
      <c r="B136" s="130"/>
      <c r="C136" s="130"/>
      <c r="D136" s="130"/>
      <c r="E136" s="130"/>
      <c r="F136" s="130"/>
      <c r="G136" s="130"/>
      <c r="H136" s="130"/>
      <c r="I136" s="130"/>
      <c r="J136" s="130"/>
      <c r="K136" s="130"/>
      <c r="L136" s="130"/>
      <c r="M136" s="130"/>
      <c r="N136" s="130"/>
      <c r="O136" s="130"/>
      <c r="P136" s="130"/>
      <c r="Q136" s="130"/>
      <c r="R136" s="130"/>
    </row>
    <row r="137" spans="1:18" ht="14.25" x14ac:dyDescent="0.35">
      <c r="A137" s="130"/>
      <c r="B137" s="130"/>
      <c r="C137" s="130"/>
      <c r="D137" s="130"/>
      <c r="E137" s="130"/>
      <c r="F137" s="130"/>
      <c r="G137" s="130"/>
      <c r="H137" s="130"/>
      <c r="I137" s="130"/>
      <c r="J137" s="130"/>
      <c r="K137" s="130"/>
      <c r="L137" s="130"/>
      <c r="M137" s="130"/>
      <c r="N137" s="130"/>
      <c r="O137" s="130"/>
      <c r="P137" s="130"/>
      <c r="Q137" s="130"/>
      <c r="R137" s="130"/>
    </row>
    <row r="138" spans="1:18" ht="14.25" x14ac:dyDescent="0.35">
      <c r="A138" s="130"/>
      <c r="B138" s="130"/>
      <c r="C138" s="130"/>
      <c r="D138" s="130"/>
      <c r="E138" s="130"/>
      <c r="F138" s="130"/>
      <c r="G138" s="130"/>
      <c r="H138" s="130"/>
      <c r="I138" s="130"/>
      <c r="J138" s="130"/>
      <c r="K138" s="130"/>
      <c r="L138" s="130"/>
      <c r="M138" s="130"/>
      <c r="N138" s="130"/>
      <c r="O138" s="130"/>
      <c r="P138" s="130"/>
      <c r="Q138" s="130"/>
      <c r="R138" s="130"/>
    </row>
    <row r="139" spans="1:18" ht="14.25" x14ac:dyDescent="0.35">
      <c r="A139" s="130"/>
      <c r="B139" s="130"/>
      <c r="C139" s="130"/>
      <c r="D139" s="130"/>
      <c r="E139" s="130"/>
      <c r="F139" s="130"/>
      <c r="G139" s="130"/>
      <c r="H139" s="130"/>
      <c r="I139" s="130"/>
      <c r="J139" s="130"/>
      <c r="K139" s="130"/>
      <c r="L139" s="130"/>
      <c r="M139" s="130"/>
      <c r="N139" s="130"/>
      <c r="O139" s="130"/>
      <c r="P139" s="130"/>
      <c r="Q139" s="130"/>
      <c r="R139" s="130"/>
    </row>
    <row r="140" spans="1:18" ht="14.25" x14ac:dyDescent="0.35">
      <c r="A140" s="130"/>
      <c r="B140" s="130"/>
      <c r="C140" s="130"/>
      <c r="D140" s="130"/>
      <c r="E140" s="130"/>
      <c r="F140" s="130"/>
      <c r="G140" s="130"/>
      <c r="H140" s="130"/>
      <c r="I140" s="130"/>
      <c r="J140" s="130"/>
      <c r="K140" s="130"/>
      <c r="L140" s="130"/>
      <c r="M140" s="130"/>
      <c r="N140" s="130"/>
      <c r="O140" s="130"/>
      <c r="P140" s="130"/>
      <c r="Q140" s="130"/>
      <c r="R140" s="130"/>
    </row>
    <row r="141" spans="1:18" ht="14.25" x14ac:dyDescent="0.35">
      <c r="A141" s="130"/>
      <c r="B141" s="130"/>
      <c r="C141" s="130"/>
      <c r="D141" s="130"/>
      <c r="E141" s="130"/>
      <c r="F141" s="130"/>
      <c r="G141" s="130"/>
      <c r="H141" s="130"/>
      <c r="I141" s="130"/>
      <c r="J141" s="130"/>
      <c r="K141" s="130"/>
      <c r="L141" s="130"/>
      <c r="M141" s="130"/>
      <c r="N141" s="130"/>
      <c r="O141" s="130"/>
      <c r="P141" s="130"/>
      <c r="Q141" s="130"/>
      <c r="R141" s="130"/>
    </row>
    <row r="142" spans="1:18" ht="14.25" x14ac:dyDescent="0.35">
      <c r="A142" s="130"/>
      <c r="B142" s="130"/>
      <c r="C142" s="130"/>
      <c r="D142" s="130"/>
      <c r="E142" s="130"/>
      <c r="F142" s="130"/>
      <c r="G142" s="130"/>
      <c r="H142" s="130"/>
      <c r="I142" s="130"/>
      <c r="J142" s="130"/>
      <c r="K142" s="130"/>
      <c r="L142" s="130"/>
      <c r="M142" s="130"/>
      <c r="N142" s="130"/>
      <c r="O142" s="130"/>
      <c r="P142" s="130"/>
      <c r="Q142" s="130"/>
      <c r="R142" s="130"/>
    </row>
    <row r="143" spans="1:18" ht="14.25" x14ac:dyDescent="0.35">
      <c r="A143" s="130"/>
      <c r="B143" s="130"/>
      <c r="C143" s="130"/>
      <c r="D143" s="130"/>
      <c r="E143" s="130"/>
      <c r="F143" s="130"/>
      <c r="G143" s="130"/>
      <c r="H143" s="130"/>
      <c r="I143" s="130"/>
      <c r="J143" s="130"/>
      <c r="K143" s="130"/>
      <c r="L143" s="130"/>
      <c r="M143" s="130"/>
      <c r="N143" s="130"/>
      <c r="O143" s="130"/>
      <c r="P143" s="130"/>
      <c r="Q143" s="130"/>
      <c r="R143" s="130"/>
    </row>
    <row r="144" spans="1:18" ht="14.25" x14ac:dyDescent="0.35">
      <c r="A144" s="130"/>
      <c r="B144" s="130"/>
      <c r="C144" s="130"/>
      <c r="D144" s="130"/>
      <c r="E144" s="130"/>
      <c r="F144" s="130"/>
      <c r="G144" s="130"/>
      <c r="H144" s="130"/>
      <c r="I144" s="130"/>
      <c r="J144" s="130"/>
      <c r="K144" s="130"/>
      <c r="L144" s="130"/>
      <c r="M144" s="130"/>
      <c r="N144" s="130"/>
      <c r="O144" s="130"/>
      <c r="P144" s="130"/>
      <c r="Q144" s="130"/>
      <c r="R144" s="130"/>
    </row>
    <row r="145" spans="1:18" ht="14.25" x14ac:dyDescent="0.35">
      <c r="A145" s="130"/>
      <c r="B145" s="130"/>
      <c r="C145" s="130"/>
      <c r="D145" s="130"/>
      <c r="E145" s="130"/>
      <c r="F145" s="130"/>
      <c r="G145" s="130"/>
      <c r="H145" s="130"/>
      <c r="I145" s="130"/>
      <c r="J145" s="130"/>
      <c r="K145" s="130"/>
      <c r="L145" s="130"/>
      <c r="M145" s="130"/>
      <c r="N145" s="130"/>
      <c r="O145" s="130"/>
      <c r="P145" s="130"/>
      <c r="Q145" s="130"/>
      <c r="R145" s="130"/>
    </row>
    <row r="146" spans="1:18" ht="14.25" x14ac:dyDescent="0.35">
      <c r="A146" s="130"/>
      <c r="B146" s="130"/>
      <c r="C146" s="130"/>
      <c r="D146" s="130"/>
      <c r="E146" s="130"/>
      <c r="F146" s="130"/>
      <c r="G146" s="130"/>
      <c r="H146" s="130"/>
      <c r="I146" s="130"/>
      <c r="J146" s="130"/>
      <c r="K146" s="130"/>
      <c r="L146" s="130"/>
      <c r="M146" s="130"/>
      <c r="N146" s="130"/>
      <c r="O146" s="130"/>
      <c r="P146" s="130"/>
      <c r="Q146" s="130"/>
      <c r="R146" s="130"/>
    </row>
    <row r="147" spans="1:18" ht="14.25" x14ac:dyDescent="0.35">
      <c r="A147" s="130"/>
      <c r="B147" s="130"/>
      <c r="C147" s="130"/>
      <c r="D147" s="130"/>
      <c r="E147" s="130"/>
      <c r="F147" s="130"/>
      <c r="G147" s="130"/>
      <c r="H147" s="130"/>
      <c r="I147" s="130"/>
      <c r="J147" s="130"/>
      <c r="K147" s="130"/>
      <c r="L147" s="130"/>
      <c r="M147" s="130"/>
      <c r="N147" s="130"/>
      <c r="O147" s="130"/>
      <c r="P147" s="130"/>
      <c r="Q147" s="130"/>
      <c r="R147" s="130"/>
    </row>
    <row r="148" spans="1:18" ht="14.25" x14ac:dyDescent="0.35">
      <c r="A148" s="130"/>
      <c r="B148" s="130"/>
      <c r="C148" s="130"/>
      <c r="D148" s="130"/>
      <c r="E148" s="130"/>
      <c r="F148" s="130"/>
      <c r="G148" s="130"/>
      <c r="H148" s="130"/>
      <c r="I148" s="130"/>
      <c r="J148" s="130"/>
      <c r="K148" s="130"/>
      <c r="L148" s="130"/>
      <c r="M148" s="130"/>
      <c r="N148" s="130"/>
      <c r="O148" s="130"/>
      <c r="P148" s="130"/>
      <c r="Q148" s="130"/>
      <c r="R148" s="130"/>
    </row>
    <row r="149" spans="1:18" ht="14.25" x14ac:dyDescent="0.35">
      <c r="A149" s="130"/>
      <c r="B149" s="130"/>
      <c r="C149" s="130"/>
      <c r="D149" s="130"/>
      <c r="E149" s="130"/>
      <c r="F149" s="130"/>
      <c r="G149" s="130"/>
      <c r="H149" s="130"/>
      <c r="I149" s="130"/>
      <c r="J149" s="130"/>
      <c r="K149" s="130"/>
      <c r="L149" s="130"/>
      <c r="M149" s="130"/>
      <c r="N149" s="130"/>
      <c r="O149" s="130"/>
      <c r="P149" s="130"/>
      <c r="Q149" s="130"/>
      <c r="R149" s="130"/>
    </row>
    <row r="150" spans="1:18" ht="14.25" x14ac:dyDescent="0.35">
      <c r="A150" s="130"/>
      <c r="B150" s="130"/>
      <c r="C150" s="130"/>
      <c r="D150" s="130"/>
      <c r="E150" s="130"/>
      <c r="F150" s="130"/>
      <c r="G150" s="130"/>
      <c r="H150" s="130"/>
      <c r="I150" s="130"/>
      <c r="J150" s="130"/>
      <c r="K150" s="130"/>
      <c r="L150" s="130"/>
      <c r="M150" s="130"/>
      <c r="N150" s="130"/>
      <c r="O150" s="130"/>
      <c r="P150" s="130"/>
      <c r="Q150" s="130"/>
      <c r="R150" s="130"/>
    </row>
    <row r="151" spans="1:18" ht="14.25" x14ac:dyDescent="0.35">
      <c r="A151" s="130"/>
      <c r="B151" s="130"/>
      <c r="C151" s="130"/>
      <c r="D151" s="130"/>
      <c r="E151" s="130"/>
      <c r="F151" s="130"/>
      <c r="G151" s="130"/>
      <c r="H151" s="130"/>
      <c r="I151" s="130"/>
      <c r="J151" s="130"/>
      <c r="K151" s="130"/>
      <c r="L151" s="130"/>
      <c r="M151" s="130"/>
      <c r="N151" s="130"/>
      <c r="O151" s="130"/>
      <c r="P151" s="130"/>
      <c r="Q151" s="130"/>
      <c r="R151" s="130"/>
    </row>
    <row r="152" spans="1:18" ht="14.25" x14ac:dyDescent="0.35">
      <c r="A152" s="130"/>
      <c r="B152" s="130"/>
      <c r="C152" s="130"/>
      <c r="D152" s="130"/>
      <c r="E152" s="130"/>
      <c r="F152" s="130"/>
      <c r="G152" s="130"/>
      <c r="H152" s="130"/>
      <c r="I152" s="130"/>
      <c r="J152" s="130"/>
      <c r="K152" s="130"/>
      <c r="L152" s="130"/>
      <c r="M152" s="130"/>
      <c r="N152" s="130"/>
      <c r="O152" s="130"/>
      <c r="P152" s="130"/>
      <c r="Q152" s="130"/>
      <c r="R152" s="130"/>
    </row>
    <row r="153" spans="1:18" ht="14.25" x14ac:dyDescent="0.35">
      <c r="A153" s="130"/>
      <c r="B153" s="130"/>
      <c r="C153" s="130"/>
      <c r="D153" s="130"/>
      <c r="E153" s="130"/>
      <c r="F153" s="130"/>
      <c r="G153" s="130"/>
      <c r="H153" s="130"/>
      <c r="I153" s="130"/>
      <c r="J153" s="130"/>
      <c r="K153" s="130"/>
      <c r="L153" s="130"/>
      <c r="M153" s="130"/>
      <c r="N153" s="130"/>
      <c r="O153" s="130"/>
      <c r="P153" s="130"/>
      <c r="Q153" s="130"/>
      <c r="R153" s="130"/>
    </row>
    <row r="154" spans="1:18" ht="14.25" x14ac:dyDescent="0.35">
      <c r="A154" s="130"/>
      <c r="B154" s="130"/>
      <c r="C154" s="130"/>
      <c r="D154" s="130"/>
      <c r="E154" s="130"/>
      <c r="F154" s="130"/>
      <c r="G154" s="130"/>
      <c r="H154" s="130"/>
      <c r="I154" s="130"/>
      <c r="J154" s="130"/>
      <c r="K154" s="130"/>
      <c r="L154" s="130"/>
      <c r="M154" s="130"/>
      <c r="N154" s="130"/>
      <c r="O154" s="130"/>
      <c r="P154" s="130"/>
      <c r="Q154" s="130"/>
      <c r="R154" s="130"/>
    </row>
    <row r="155" spans="1:18" ht="14.25" x14ac:dyDescent="0.35">
      <c r="A155" s="130"/>
      <c r="B155" s="130"/>
      <c r="C155" s="130"/>
      <c r="D155" s="130"/>
      <c r="E155" s="130"/>
      <c r="F155" s="130"/>
      <c r="G155" s="130"/>
      <c r="H155" s="130"/>
      <c r="I155" s="130"/>
      <c r="J155" s="130"/>
      <c r="K155" s="130"/>
      <c r="L155" s="130"/>
      <c r="M155" s="130"/>
      <c r="N155" s="130"/>
      <c r="O155" s="130"/>
      <c r="P155" s="130"/>
      <c r="Q155" s="130"/>
      <c r="R155" s="130"/>
    </row>
    <row r="156" spans="1:18" ht="14.25" x14ac:dyDescent="0.35">
      <c r="A156" s="130"/>
      <c r="B156" s="130"/>
      <c r="C156" s="130"/>
      <c r="D156" s="130"/>
      <c r="E156" s="130"/>
      <c r="F156" s="130"/>
      <c r="G156" s="130"/>
      <c r="H156" s="130"/>
      <c r="I156" s="130"/>
      <c r="J156" s="130"/>
      <c r="K156" s="130"/>
      <c r="L156" s="130"/>
      <c r="M156" s="130"/>
      <c r="N156" s="130"/>
      <c r="O156" s="130"/>
      <c r="P156" s="130"/>
      <c r="Q156" s="130"/>
      <c r="R156" s="130"/>
    </row>
    <row r="157" spans="1:18" ht="14.25" x14ac:dyDescent="0.35">
      <c r="A157" s="130"/>
      <c r="B157" s="130"/>
      <c r="C157" s="130"/>
      <c r="D157" s="130"/>
      <c r="E157" s="130"/>
      <c r="F157" s="130"/>
      <c r="G157" s="130"/>
      <c r="H157" s="130"/>
      <c r="I157" s="130"/>
      <c r="J157" s="130"/>
      <c r="K157" s="130"/>
      <c r="L157" s="130"/>
      <c r="M157" s="130"/>
      <c r="N157" s="130"/>
      <c r="O157" s="130"/>
      <c r="P157" s="130"/>
      <c r="Q157" s="130"/>
      <c r="R157" s="130"/>
    </row>
    <row r="158" spans="1:18" ht="14.25" x14ac:dyDescent="0.35">
      <c r="A158" s="130"/>
      <c r="B158" s="130"/>
      <c r="C158" s="130"/>
      <c r="D158" s="130"/>
      <c r="E158" s="130"/>
      <c r="F158" s="130"/>
      <c r="G158" s="130"/>
      <c r="H158" s="130"/>
      <c r="I158" s="130"/>
      <c r="J158" s="130"/>
      <c r="K158" s="130"/>
      <c r="L158" s="130"/>
      <c r="M158" s="130"/>
      <c r="N158" s="130"/>
      <c r="O158" s="130"/>
      <c r="P158" s="130"/>
      <c r="Q158" s="130"/>
      <c r="R158" s="130"/>
    </row>
    <row r="159" spans="1:18" ht="14.25" x14ac:dyDescent="0.35">
      <c r="A159" s="130"/>
      <c r="B159" s="130"/>
      <c r="C159" s="130"/>
      <c r="D159" s="130"/>
      <c r="E159" s="130"/>
      <c r="F159" s="130"/>
      <c r="G159" s="130"/>
      <c r="H159" s="130"/>
      <c r="I159" s="130"/>
      <c r="J159" s="130"/>
      <c r="K159" s="130"/>
      <c r="L159" s="130"/>
      <c r="M159" s="130"/>
      <c r="N159" s="130"/>
      <c r="O159" s="130"/>
      <c r="P159" s="130"/>
      <c r="Q159" s="130"/>
      <c r="R159" s="130"/>
    </row>
    <row r="160" spans="1:18" ht="14.25" x14ac:dyDescent="0.35">
      <c r="A160" s="130"/>
      <c r="B160" s="130"/>
      <c r="C160" s="130"/>
      <c r="D160" s="130"/>
      <c r="E160" s="130"/>
      <c r="F160" s="130"/>
      <c r="G160" s="130"/>
      <c r="H160" s="130"/>
      <c r="I160" s="130"/>
      <c r="J160" s="130"/>
      <c r="K160" s="130"/>
      <c r="L160" s="130"/>
      <c r="M160" s="130"/>
      <c r="N160" s="130"/>
      <c r="O160" s="130"/>
      <c r="P160" s="130"/>
      <c r="Q160" s="130"/>
      <c r="R160" s="130"/>
    </row>
    <row r="161" spans="1:18" ht="14.25" x14ac:dyDescent="0.35">
      <c r="A161" s="130"/>
      <c r="B161" s="130"/>
      <c r="C161" s="130"/>
      <c r="D161" s="130"/>
      <c r="E161" s="130"/>
      <c r="F161" s="130"/>
      <c r="G161" s="130"/>
      <c r="H161" s="130"/>
      <c r="I161" s="130"/>
      <c r="J161" s="130"/>
      <c r="K161" s="130"/>
      <c r="L161" s="130"/>
      <c r="M161" s="130"/>
      <c r="N161" s="130"/>
      <c r="O161" s="130"/>
      <c r="P161" s="130"/>
      <c r="Q161" s="130"/>
      <c r="R161" s="130"/>
    </row>
    <row r="162" spans="1:18" ht="14.25" x14ac:dyDescent="0.35">
      <c r="A162" s="130"/>
      <c r="B162" s="130"/>
      <c r="C162" s="130"/>
      <c r="D162" s="130"/>
      <c r="E162" s="130"/>
      <c r="F162" s="130"/>
      <c r="G162" s="130"/>
      <c r="H162" s="130"/>
      <c r="I162" s="130"/>
      <c r="J162" s="130"/>
      <c r="K162" s="130"/>
      <c r="L162" s="130"/>
      <c r="M162" s="130"/>
      <c r="N162" s="130"/>
      <c r="O162" s="130"/>
      <c r="P162" s="130"/>
      <c r="Q162" s="130"/>
      <c r="R162" s="130"/>
    </row>
    <row r="163" spans="1:18" ht="14.25" x14ac:dyDescent="0.35">
      <c r="A163" s="130"/>
      <c r="B163" s="130"/>
      <c r="C163" s="130"/>
      <c r="D163" s="130"/>
      <c r="E163" s="130"/>
      <c r="F163" s="130"/>
      <c r="G163" s="130"/>
      <c r="H163" s="130"/>
      <c r="I163" s="130"/>
      <c r="J163" s="130"/>
      <c r="K163" s="130"/>
      <c r="L163" s="130"/>
      <c r="M163" s="130"/>
      <c r="N163" s="130"/>
      <c r="O163" s="130"/>
      <c r="P163" s="130"/>
      <c r="Q163" s="130"/>
      <c r="R163" s="130"/>
    </row>
    <row r="164" spans="1:18" ht="14.25" x14ac:dyDescent="0.35">
      <c r="A164" s="130"/>
      <c r="B164" s="130"/>
      <c r="C164" s="130"/>
      <c r="D164" s="130"/>
      <c r="E164" s="130"/>
      <c r="F164" s="130"/>
      <c r="G164" s="130"/>
      <c r="H164" s="130"/>
      <c r="I164" s="130"/>
      <c r="J164" s="130"/>
      <c r="K164" s="130"/>
      <c r="L164" s="130"/>
      <c r="M164" s="130"/>
      <c r="N164" s="130"/>
      <c r="O164" s="130"/>
      <c r="P164" s="130"/>
      <c r="Q164" s="130"/>
      <c r="R164" s="130"/>
    </row>
    <row r="165" spans="1:18" ht="14.25" x14ac:dyDescent="0.35">
      <c r="A165" s="130"/>
      <c r="B165" s="130"/>
      <c r="C165" s="130"/>
      <c r="D165" s="130"/>
      <c r="E165" s="130"/>
      <c r="F165" s="130"/>
      <c r="G165" s="130"/>
      <c r="H165" s="130"/>
      <c r="I165" s="130"/>
      <c r="J165" s="130"/>
      <c r="K165" s="130"/>
      <c r="L165" s="130"/>
      <c r="M165" s="130"/>
      <c r="N165" s="130"/>
      <c r="O165" s="130"/>
      <c r="P165" s="130"/>
      <c r="Q165" s="130"/>
      <c r="R165" s="130"/>
    </row>
    <row r="166" spans="1:18" ht="14.25" x14ac:dyDescent="0.35">
      <c r="A166" s="130"/>
      <c r="B166" s="130"/>
      <c r="C166" s="130"/>
      <c r="D166" s="130"/>
      <c r="E166" s="130"/>
      <c r="F166" s="130"/>
      <c r="G166" s="130"/>
      <c r="H166" s="130"/>
      <c r="I166" s="130"/>
      <c r="J166" s="130"/>
      <c r="K166" s="130"/>
      <c r="L166" s="130"/>
      <c r="M166" s="130"/>
      <c r="N166" s="130"/>
      <c r="O166" s="130"/>
      <c r="P166" s="130"/>
      <c r="Q166" s="130"/>
      <c r="R166" s="130"/>
    </row>
    <row r="167" spans="1:18" ht="14.25" x14ac:dyDescent="0.35">
      <c r="A167" s="130"/>
      <c r="B167" s="130"/>
      <c r="C167" s="130"/>
      <c r="D167" s="130"/>
      <c r="E167" s="130"/>
      <c r="F167" s="130"/>
      <c r="G167" s="130"/>
      <c r="H167" s="130"/>
      <c r="I167" s="130"/>
      <c r="J167" s="130"/>
      <c r="K167" s="130"/>
      <c r="L167" s="130"/>
      <c r="M167" s="130"/>
      <c r="N167" s="130"/>
      <c r="O167" s="130"/>
      <c r="P167" s="130"/>
      <c r="Q167" s="130"/>
      <c r="R167" s="130"/>
    </row>
    <row r="168" spans="1:18" ht="14.25" x14ac:dyDescent="0.35">
      <c r="A168" s="130"/>
      <c r="B168" s="130"/>
      <c r="C168" s="130"/>
      <c r="D168" s="130"/>
      <c r="E168" s="130"/>
      <c r="F168" s="130"/>
      <c r="G168" s="130"/>
      <c r="H168" s="130"/>
      <c r="I168" s="130"/>
      <c r="J168" s="130"/>
      <c r="K168" s="130"/>
      <c r="L168" s="130"/>
      <c r="M168" s="130"/>
      <c r="N168" s="130"/>
      <c r="O168" s="130"/>
      <c r="P168" s="130"/>
      <c r="Q168" s="130"/>
      <c r="R168" s="130"/>
    </row>
    <row r="169" spans="1:18" ht="14.25" x14ac:dyDescent="0.35">
      <c r="A169" s="130"/>
      <c r="B169" s="130"/>
      <c r="C169" s="130"/>
      <c r="D169" s="130"/>
      <c r="E169" s="130"/>
      <c r="F169" s="130"/>
      <c r="G169" s="130"/>
      <c r="H169" s="130"/>
      <c r="I169" s="130"/>
      <c r="J169" s="130"/>
      <c r="K169" s="130"/>
      <c r="L169" s="130"/>
      <c r="M169" s="130"/>
      <c r="N169" s="130"/>
      <c r="O169" s="130"/>
      <c r="P169" s="130"/>
      <c r="Q169" s="130"/>
      <c r="R169" s="130"/>
    </row>
    <row r="170" spans="1:18" ht="14.25" x14ac:dyDescent="0.35">
      <c r="A170" s="130"/>
      <c r="B170" s="130"/>
      <c r="C170" s="130"/>
      <c r="D170" s="130"/>
      <c r="E170" s="130"/>
      <c r="F170" s="130"/>
      <c r="G170" s="130"/>
      <c r="H170" s="130"/>
      <c r="I170" s="130"/>
      <c r="J170" s="130"/>
      <c r="K170" s="130"/>
      <c r="L170" s="130"/>
      <c r="M170" s="130"/>
      <c r="N170" s="130"/>
      <c r="O170" s="130"/>
      <c r="P170" s="130"/>
      <c r="Q170" s="130"/>
      <c r="R170" s="130"/>
    </row>
    <row r="171" spans="1:18" ht="14.25" x14ac:dyDescent="0.35">
      <c r="A171" s="130"/>
      <c r="B171" s="130"/>
      <c r="C171" s="130"/>
      <c r="D171" s="130"/>
      <c r="E171" s="130"/>
      <c r="F171" s="130"/>
      <c r="G171" s="130"/>
      <c r="H171" s="130"/>
      <c r="I171" s="130"/>
      <c r="J171" s="130"/>
      <c r="K171" s="130"/>
      <c r="L171" s="130"/>
      <c r="M171" s="130"/>
      <c r="N171" s="130"/>
      <c r="O171" s="130"/>
      <c r="P171" s="130"/>
      <c r="Q171" s="130"/>
      <c r="R171" s="130"/>
    </row>
    <row r="172" spans="1:18" ht="14.25" x14ac:dyDescent="0.35">
      <c r="A172" s="130"/>
      <c r="B172" s="130"/>
      <c r="C172" s="130"/>
      <c r="D172" s="130"/>
      <c r="E172" s="130"/>
      <c r="F172" s="130"/>
      <c r="G172" s="130"/>
      <c r="H172" s="130"/>
      <c r="I172" s="130"/>
      <c r="J172" s="130"/>
      <c r="K172" s="130"/>
      <c r="L172" s="130"/>
      <c r="M172" s="130"/>
      <c r="N172" s="130"/>
      <c r="O172" s="130"/>
      <c r="P172" s="130"/>
      <c r="Q172" s="130"/>
      <c r="R172" s="130"/>
    </row>
    <row r="173" spans="1:18" ht="14.25" x14ac:dyDescent="0.35">
      <c r="A173" s="130"/>
      <c r="B173" s="130"/>
      <c r="C173" s="130"/>
      <c r="D173" s="130"/>
      <c r="E173" s="130"/>
      <c r="F173" s="130"/>
      <c r="G173" s="130"/>
      <c r="H173" s="130"/>
      <c r="I173" s="130"/>
      <c r="J173" s="130"/>
      <c r="K173" s="130"/>
      <c r="L173" s="130"/>
      <c r="M173" s="130"/>
      <c r="N173" s="130"/>
      <c r="O173" s="130"/>
      <c r="P173" s="130"/>
      <c r="Q173" s="130"/>
      <c r="R173" s="130"/>
    </row>
    <row r="174" spans="1:18" ht="14.25" x14ac:dyDescent="0.35">
      <c r="A174" s="130"/>
      <c r="B174" s="130"/>
      <c r="C174" s="130"/>
      <c r="D174" s="130"/>
      <c r="E174" s="130"/>
      <c r="F174" s="130"/>
      <c r="G174" s="130"/>
      <c r="H174" s="130"/>
      <c r="I174" s="130"/>
      <c r="J174" s="130"/>
      <c r="K174" s="130"/>
      <c r="L174" s="130"/>
      <c r="M174" s="130"/>
      <c r="N174" s="130"/>
      <c r="O174" s="130"/>
      <c r="P174" s="130"/>
      <c r="Q174" s="130"/>
      <c r="R174" s="130"/>
    </row>
    <row r="175" spans="1:18" ht="14.25" x14ac:dyDescent="0.35">
      <c r="A175" s="130"/>
      <c r="B175" s="130"/>
      <c r="C175" s="130"/>
      <c r="D175" s="130"/>
      <c r="E175" s="130"/>
      <c r="F175" s="130"/>
      <c r="G175" s="130"/>
      <c r="H175" s="130"/>
      <c r="I175" s="130"/>
      <c r="J175" s="130"/>
      <c r="K175" s="130"/>
      <c r="L175" s="130"/>
      <c r="M175" s="130"/>
      <c r="N175" s="130"/>
      <c r="O175" s="130"/>
      <c r="P175" s="130"/>
      <c r="Q175" s="130"/>
      <c r="R175" s="130"/>
    </row>
    <row r="176" spans="1:18" ht="14.25" x14ac:dyDescent="0.35">
      <c r="A176" s="130"/>
      <c r="B176" s="130"/>
      <c r="C176" s="130"/>
      <c r="D176" s="130"/>
      <c r="E176" s="130"/>
      <c r="F176" s="130"/>
      <c r="G176" s="130"/>
      <c r="H176" s="130"/>
      <c r="I176" s="130"/>
      <c r="J176" s="130"/>
      <c r="K176" s="130"/>
      <c r="L176" s="130"/>
      <c r="M176" s="130"/>
      <c r="N176" s="130"/>
      <c r="O176" s="130"/>
      <c r="P176" s="130"/>
      <c r="Q176" s="130"/>
      <c r="R176" s="130"/>
    </row>
    <row r="177" spans="1:18" ht="14.25" x14ac:dyDescent="0.35">
      <c r="A177" s="130"/>
      <c r="B177" s="130"/>
      <c r="C177" s="130"/>
      <c r="D177" s="130"/>
      <c r="E177" s="130"/>
      <c r="F177" s="130"/>
      <c r="G177" s="130"/>
      <c r="H177" s="130"/>
      <c r="I177" s="130"/>
      <c r="J177" s="130"/>
      <c r="K177" s="130"/>
      <c r="L177" s="130"/>
      <c r="M177" s="130"/>
      <c r="N177" s="130"/>
      <c r="O177" s="130"/>
      <c r="P177" s="130"/>
      <c r="Q177" s="130"/>
      <c r="R177" s="130"/>
    </row>
    <row r="178" spans="1:18" ht="14.25" x14ac:dyDescent="0.35">
      <c r="A178" s="130"/>
      <c r="B178" s="130"/>
      <c r="C178" s="130"/>
      <c r="D178" s="130"/>
      <c r="E178" s="130"/>
      <c r="F178" s="130"/>
      <c r="G178" s="130"/>
      <c r="H178" s="130"/>
      <c r="I178" s="130"/>
      <c r="J178" s="130"/>
      <c r="K178" s="130"/>
      <c r="L178" s="130"/>
      <c r="M178" s="130"/>
      <c r="N178" s="130"/>
      <c r="O178" s="130"/>
      <c r="P178" s="130"/>
      <c r="Q178" s="130"/>
      <c r="R178" s="130"/>
    </row>
    <row r="179" spans="1:18" ht="14.25" x14ac:dyDescent="0.35">
      <c r="A179" s="130"/>
      <c r="B179" s="130"/>
      <c r="C179" s="130"/>
      <c r="D179" s="130"/>
      <c r="E179" s="130"/>
      <c r="F179" s="130"/>
      <c r="G179" s="130"/>
      <c r="H179" s="130"/>
      <c r="I179" s="130"/>
      <c r="J179" s="130"/>
      <c r="K179" s="130"/>
      <c r="L179" s="130"/>
      <c r="M179" s="130"/>
      <c r="N179" s="130"/>
      <c r="O179" s="130"/>
      <c r="P179" s="130"/>
      <c r="Q179" s="130"/>
      <c r="R179" s="130"/>
    </row>
    <row r="180" spans="1:18" ht="14.25" x14ac:dyDescent="0.35">
      <c r="A180" s="130"/>
      <c r="B180" s="130"/>
      <c r="C180" s="130"/>
      <c r="D180" s="130"/>
      <c r="E180" s="130"/>
      <c r="F180" s="130"/>
      <c r="G180" s="130"/>
      <c r="H180" s="130"/>
      <c r="I180" s="130"/>
      <c r="J180" s="130"/>
      <c r="K180" s="130"/>
      <c r="L180" s="130"/>
      <c r="M180" s="130"/>
      <c r="N180" s="130"/>
      <c r="O180" s="130"/>
      <c r="P180" s="130"/>
      <c r="Q180" s="130"/>
      <c r="R180" s="130"/>
    </row>
    <row r="181" spans="1:18" ht="14.25" x14ac:dyDescent="0.35">
      <c r="A181" s="130"/>
      <c r="B181" s="130"/>
      <c r="C181" s="130"/>
      <c r="D181" s="130"/>
      <c r="E181" s="130"/>
      <c r="F181" s="130"/>
      <c r="G181" s="130"/>
      <c r="H181" s="130"/>
      <c r="I181" s="130"/>
      <c r="J181" s="130"/>
      <c r="K181" s="130"/>
      <c r="L181" s="130"/>
      <c r="M181" s="130"/>
      <c r="N181" s="130"/>
      <c r="O181" s="130"/>
      <c r="P181" s="130"/>
      <c r="Q181" s="130"/>
      <c r="R181" s="130"/>
    </row>
    <row r="182" spans="1:18" ht="14.25" x14ac:dyDescent="0.35">
      <c r="A182" s="130"/>
      <c r="B182" s="130"/>
      <c r="C182" s="130"/>
      <c r="D182" s="130"/>
      <c r="E182" s="130"/>
      <c r="F182" s="130"/>
      <c r="G182" s="130"/>
      <c r="H182" s="130"/>
      <c r="I182" s="130"/>
      <c r="J182" s="130"/>
      <c r="K182" s="130"/>
      <c r="L182" s="130"/>
      <c r="M182" s="130"/>
      <c r="N182" s="130"/>
      <c r="O182" s="130"/>
      <c r="P182" s="130"/>
      <c r="Q182" s="130"/>
      <c r="R182" s="130"/>
    </row>
    <row r="183" spans="1:18" ht="14.25" x14ac:dyDescent="0.35">
      <c r="A183" s="130"/>
      <c r="B183" s="130"/>
      <c r="C183" s="130"/>
      <c r="D183" s="130"/>
      <c r="E183" s="130"/>
      <c r="F183" s="130"/>
      <c r="G183" s="130"/>
      <c r="H183" s="130"/>
      <c r="I183" s="130"/>
      <c r="J183" s="130"/>
      <c r="K183" s="130"/>
      <c r="L183" s="130"/>
      <c r="M183" s="130"/>
      <c r="N183" s="130"/>
      <c r="O183" s="130"/>
      <c r="P183" s="130"/>
      <c r="Q183" s="130"/>
      <c r="R183" s="130"/>
    </row>
    <row r="184" spans="1:18" ht="14.25" x14ac:dyDescent="0.35">
      <c r="A184" s="130"/>
      <c r="B184" s="130"/>
      <c r="C184" s="130"/>
      <c r="D184" s="130"/>
      <c r="E184" s="130"/>
      <c r="F184" s="130"/>
      <c r="G184" s="130"/>
      <c r="H184" s="130"/>
      <c r="I184" s="130"/>
      <c r="J184" s="130"/>
      <c r="K184" s="130"/>
      <c r="L184" s="130"/>
      <c r="M184" s="130"/>
      <c r="N184" s="130"/>
      <c r="O184" s="130"/>
      <c r="P184" s="130"/>
      <c r="Q184" s="130"/>
      <c r="R184" s="130"/>
    </row>
    <row r="185" spans="1:18" ht="14.25" x14ac:dyDescent="0.35">
      <c r="A185" s="130"/>
      <c r="B185" s="130"/>
      <c r="C185" s="130"/>
      <c r="D185" s="130"/>
      <c r="E185" s="130"/>
      <c r="F185" s="130"/>
      <c r="G185" s="130"/>
      <c r="H185" s="130"/>
      <c r="I185" s="130"/>
      <c r="J185" s="130"/>
      <c r="K185" s="130"/>
      <c r="L185" s="130"/>
      <c r="M185" s="130"/>
      <c r="N185" s="130"/>
      <c r="O185" s="130"/>
      <c r="P185" s="130"/>
      <c r="Q185" s="130"/>
      <c r="R185" s="130"/>
    </row>
    <row r="186" spans="1:18" ht="14.25" x14ac:dyDescent="0.35">
      <c r="A186" s="130"/>
      <c r="B186" s="130"/>
      <c r="C186" s="130"/>
      <c r="D186" s="130"/>
      <c r="E186" s="130"/>
      <c r="F186" s="130"/>
      <c r="G186" s="130"/>
      <c r="H186" s="130"/>
      <c r="I186" s="130"/>
      <c r="J186" s="130"/>
      <c r="K186" s="130"/>
      <c r="L186" s="130"/>
      <c r="M186" s="130"/>
      <c r="N186" s="130"/>
      <c r="O186" s="130"/>
      <c r="P186" s="130"/>
      <c r="Q186" s="130"/>
      <c r="R186" s="130"/>
    </row>
    <row r="187" spans="1:18" ht="14.25" x14ac:dyDescent="0.35">
      <c r="A187" s="130"/>
      <c r="B187" s="130"/>
      <c r="C187" s="130"/>
      <c r="D187" s="130"/>
      <c r="E187" s="130"/>
      <c r="F187" s="130"/>
      <c r="G187" s="130"/>
      <c r="H187" s="130"/>
      <c r="I187" s="130"/>
      <c r="J187" s="130"/>
      <c r="K187" s="130"/>
      <c r="L187" s="130"/>
      <c r="M187" s="130"/>
      <c r="N187" s="130"/>
      <c r="O187" s="130"/>
      <c r="P187" s="130"/>
      <c r="Q187" s="130"/>
      <c r="R187" s="130"/>
    </row>
    <row r="188" spans="1:18" ht="14.25" x14ac:dyDescent="0.35">
      <c r="A188" s="130"/>
      <c r="B188" s="130"/>
      <c r="C188" s="130"/>
      <c r="D188" s="130"/>
      <c r="E188" s="130"/>
      <c r="F188" s="130"/>
      <c r="G188" s="130"/>
      <c r="H188" s="130"/>
      <c r="I188" s="130"/>
      <c r="J188" s="130"/>
      <c r="K188" s="130"/>
      <c r="L188" s="130"/>
      <c r="M188" s="130"/>
      <c r="N188" s="130"/>
      <c r="O188" s="130"/>
      <c r="P188" s="130"/>
      <c r="Q188" s="130"/>
      <c r="R188" s="130"/>
    </row>
    <row r="189" spans="1:18" ht="14.25" x14ac:dyDescent="0.35">
      <c r="A189" s="130"/>
      <c r="B189" s="130"/>
      <c r="C189" s="130"/>
      <c r="D189" s="130"/>
      <c r="E189" s="130"/>
      <c r="F189" s="130"/>
      <c r="G189" s="130"/>
      <c r="H189" s="130"/>
      <c r="I189" s="130"/>
      <c r="J189" s="130"/>
      <c r="K189" s="130"/>
      <c r="L189" s="130"/>
      <c r="M189" s="130"/>
      <c r="N189" s="130"/>
      <c r="O189" s="130"/>
      <c r="P189" s="130"/>
      <c r="Q189" s="130"/>
      <c r="R189" s="130"/>
    </row>
    <row r="190" spans="1:18" ht="14.25" x14ac:dyDescent="0.35">
      <c r="A190" s="130"/>
      <c r="B190" s="130"/>
      <c r="C190" s="130"/>
      <c r="D190" s="130"/>
      <c r="E190" s="130"/>
      <c r="F190" s="130"/>
      <c r="G190" s="130"/>
      <c r="H190" s="130"/>
      <c r="I190" s="130"/>
      <c r="J190" s="130"/>
      <c r="K190" s="130"/>
      <c r="L190" s="130"/>
      <c r="M190" s="130"/>
      <c r="N190" s="130"/>
      <c r="O190" s="130"/>
      <c r="P190" s="130"/>
      <c r="Q190" s="130"/>
      <c r="R190" s="130"/>
    </row>
    <row r="191" spans="1:18" ht="14.25" x14ac:dyDescent="0.35">
      <c r="A191" s="130"/>
      <c r="B191" s="130"/>
      <c r="C191" s="130"/>
      <c r="D191" s="130"/>
      <c r="E191" s="130"/>
      <c r="F191" s="130"/>
      <c r="G191" s="130"/>
      <c r="H191" s="130"/>
      <c r="I191" s="130"/>
      <c r="J191" s="130"/>
      <c r="K191" s="130"/>
      <c r="L191" s="130"/>
      <c r="M191" s="130"/>
      <c r="N191" s="130"/>
      <c r="O191" s="130"/>
      <c r="P191" s="130"/>
      <c r="Q191" s="130"/>
      <c r="R191" s="130"/>
    </row>
    <row r="192" spans="1:18" ht="14.25" x14ac:dyDescent="0.35">
      <c r="A192" s="130"/>
      <c r="B192" s="130"/>
      <c r="C192" s="130"/>
      <c r="D192" s="130"/>
      <c r="E192" s="130"/>
      <c r="F192" s="130"/>
      <c r="G192" s="130"/>
      <c r="H192" s="130"/>
      <c r="I192" s="130"/>
      <c r="J192" s="130"/>
      <c r="K192" s="130"/>
      <c r="L192" s="130"/>
      <c r="M192" s="130"/>
      <c r="N192" s="130"/>
      <c r="O192" s="130"/>
      <c r="P192" s="130"/>
      <c r="Q192" s="130"/>
      <c r="R192" s="130"/>
    </row>
    <row r="193" spans="1:18" ht="14.25" x14ac:dyDescent="0.35">
      <c r="A193" s="130"/>
      <c r="B193" s="130"/>
      <c r="C193" s="130"/>
      <c r="D193" s="130"/>
      <c r="E193" s="130"/>
      <c r="F193" s="130"/>
      <c r="G193" s="130"/>
      <c r="H193" s="130"/>
      <c r="I193" s="130"/>
      <c r="J193" s="130"/>
      <c r="K193" s="130"/>
      <c r="L193" s="130"/>
      <c r="M193" s="130"/>
      <c r="N193" s="130"/>
      <c r="O193" s="130"/>
      <c r="P193" s="130"/>
      <c r="Q193" s="130"/>
      <c r="R193" s="130"/>
    </row>
    <row r="194" spans="1:18" ht="14.25" x14ac:dyDescent="0.35">
      <c r="A194" s="130"/>
      <c r="B194" s="130"/>
      <c r="C194" s="130"/>
      <c r="D194" s="130"/>
      <c r="E194" s="130"/>
      <c r="F194" s="130"/>
      <c r="G194" s="130"/>
      <c r="H194" s="130"/>
      <c r="I194" s="130"/>
      <c r="J194" s="130"/>
      <c r="K194" s="130"/>
      <c r="L194" s="130"/>
      <c r="M194" s="130"/>
      <c r="N194" s="130"/>
      <c r="O194" s="130"/>
      <c r="P194" s="130"/>
      <c r="Q194" s="130"/>
      <c r="R194" s="130"/>
    </row>
    <row r="195" spans="1:18" ht="14.25" x14ac:dyDescent="0.35">
      <c r="A195" s="130"/>
      <c r="B195" s="130"/>
      <c r="C195" s="130"/>
      <c r="D195" s="130"/>
      <c r="E195" s="130"/>
      <c r="F195" s="130"/>
      <c r="G195" s="130"/>
      <c r="H195" s="130"/>
      <c r="I195" s="130"/>
      <c r="J195" s="130"/>
      <c r="K195" s="130"/>
      <c r="L195" s="130"/>
      <c r="M195" s="130"/>
      <c r="N195" s="130"/>
      <c r="O195" s="130"/>
      <c r="P195" s="130"/>
      <c r="Q195" s="130"/>
      <c r="R195" s="130"/>
    </row>
    <row r="196" spans="1:18" ht="14.25" x14ac:dyDescent="0.35">
      <c r="A196" s="130"/>
      <c r="B196" s="130"/>
      <c r="C196" s="130"/>
      <c r="D196" s="130"/>
      <c r="E196" s="130"/>
      <c r="F196" s="130"/>
      <c r="G196" s="130"/>
      <c r="H196" s="130"/>
      <c r="I196" s="130"/>
      <c r="J196" s="130"/>
      <c r="K196" s="130"/>
      <c r="L196" s="130"/>
      <c r="M196" s="130"/>
      <c r="N196" s="130"/>
      <c r="O196" s="130"/>
      <c r="P196" s="130"/>
      <c r="Q196" s="130"/>
      <c r="R196" s="130"/>
    </row>
    <row r="197" spans="1:18" ht="14.25" x14ac:dyDescent="0.35">
      <c r="A197" s="130"/>
      <c r="B197" s="130"/>
      <c r="C197" s="130"/>
      <c r="D197" s="130"/>
      <c r="E197" s="130"/>
      <c r="F197" s="130"/>
      <c r="G197" s="130"/>
      <c r="H197" s="130"/>
      <c r="I197" s="130"/>
      <c r="J197" s="130"/>
      <c r="K197" s="130"/>
      <c r="L197" s="130"/>
      <c r="M197" s="130"/>
      <c r="N197" s="130"/>
      <c r="O197" s="130"/>
      <c r="P197" s="130"/>
      <c r="Q197" s="130"/>
      <c r="R197" s="130"/>
    </row>
    <row r="198" spans="1:18" ht="14.25" x14ac:dyDescent="0.35">
      <c r="A198" s="130"/>
      <c r="B198" s="130"/>
      <c r="C198" s="130"/>
      <c r="D198" s="130"/>
      <c r="E198" s="130"/>
      <c r="F198" s="130"/>
      <c r="G198" s="130"/>
      <c r="H198" s="130"/>
      <c r="I198" s="130"/>
      <c r="J198" s="130"/>
      <c r="K198" s="130"/>
      <c r="L198" s="130"/>
      <c r="M198" s="130"/>
      <c r="N198" s="130"/>
      <c r="O198" s="130"/>
      <c r="P198" s="130"/>
      <c r="Q198" s="130"/>
      <c r="R198" s="130"/>
    </row>
    <row r="199" spans="1:18" ht="14.25" x14ac:dyDescent="0.35">
      <c r="A199" s="130"/>
      <c r="B199" s="130"/>
      <c r="C199" s="130"/>
      <c r="D199" s="130"/>
      <c r="E199" s="130"/>
      <c r="F199" s="130"/>
      <c r="G199" s="130"/>
      <c r="H199" s="130"/>
      <c r="I199" s="130"/>
      <c r="J199" s="130"/>
      <c r="K199" s="130"/>
      <c r="L199" s="130"/>
      <c r="M199" s="130"/>
      <c r="N199" s="130"/>
      <c r="O199" s="130"/>
      <c r="P199" s="130"/>
      <c r="Q199" s="130"/>
      <c r="R199" s="130"/>
    </row>
    <row r="200" spans="1:18" ht="14.25" x14ac:dyDescent="0.35">
      <c r="A200" s="130"/>
      <c r="B200" s="130"/>
      <c r="C200" s="130"/>
      <c r="D200" s="130"/>
      <c r="E200" s="130"/>
      <c r="F200" s="130"/>
      <c r="G200" s="130"/>
      <c r="H200" s="130"/>
      <c r="I200" s="130"/>
      <c r="J200" s="130"/>
      <c r="K200" s="130"/>
      <c r="L200" s="130"/>
      <c r="M200" s="130"/>
      <c r="N200" s="130"/>
      <c r="O200" s="130"/>
      <c r="P200" s="130"/>
      <c r="Q200" s="130"/>
      <c r="R200" s="130"/>
    </row>
    <row r="201" spans="1:18" ht="14.25" x14ac:dyDescent="0.35">
      <c r="A201" s="130"/>
      <c r="B201" s="130"/>
      <c r="C201" s="130"/>
      <c r="D201" s="130"/>
      <c r="E201" s="130"/>
      <c r="F201" s="130"/>
      <c r="G201" s="130"/>
      <c r="H201" s="130"/>
      <c r="I201" s="130"/>
      <c r="J201" s="130"/>
      <c r="K201" s="130"/>
      <c r="L201" s="130"/>
      <c r="M201" s="130"/>
      <c r="N201" s="130"/>
      <c r="O201" s="130"/>
      <c r="P201" s="130"/>
      <c r="Q201" s="130"/>
      <c r="R201" s="130"/>
    </row>
    <row r="202" spans="1:18" ht="14.25" x14ac:dyDescent="0.35">
      <c r="A202" s="130"/>
      <c r="B202" s="130"/>
      <c r="C202" s="130"/>
      <c r="D202" s="130"/>
      <c r="E202" s="130"/>
      <c r="F202" s="130"/>
      <c r="G202" s="130"/>
      <c r="H202" s="130"/>
      <c r="I202" s="130"/>
      <c r="J202" s="130"/>
      <c r="K202" s="130"/>
      <c r="L202" s="130"/>
      <c r="M202" s="130"/>
      <c r="N202" s="130"/>
      <c r="O202" s="130"/>
      <c r="P202" s="130"/>
      <c r="Q202" s="130"/>
      <c r="R202" s="130"/>
    </row>
    <row r="203" spans="1:18" ht="14.25" x14ac:dyDescent="0.35">
      <c r="A203" s="130"/>
      <c r="B203" s="130"/>
      <c r="C203" s="130"/>
      <c r="D203" s="130"/>
      <c r="E203" s="130"/>
      <c r="F203" s="130"/>
      <c r="G203" s="130"/>
      <c r="H203" s="130"/>
      <c r="I203" s="130"/>
      <c r="J203" s="130"/>
      <c r="K203" s="130"/>
      <c r="L203" s="130"/>
      <c r="M203" s="130"/>
      <c r="N203" s="130"/>
      <c r="O203" s="130"/>
      <c r="P203" s="130"/>
      <c r="Q203" s="130"/>
      <c r="R203" s="130"/>
    </row>
    <row r="204" spans="1:18" ht="14.25" x14ac:dyDescent="0.35">
      <c r="A204" s="130"/>
      <c r="B204" s="130"/>
      <c r="C204" s="130"/>
      <c r="D204" s="130"/>
      <c r="E204" s="130"/>
      <c r="F204" s="130"/>
      <c r="G204" s="130"/>
      <c r="H204" s="130"/>
      <c r="I204" s="130"/>
      <c r="J204" s="130"/>
      <c r="K204" s="130"/>
      <c r="L204" s="130"/>
      <c r="M204" s="130"/>
      <c r="N204" s="130"/>
      <c r="O204" s="130"/>
      <c r="P204" s="130"/>
      <c r="Q204" s="130"/>
      <c r="R204" s="130"/>
    </row>
    <row r="205" spans="1:18" ht="14.25" x14ac:dyDescent="0.35">
      <c r="A205" s="130"/>
      <c r="B205" s="130"/>
      <c r="C205" s="130"/>
      <c r="D205" s="130"/>
      <c r="E205" s="130"/>
      <c r="F205" s="130"/>
      <c r="G205" s="130"/>
      <c r="H205" s="130"/>
      <c r="I205" s="130"/>
      <c r="J205" s="130"/>
      <c r="K205" s="130"/>
      <c r="L205" s="130"/>
      <c r="M205" s="130"/>
      <c r="N205" s="130"/>
      <c r="O205" s="130"/>
      <c r="P205" s="130"/>
      <c r="Q205" s="130"/>
      <c r="R205" s="130"/>
    </row>
    <row r="206" spans="1:18" ht="14.25" x14ac:dyDescent="0.35">
      <c r="A206" s="130"/>
      <c r="B206" s="130"/>
      <c r="C206" s="130"/>
      <c r="D206" s="130"/>
      <c r="E206" s="130"/>
      <c r="F206" s="130"/>
      <c r="G206" s="130"/>
      <c r="H206" s="130"/>
      <c r="I206" s="130"/>
      <c r="J206" s="130"/>
      <c r="K206" s="130"/>
      <c r="L206" s="130"/>
      <c r="M206" s="130"/>
      <c r="N206" s="130"/>
      <c r="O206" s="130"/>
      <c r="P206" s="130"/>
      <c r="Q206" s="130"/>
      <c r="R206" s="130"/>
    </row>
    <row r="207" spans="1:18" ht="14.25" x14ac:dyDescent="0.35">
      <c r="A207" s="130"/>
      <c r="B207" s="130"/>
      <c r="C207" s="130"/>
      <c r="D207" s="130"/>
      <c r="E207" s="130"/>
      <c r="F207" s="130"/>
      <c r="G207" s="130"/>
      <c r="H207" s="130"/>
      <c r="I207" s="130"/>
      <c r="J207" s="130"/>
      <c r="K207" s="130"/>
      <c r="L207" s="130"/>
      <c r="M207" s="130"/>
      <c r="N207" s="130"/>
      <c r="O207" s="130"/>
      <c r="P207" s="130"/>
      <c r="Q207" s="130"/>
      <c r="R207" s="130"/>
    </row>
    <row r="208" spans="1:18" ht="14.25" x14ac:dyDescent="0.35">
      <c r="A208" s="130"/>
      <c r="B208" s="130"/>
      <c r="C208" s="130"/>
      <c r="D208" s="130"/>
      <c r="E208" s="130"/>
      <c r="F208" s="130"/>
      <c r="G208" s="130"/>
      <c r="H208" s="130"/>
      <c r="I208" s="130"/>
      <c r="J208" s="130"/>
      <c r="K208" s="130"/>
      <c r="L208" s="130"/>
      <c r="M208" s="130"/>
      <c r="N208" s="130"/>
      <c r="O208" s="130"/>
      <c r="P208" s="130"/>
      <c r="Q208" s="130"/>
      <c r="R208" s="130"/>
    </row>
    <row r="209" spans="1:18" ht="14.25" x14ac:dyDescent="0.35">
      <c r="A209" s="130"/>
      <c r="B209" s="130"/>
      <c r="C209" s="130"/>
      <c r="D209" s="130"/>
      <c r="E209" s="130"/>
      <c r="F209" s="130"/>
      <c r="G209" s="130"/>
      <c r="H209" s="130"/>
      <c r="I209" s="130"/>
      <c r="J209" s="130"/>
      <c r="K209" s="130"/>
      <c r="L209" s="130"/>
      <c r="M209" s="130"/>
      <c r="N209" s="130"/>
      <c r="O209" s="130"/>
      <c r="P209" s="130"/>
      <c r="Q209" s="130"/>
      <c r="R209" s="130"/>
    </row>
    <row r="210" spans="1:18" ht="14.25" x14ac:dyDescent="0.35">
      <c r="A210" s="130"/>
      <c r="B210" s="130"/>
      <c r="C210" s="130"/>
      <c r="D210" s="130"/>
      <c r="E210" s="130"/>
      <c r="F210" s="130"/>
      <c r="G210" s="130"/>
      <c r="H210" s="130"/>
      <c r="I210" s="130"/>
      <c r="J210" s="130"/>
      <c r="K210" s="130"/>
      <c r="L210" s="130"/>
      <c r="M210" s="130"/>
      <c r="N210" s="130"/>
      <c r="O210" s="130"/>
      <c r="P210" s="130"/>
      <c r="Q210" s="130"/>
      <c r="R210" s="130"/>
    </row>
    <row r="211" spans="1:18" ht="14.25" x14ac:dyDescent="0.35">
      <c r="A211" s="130"/>
      <c r="B211" s="130"/>
      <c r="C211" s="130"/>
      <c r="D211" s="130"/>
      <c r="E211" s="130"/>
      <c r="F211" s="130"/>
      <c r="G211" s="130"/>
      <c r="H211" s="130"/>
      <c r="I211" s="130"/>
      <c r="J211" s="130"/>
      <c r="K211" s="130"/>
      <c r="L211" s="130"/>
      <c r="M211" s="130"/>
      <c r="N211" s="130"/>
      <c r="O211" s="130"/>
      <c r="P211" s="130"/>
      <c r="Q211" s="130"/>
      <c r="R211" s="130"/>
    </row>
    <row r="212" spans="1:18" ht="14.25" x14ac:dyDescent="0.35">
      <c r="A212" s="130"/>
      <c r="B212" s="130"/>
      <c r="C212" s="130"/>
      <c r="D212" s="130"/>
      <c r="E212" s="130"/>
      <c r="F212" s="130"/>
      <c r="G212" s="130"/>
      <c r="H212" s="130"/>
      <c r="I212" s="130"/>
      <c r="J212" s="130"/>
      <c r="K212" s="130"/>
      <c r="L212" s="130"/>
      <c r="M212" s="130"/>
      <c r="N212" s="130"/>
      <c r="O212" s="130"/>
      <c r="P212" s="130"/>
      <c r="Q212" s="130"/>
      <c r="R212" s="130"/>
    </row>
    <row r="213" spans="1:18" ht="14.25" x14ac:dyDescent="0.35">
      <c r="A213" s="130"/>
      <c r="B213" s="130"/>
      <c r="C213" s="130"/>
      <c r="D213" s="130"/>
      <c r="E213" s="130"/>
      <c r="F213" s="130"/>
      <c r="G213" s="130"/>
      <c r="H213" s="130"/>
      <c r="I213" s="130"/>
      <c r="J213" s="130"/>
      <c r="K213" s="130"/>
      <c r="L213" s="130"/>
      <c r="M213" s="130"/>
      <c r="N213" s="130"/>
      <c r="O213" s="130"/>
      <c r="P213" s="130"/>
      <c r="Q213" s="130"/>
      <c r="R213" s="130"/>
    </row>
    <row r="214" spans="1:18" ht="14.25" x14ac:dyDescent="0.35">
      <c r="A214" s="130"/>
      <c r="B214" s="130"/>
      <c r="C214" s="130"/>
      <c r="D214" s="130"/>
      <c r="E214" s="130"/>
      <c r="F214" s="130"/>
      <c r="G214" s="130"/>
      <c r="H214" s="130"/>
      <c r="I214" s="130"/>
      <c r="J214" s="130"/>
      <c r="K214" s="130"/>
      <c r="L214" s="130"/>
      <c r="M214" s="130"/>
      <c r="N214" s="130"/>
      <c r="O214" s="130"/>
      <c r="P214" s="130"/>
      <c r="Q214" s="130"/>
      <c r="R214" s="130"/>
    </row>
    <row r="215" spans="1:18" ht="14.25" x14ac:dyDescent="0.35">
      <c r="A215" s="130"/>
      <c r="B215" s="130"/>
      <c r="C215" s="130"/>
      <c r="D215" s="130"/>
      <c r="E215" s="130"/>
      <c r="F215" s="130"/>
      <c r="G215" s="130"/>
      <c r="H215" s="130"/>
      <c r="I215" s="130"/>
      <c r="J215" s="130"/>
      <c r="K215" s="130"/>
      <c r="L215" s="130"/>
      <c r="M215" s="130"/>
      <c r="N215" s="130"/>
      <c r="O215" s="130"/>
      <c r="P215" s="130"/>
      <c r="Q215" s="130"/>
      <c r="R215" s="130"/>
    </row>
    <row r="216" spans="1:18" ht="14.25" x14ac:dyDescent="0.35">
      <c r="A216" s="130"/>
      <c r="B216" s="130"/>
      <c r="C216" s="130"/>
      <c r="D216" s="130"/>
      <c r="E216" s="130"/>
      <c r="F216" s="130"/>
      <c r="G216" s="130"/>
      <c r="H216" s="130"/>
      <c r="I216" s="130"/>
      <c r="J216" s="130"/>
      <c r="K216" s="130"/>
      <c r="L216" s="130"/>
      <c r="M216" s="130"/>
      <c r="N216" s="130"/>
      <c r="O216" s="130"/>
      <c r="P216" s="130"/>
      <c r="Q216" s="130"/>
      <c r="R216" s="130"/>
    </row>
  </sheetData>
  <mergeCells count="1">
    <mergeCell ref="A1:K1"/>
  </mergeCells>
  <phoneticPr fontId="30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7</vt:i4>
      </vt:variant>
    </vt:vector>
  </HeadingPairs>
  <TitlesOfParts>
    <vt:vector size="7" baseType="lpstr">
      <vt:lpstr>九寨沟会务接待</vt:lpstr>
      <vt:lpstr>主题航班</vt:lpstr>
      <vt:lpstr>包机团队机票汇总</vt:lpstr>
      <vt:lpstr>散客票汇总</vt:lpstr>
      <vt:lpstr>零食清单</vt:lpstr>
      <vt:lpstr>采购物料清单</vt:lpstr>
      <vt:lpstr>用车超时超公里明细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王凤雨</cp:lastModifiedBy>
  <dcterms:modified xsi:type="dcterms:W3CDTF">2021-10-27T04:36:01Z</dcterms:modified>
</cp:coreProperties>
</file>