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更新方案报价/"/>
    </mc:Choice>
  </mc:AlternateContent>
  <bookViews>
    <workbookView xWindow="0" yWindow="0" windowWidth="28800" windowHeight="18000" tabRatio="500"/>
  </bookViews>
  <sheets>
    <sheet name="接待报价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1" i="1" l="1"/>
  <c r="J30" i="1"/>
  <c r="J3" i="1"/>
  <c r="J4" i="1"/>
  <c r="J5" i="1"/>
  <c r="J7" i="1"/>
  <c r="J17" i="1"/>
  <c r="J18" i="1"/>
  <c r="J21" i="1"/>
  <c r="J26" i="1"/>
  <c r="J19" i="1"/>
  <c r="J22" i="1"/>
  <c r="J29" i="1"/>
  <c r="J6" i="1"/>
  <c r="J8" i="1"/>
  <c r="J9" i="1"/>
  <c r="J10" i="1"/>
  <c r="J11" i="1"/>
  <c r="J12" i="1"/>
  <c r="J13" i="1"/>
  <c r="J14" i="1"/>
  <c r="J15" i="1"/>
  <c r="J16" i="1"/>
  <c r="J20" i="1"/>
  <c r="J23" i="1"/>
  <c r="J24" i="1"/>
  <c r="J25" i="1"/>
  <c r="J27" i="1"/>
  <c r="J28" i="1"/>
  <c r="J32" i="1"/>
  <c r="J33" i="1"/>
</calcChain>
</file>

<file path=xl/sharedStrings.xml><?xml version="1.0" encoding="utf-8"?>
<sst xmlns="http://schemas.openxmlformats.org/spreadsheetml/2006/main" count="122" uniqueCount="82">
  <si>
    <t>项目</t>
    <rPh sb="0" eb="1">
      <t>xiang mu</t>
    </rPh>
    <phoneticPr fontId="2" type="noConversion"/>
  </si>
  <si>
    <t>明细</t>
    <rPh sb="0" eb="1">
      <t>ming xi</t>
    </rPh>
    <phoneticPr fontId="2" type="noConversion"/>
  </si>
  <si>
    <t>单价</t>
    <rPh sb="0" eb="1">
      <t>dan jia</t>
    </rPh>
    <phoneticPr fontId="2" type="noConversion"/>
  </si>
  <si>
    <t>数量1</t>
    <rPh sb="0" eb="1">
      <t>shu laing</t>
    </rPh>
    <phoneticPr fontId="2" type="noConversion"/>
  </si>
  <si>
    <t>数量2</t>
    <rPh sb="0" eb="1">
      <t>shu laing</t>
    </rPh>
    <phoneticPr fontId="2" type="noConversion"/>
  </si>
  <si>
    <t>金额</t>
    <rPh sb="0" eb="1">
      <t>jin e</t>
    </rPh>
    <phoneticPr fontId="2" type="noConversion"/>
  </si>
  <si>
    <t>备注</t>
    <rPh sb="0" eb="1">
      <t>bei zhu</t>
    </rPh>
    <phoneticPr fontId="2" type="noConversion"/>
  </si>
  <si>
    <t>单位1</t>
    <rPh sb="0" eb="1">
      <t>dan wei</t>
    </rPh>
    <phoneticPr fontId="2" type="noConversion"/>
  </si>
  <si>
    <t>辆</t>
    <rPh sb="0" eb="1">
      <t>laing</t>
    </rPh>
    <phoneticPr fontId="2" type="noConversion"/>
  </si>
  <si>
    <t>单位2</t>
    <rPh sb="0" eb="1">
      <t>dan wei</t>
    </rPh>
    <phoneticPr fontId="2" type="noConversion"/>
  </si>
  <si>
    <t>趟</t>
    <rPh sb="0" eb="1">
      <t>tang</t>
    </rPh>
    <phoneticPr fontId="2" type="noConversion"/>
  </si>
  <si>
    <t>天</t>
    <rPh sb="0" eb="1">
      <t>tian</t>
    </rPh>
    <phoneticPr fontId="2" type="noConversion"/>
  </si>
  <si>
    <t>50座大巴</t>
    <phoneticPr fontId="2" type="noConversion"/>
  </si>
  <si>
    <t>天津东丽湖恒大备车</t>
    <rPh sb="0" eb="1">
      <t>tian jin</t>
    </rPh>
    <rPh sb="2" eb="3">
      <t>dong li hu</t>
    </rPh>
    <rPh sb="5" eb="6">
      <t>heng da</t>
    </rPh>
    <rPh sb="7" eb="8">
      <t>bei che</t>
    </rPh>
    <phoneticPr fontId="2" type="noConversion"/>
  </si>
  <si>
    <t>50座大巴</t>
    <rPh sb="2" eb="3">
      <t>zuo</t>
    </rPh>
    <rPh sb="3" eb="4">
      <t>da ba</t>
    </rPh>
    <phoneticPr fontId="2" type="noConversion"/>
  </si>
  <si>
    <t>车辆部分小计</t>
    <phoneticPr fontId="2" type="noConversion"/>
  </si>
  <si>
    <t>间</t>
    <rPh sb="0" eb="1">
      <t>jian</t>
    </rPh>
    <phoneticPr fontId="2" type="noConversion"/>
  </si>
  <si>
    <t>晚</t>
    <rPh sb="0" eb="1">
      <t>wan</t>
    </rPh>
    <phoneticPr fontId="2" type="noConversion"/>
  </si>
  <si>
    <t>90大+45标</t>
    <rPh sb="2" eb="3">
      <t>da</t>
    </rPh>
    <rPh sb="6" eb="7">
      <t>biao</t>
    </rPh>
    <phoneticPr fontId="2" type="noConversion"/>
  </si>
  <si>
    <t>酒店部分小计</t>
    <rPh sb="0" eb="1">
      <t>jiu dian</t>
    </rPh>
    <phoneticPr fontId="2" type="noConversion"/>
  </si>
  <si>
    <t>人</t>
    <rPh sb="0" eb="1">
      <t>ren</t>
    </rPh>
    <phoneticPr fontId="2" type="noConversion"/>
  </si>
  <si>
    <t>按照7家酒店工作人员3人预估；4天</t>
    <rPh sb="0" eb="1">
      <t>an zhao</t>
    </rPh>
    <rPh sb="3" eb="4">
      <t>jia</t>
    </rPh>
    <rPh sb="4" eb="5">
      <t>jiu dian</t>
    </rPh>
    <rPh sb="6" eb="7">
      <t>gogn zuo</t>
    </rPh>
    <rPh sb="8" eb="9">
      <t>ren yuan</t>
    </rPh>
    <rPh sb="11" eb="12">
      <t>ren</t>
    </rPh>
    <rPh sb="12" eb="13">
      <t>yu gu</t>
    </rPh>
    <rPh sb="16" eb="17">
      <t>tian</t>
    </rPh>
    <phoneticPr fontId="2" type="noConversion"/>
  </si>
  <si>
    <t>现场协调</t>
    <rPh sb="0" eb="1">
      <t>xain chang</t>
    </rPh>
    <rPh sb="2" eb="3">
      <t>xie tiao</t>
    </rPh>
    <phoneticPr fontId="2" type="noConversion"/>
  </si>
  <si>
    <t>康辉工作人员</t>
    <rPh sb="0" eb="1">
      <t>kang hui</t>
    </rPh>
    <rPh sb="2" eb="3">
      <t>gogn zuo</t>
    </rPh>
    <rPh sb="4" eb="5">
      <t>ren yuan</t>
    </rPh>
    <phoneticPr fontId="2" type="noConversion"/>
  </si>
  <si>
    <t>天津当地人员差旅补助</t>
    <rPh sb="0" eb="1">
      <t>tian jin</t>
    </rPh>
    <rPh sb="2" eb="3">
      <t>dang di</t>
    </rPh>
    <rPh sb="4" eb="5">
      <t>ren yuan</t>
    </rPh>
    <rPh sb="8" eb="9">
      <t>bu zhu</t>
    </rPh>
    <phoneticPr fontId="2" type="noConversion"/>
  </si>
  <si>
    <t>交通餐饮补助（主会场偏远）</t>
    <rPh sb="0" eb="1">
      <t>jiao tong</t>
    </rPh>
    <rPh sb="2" eb="3">
      <t>cna yin</t>
    </rPh>
    <rPh sb="4" eb="5">
      <t>bu zhu</t>
    </rPh>
    <rPh sb="7" eb="8">
      <t>zhu hui chang</t>
    </rPh>
    <rPh sb="10" eb="11">
      <t>pian yuan</t>
    </rPh>
    <phoneticPr fontId="2" type="noConversion"/>
  </si>
  <si>
    <t>酒店工作人员（签到，咨询，协助发车）</t>
    <rPh sb="0" eb="1">
      <t>jiu dian</t>
    </rPh>
    <rPh sb="2" eb="3">
      <t>gogn zuo</t>
    </rPh>
    <rPh sb="4" eb="5">
      <t>rne yuan</t>
    </rPh>
    <rPh sb="7" eb="8">
      <t>qain dao</t>
    </rPh>
    <rPh sb="10" eb="11">
      <t>zi xun</t>
    </rPh>
    <rPh sb="13" eb="14">
      <t>xie zhu</t>
    </rPh>
    <rPh sb="15" eb="16">
      <t>fa hce</t>
    </rPh>
    <phoneticPr fontId="2" type="noConversion"/>
  </si>
  <si>
    <t>最终报价（含税含服务费）</t>
    <rPh sb="0" eb="1">
      <t>zui zhong</t>
    </rPh>
    <rPh sb="2" eb="3">
      <t>bao jia</t>
    </rPh>
    <rPh sb="5" eb="6">
      <t>han shui</t>
    </rPh>
    <rPh sb="7" eb="8">
      <t>han</t>
    </rPh>
    <rPh sb="8" eb="9">
      <t>fu wu fei</t>
    </rPh>
    <phoneticPr fontId="2" type="noConversion"/>
  </si>
  <si>
    <t>活动车辆总调度</t>
    <rPh sb="0" eb="1">
      <t>hud oong</t>
    </rPh>
    <rPh sb="2" eb="3">
      <t>che laing</t>
    </rPh>
    <rPh sb="4" eb="5">
      <t>zong</t>
    </rPh>
    <rPh sb="5" eb="6">
      <t>diao du</t>
    </rPh>
    <phoneticPr fontId="2" type="noConversion"/>
  </si>
  <si>
    <t>内容</t>
    <rPh sb="0" eb="1">
      <t>nei rong</t>
    </rPh>
    <phoneticPr fontId="2" type="noConversion"/>
  </si>
  <si>
    <t>车辆主/副负责人</t>
    <phoneticPr fontId="2" type="noConversion"/>
  </si>
  <si>
    <t>税费6%（增值税专用发票）</t>
    <rPh sb="5" eb="6">
      <t>zeng zhi shui</t>
    </rPh>
    <rPh sb="8" eb="9">
      <t>zhuan yong</t>
    </rPh>
    <rPh sb="10" eb="11">
      <t>fa pi a</t>
    </rPh>
    <rPh sb="11" eb="12">
      <t>piao</t>
    </rPh>
    <phoneticPr fontId="2" type="noConversion"/>
  </si>
  <si>
    <t>105大（35加床）+70标</t>
    <rPh sb="3" eb="4">
      <t>da</t>
    </rPh>
    <rPh sb="7" eb="8">
      <t>jia chuang</t>
    </rPh>
    <rPh sb="13" eb="14">
      <t>biao</t>
    </rPh>
    <phoneticPr fontId="2" type="noConversion"/>
  </si>
  <si>
    <t>360政企安全员工大会 - 会务接待报价【康辉会展】</t>
    <rPh sb="5" eb="6">
      <t>an quan</t>
    </rPh>
    <rPh sb="14" eb="15">
      <t>hui wu</t>
    </rPh>
    <rPh sb="16" eb="17">
      <t>jie dai</t>
    </rPh>
    <rPh sb="18" eb="19">
      <t>bao jia</t>
    </rPh>
    <rPh sb="21" eb="22">
      <t>akng hui</t>
    </rPh>
    <rPh sb="23" eb="24">
      <t>hui zhan</t>
    </rPh>
    <phoneticPr fontId="2" type="noConversion"/>
  </si>
  <si>
    <t>15大+140标</t>
    <rPh sb="2" eb="3">
      <t>da</t>
    </rPh>
    <rPh sb="7" eb="8">
      <t>biao</t>
    </rPh>
    <phoneticPr fontId="2" type="noConversion"/>
  </si>
  <si>
    <t>滨海圣光皇冠假日酒店（加床容纳280人）</t>
    <rPh sb="11" eb="12">
      <t>jia chuang</t>
    </rPh>
    <rPh sb="13" eb="14">
      <t>rogn na</t>
    </rPh>
    <rPh sb="18" eb="19">
      <t>ren</t>
    </rPh>
    <phoneticPr fontId="2" type="noConversion"/>
  </si>
  <si>
    <t>天津麦克达温德姆酒店（容纳180人）</t>
    <rPh sb="11" eb="12">
      <t>rogn na</t>
    </rPh>
    <rPh sb="16" eb="17">
      <t>ren</t>
    </rPh>
    <phoneticPr fontId="2" type="noConversion"/>
  </si>
  <si>
    <t>天津滨海1号温泉度假酒店（容纳295人）</t>
    <rPh sb="13" eb="14">
      <t>rong na</t>
    </rPh>
    <rPh sb="18" eb="19">
      <t>ren</t>
    </rPh>
    <phoneticPr fontId="2" type="noConversion"/>
  </si>
  <si>
    <t>105大（50加床）+45标</t>
    <rPh sb="3" eb="4">
      <t>da</t>
    </rPh>
    <rPh sb="7" eb="8">
      <t>jia chuang</t>
    </rPh>
    <rPh sb="13" eb="14">
      <t>biao</t>
    </rPh>
    <phoneticPr fontId="2" type="noConversion"/>
  </si>
  <si>
    <t>天津东凯悦酒店（容纳245人）</t>
    <rPh sb="8" eb="9">
      <t>rong na</t>
    </rPh>
    <rPh sb="13" eb="14">
      <t>ren</t>
    </rPh>
    <phoneticPr fontId="2" type="noConversion"/>
  </si>
  <si>
    <t>80大（30加床）+60标</t>
    <rPh sb="2" eb="3">
      <t>da</t>
    </rPh>
    <rPh sb="6" eb="7">
      <t>jia chuang</t>
    </rPh>
    <rPh sb="12" eb="13">
      <t>biao</t>
    </rPh>
    <phoneticPr fontId="2" type="noConversion"/>
  </si>
  <si>
    <t>天津生态城世茂希尔顿（容纳230人）</t>
    <rPh sb="2" eb="3">
      <t>sheng tai cheng</t>
    </rPh>
    <rPh sb="5" eb="6">
      <t>shi mao</t>
    </rPh>
    <rPh sb="11" eb="12">
      <t>rong na</t>
    </rPh>
    <rPh sb="16" eb="17">
      <t>ren</t>
    </rPh>
    <phoneticPr fontId="2" type="noConversion"/>
  </si>
  <si>
    <t>天津滨海喜来登酒店（容纳280人）</t>
    <rPh sb="0" eb="1">
      <t>tian jin</t>
    </rPh>
    <rPh sb="2" eb="3">
      <t>bin hai</t>
    </rPh>
    <rPh sb="4" eb="5">
      <t>xi lai deng</t>
    </rPh>
    <rPh sb="7" eb="8">
      <t>jiu dian</t>
    </rPh>
    <rPh sb="10" eb="11">
      <t>rogn na</t>
    </rPh>
    <rPh sb="15" eb="16">
      <t>ren</t>
    </rPh>
    <phoneticPr fontId="2" type="noConversion"/>
  </si>
  <si>
    <t>50大（50加床）+40标</t>
    <rPh sb="2" eb="3">
      <t>da</t>
    </rPh>
    <rPh sb="6" eb="7">
      <t>jia chuang</t>
    </rPh>
    <rPh sb="12" eb="13">
      <t>biao</t>
    </rPh>
    <phoneticPr fontId="2" type="noConversion"/>
  </si>
  <si>
    <t>天津海河假日酒店（容纳180人）</t>
    <rPh sb="0" eb="1">
      <t>tian jin</t>
    </rPh>
    <rPh sb="2" eb="3">
      <t>hai he</t>
    </rPh>
    <rPh sb="4" eb="5">
      <t>jia ri</t>
    </rPh>
    <rPh sb="6" eb="7">
      <t>jiu dian</t>
    </rPh>
    <rPh sb="9" eb="10">
      <t>rogn na</t>
    </rPh>
    <rPh sb="14" eb="15">
      <t>ren</t>
    </rPh>
    <phoneticPr fontId="2" type="noConversion"/>
  </si>
  <si>
    <t>北京发车人员</t>
    <rPh sb="0" eb="1">
      <t>bei jing</t>
    </rPh>
    <rPh sb="2" eb="3">
      <t>fa che</t>
    </rPh>
    <rPh sb="4" eb="5">
      <t>rne yuan</t>
    </rPh>
    <phoneticPr fontId="2" type="noConversion"/>
  </si>
  <si>
    <t>工作人员差旅（12-16）</t>
    <rPh sb="0" eb="1">
      <t>gogn zuo</t>
    </rPh>
    <rPh sb="2" eb="3">
      <t>ren yuan</t>
    </rPh>
    <rPh sb="4" eb="5">
      <t>cahi lü</t>
    </rPh>
    <phoneticPr fontId="2" type="noConversion"/>
  </si>
  <si>
    <t>工作人员&amp;物料</t>
    <rPh sb="0" eb="1">
      <t>gogn zuo</t>
    </rPh>
    <rPh sb="2" eb="3">
      <t>ren yuan</t>
    </rPh>
    <rPh sb="5" eb="6">
      <t>wu liao</t>
    </rPh>
    <phoneticPr fontId="2" type="noConversion"/>
  </si>
  <si>
    <t>工作人员&amp;物料部分小计</t>
    <rPh sb="0" eb="1">
      <t>gogn zuo</t>
    </rPh>
    <rPh sb="2" eb="3">
      <t>ren yuan</t>
    </rPh>
    <rPh sb="5" eb="6">
      <t>wu liao</t>
    </rPh>
    <rPh sb="7" eb="8">
      <t>bu fen</t>
    </rPh>
    <rPh sb="9" eb="10">
      <t>xiao</t>
    </rPh>
    <rPh sb="10" eb="11">
      <t>ji suan</t>
    </rPh>
    <phoneticPr fontId="2" type="noConversion"/>
  </si>
  <si>
    <t>手举牌</t>
    <rPh sb="0" eb="1">
      <t>shou ju p</t>
    </rPh>
    <phoneticPr fontId="2" type="noConversion"/>
  </si>
  <si>
    <t>雪弗板 + 手举杆</t>
    <rPh sb="0" eb="1">
      <t>xue fi ban</t>
    </rPh>
    <rPh sb="6" eb="7">
      <t>shou</t>
    </rPh>
    <rPh sb="7" eb="8">
      <t>ju</t>
    </rPh>
    <rPh sb="8" eb="9">
      <t>gan</t>
    </rPh>
    <phoneticPr fontId="2" type="noConversion"/>
  </si>
  <si>
    <t>套</t>
    <rPh sb="0" eb="1">
      <t>tao</t>
    </rPh>
    <phoneticPr fontId="2" type="noConversion"/>
  </si>
  <si>
    <t>发光灯牌</t>
    <rPh sb="0" eb="1">
      <t>fa guang</t>
    </rPh>
    <rPh sb="2" eb="3">
      <t>deng pai</t>
    </rPh>
    <phoneticPr fontId="2" type="noConversion"/>
  </si>
  <si>
    <t>发光牌</t>
    <rPh sb="0" eb="1">
      <t>fa guang</t>
    </rPh>
    <rPh sb="2" eb="3">
      <t>pai</t>
    </rPh>
    <phoneticPr fontId="2" type="noConversion"/>
  </si>
  <si>
    <t>北京车辆司机差旅</t>
    <rPh sb="0" eb="1">
      <t>bei jing</t>
    </rPh>
    <rPh sb="2" eb="3">
      <t>che laing</t>
    </rPh>
    <rPh sb="4" eb="5">
      <t>si ji</t>
    </rPh>
    <rPh sb="6" eb="7">
      <t>chai lü</t>
    </rPh>
    <phoneticPr fontId="2" type="noConversion"/>
  </si>
  <si>
    <t>大巴/GL8</t>
    <rPh sb="0" eb="1">
      <t>da ba</t>
    </rPh>
    <phoneticPr fontId="2" type="noConversion"/>
  </si>
  <si>
    <t>防疫包&amp;医疗包</t>
    <rPh sb="0" eb="1">
      <t>fang yi bao</t>
    </rPh>
    <rPh sb="4" eb="5">
      <t>yi liao</t>
    </rPh>
    <rPh sb="6" eb="7">
      <t>bao</t>
    </rPh>
    <phoneticPr fontId="2" type="noConversion"/>
  </si>
  <si>
    <t>按酒店准备</t>
    <rPh sb="0" eb="1">
      <t>an</t>
    </rPh>
    <rPh sb="1" eb="2">
      <t>jiu dian</t>
    </rPh>
    <rPh sb="3" eb="4">
      <t>zhun bei</t>
    </rPh>
    <phoneticPr fontId="2" type="noConversion"/>
  </si>
  <si>
    <t>酒店</t>
    <rPh sb="0" eb="1">
      <t>jiu dian</t>
    </rPh>
    <phoneticPr fontId="2" type="noConversion"/>
  </si>
  <si>
    <t>工作人员服装</t>
    <rPh sb="0" eb="1">
      <t>gogn zuo</t>
    </rPh>
    <rPh sb="2" eb="3">
      <t>ren yuan</t>
    </rPh>
    <rPh sb="4" eb="5">
      <t>fu zhuang</t>
    </rPh>
    <phoneticPr fontId="2" type="noConversion"/>
  </si>
  <si>
    <t>车辆数量参考5月8日数据</t>
    <rPh sb="0" eb="1">
      <t>che laing</t>
    </rPh>
    <rPh sb="2" eb="3">
      <t>shu laing</t>
    </rPh>
    <rPh sb="4" eb="5">
      <t>can kao</t>
    </rPh>
    <rPh sb="7" eb="8">
      <t>yue</t>
    </rPh>
    <rPh sb="9" eb="10">
      <t>ri</t>
    </rPh>
    <rPh sb="10" eb="11">
      <t>shu ju</t>
    </rPh>
    <phoneticPr fontId="2" type="noConversion"/>
  </si>
  <si>
    <t>车辆</t>
    <rPh sb="0" eb="1">
      <t>che laing</t>
    </rPh>
    <phoneticPr fontId="2" type="noConversion"/>
  </si>
  <si>
    <t>北京360大厦 - 天津入住酒店（13日）
出发日：按照5月8日1228人；按照每辆45人</t>
    <rPh sb="0" eb="1">
      <t>bei jing</t>
    </rPh>
    <rPh sb="5" eb="6">
      <t>da sha</t>
    </rPh>
    <rPh sb="10" eb="11">
      <t>tian jin</t>
    </rPh>
    <rPh sb="12" eb="13">
      <t>ru zhu</t>
    </rPh>
    <rPh sb="14" eb="15">
      <t>jiu dian</t>
    </rPh>
    <rPh sb="19" eb="20">
      <t>ri</t>
    </rPh>
    <rPh sb="22" eb="23">
      <t>chu fa ri</t>
    </rPh>
    <rPh sb="26" eb="27">
      <t>an zhao</t>
    </rPh>
    <rPh sb="29" eb="30">
      <t>yue</t>
    </rPh>
    <rPh sb="31" eb="32">
      <t>ri</t>
    </rPh>
    <rPh sb="36" eb="37">
      <t>ren</t>
    </rPh>
    <rPh sb="38" eb="39">
      <t>an zhao</t>
    </rPh>
    <rPh sb="40" eb="41">
      <t>mei laing</t>
    </rPh>
    <rPh sb="44" eb="45">
      <t>ren</t>
    </rPh>
    <phoneticPr fontId="2" type="noConversion"/>
  </si>
  <si>
    <t>天津 - 北京360大厦（16日）
返程日：按照5月8日1177人；按照每辆45人</t>
    <rPh sb="0" eb="1">
      <t>tian jin</t>
    </rPh>
    <rPh sb="15" eb="16">
      <t>ri</t>
    </rPh>
    <rPh sb="18" eb="19">
      <t>fan c</t>
    </rPh>
    <rPh sb="22" eb="23">
      <t>an zhao</t>
    </rPh>
    <rPh sb="25" eb="26">
      <t>yue</t>
    </rPh>
    <rPh sb="27" eb="28">
      <t>ri</t>
    </rPh>
    <rPh sb="32" eb="33">
      <t>ren</t>
    </rPh>
    <rPh sb="34" eb="35">
      <t>an zhao</t>
    </rPh>
    <rPh sb="36" eb="37">
      <t>mei laing</t>
    </rPh>
    <rPh sb="40" eb="41">
      <t>ren</t>
    </rPh>
    <phoneticPr fontId="2" type="noConversion"/>
  </si>
  <si>
    <t>天津白云酒店（52人）</t>
    <rPh sb="0" eb="1">
      <t>tian jin</t>
    </rPh>
    <rPh sb="2" eb="3">
      <t>bai yun</t>
    </rPh>
    <rPh sb="4" eb="5">
      <t>jiu dian</t>
    </rPh>
    <rPh sb="9" eb="10">
      <t>ren</t>
    </rPh>
    <phoneticPr fontId="2" type="noConversion"/>
  </si>
  <si>
    <t>26标</t>
    <rPh sb="2" eb="3">
      <t>biao</t>
    </rPh>
    <phoneticPr fontId="2" type="noConversion"/>
  </si>
  <si>
    <r>
      <t xml:space="preserve">酒店
</t>
    </r>
    <r>
      <rPr>
        <sz val="11"/>
        <color theme="1"/>
        <rFont val="微软雅黑"/>
        <family val="3"/>
        <charset val="134"/>
      </rPr>
      <t xml:space="preserve">（恒大酒店按照620入住计算；
5月13-15日3晚2276人；
14-15日2晚52人报价）
</t>
    </r>
    <rPh sb="4" eb="5">
      <t>hegn da</t>
    </rPh>
    <rPh sb="6" eb="7">
      <t>jiu dian</t>
    </rPh>
    <rPh sb="8" eb="9">
      <t>an zhao</t>
    </rPh>
    <rPh sb="13" eb="14">
      <t>ru zhu</t>
    </rPh>
    <rPh sb="15" eb="16">
      <t>ji suan</t>
    </rPh>
    <rPh sb="28" eb="29">
      <t>wan</t>
    </rPh>
    <rPh sb="33" eb="34">
      <t>ren</t>
    </rPh>
    <rPh sb="41" eb="42">
      <t>ri</t>
    </rPh>
    <rPh sb="43" eb="44">
      <t>wan</t>
    </rPh>
    <rPh sb="46" eb="47">
      <t>ren</t>
    </rPh>
    <rPh sb="47" eb="48">
      <t>bao jia</t>
    </rPh>
    <phoneticPr fontId="2" type="noConversion"/>
  </si>
  <si>
    <t>66大+95标</t>
    <rPh sb="2" eb="3">
      <t>da</t>
    </rPh>
    <rPh sb="6" eb="7">
      <t>biao</t>
    </rPh>
    <phoneticPr fontId="2" type="noConversion"/>
  </si>
  <si>
    <t>周边酒店 - 东丽湖恒大往返摆渡
按照2438参会，620人主会场住宿，1818人周边酒店
会议日：14日 上午1次+晚上1次；15日 上午1次+晚上1次；16日 上午1次</t>
    <rPh sb="0" eb="1">
      <t>zhou bian</t>
    </rPh>
    <rPh sb="2" eb="3">
      <t>jiu dian</t>
    </rPh>
    <rPh sb="7" eb="8">
      <t>dong li hu</t>
    </rPh>
    <rPh sb="10" eb="11">
      <t>heng da</t>
    </rPh>
    <rPh sb="12" eb="13">
      <t>wang fan</t>
    </rPh>
    <rPh sb="14" eb="15">
      <t>bai du</t>
    </rPh>
    <rPh sb="17" eb="18">
      <t>an zhao</t>
    </rPh>
    <rPh sb="23" eb="24">
      <t>can hui</t>
    </rPh>
    <rPh sb="29" eb="30">
      <t>ren</t>
    </rPh>
    <rPh sb="30" eb="31">
      <t>zhu hui chang</t>
    </rPh>
    <rPh sb="33" eb="34">
      <t>zhu su</t>
    </rPh>
    <rPh sb="40" eb="41">
      <t>ren</t>
    </rPh>
    <rPh sb="41" eb="42">
      <t>zhou bian</t>
    </rPh>
    <rPh sb="43" eb="44">
      <t>jiu dian</t>
    </rPh>
    <rPh sb="46" eb="47">
      <t>hui yi ri</t>
    </rPh>
    <rPh sb="52" eb="53">
      <t>ri</t>
    </rPh>
    <rPh sb="54" eb="55">
      <t>shang wu</t>
    </rPh>
    <rPh sb="57" eb="58">
      <t>ci</t>
    </rPh>
    <rPh sb="59" eb="60">
      <t>wan sahng</t>
    </rPh>
    <rPh sb="62" eb="63">
      <t>ci</t>
    </rPh>
    <rPh sb="66" eb="67">
      <t>ri</t>
    </rPh>
    <rPh sb="68" eb="69">
      <t>shang wu</t>
    </rPh>
    <rPh sb="71" eb="72">
      <t>ci</t>
    </rPh>
    <rPh sb="73" eb="74">
      <t>wn shang</t>
    </rPh>
    <rPh sb="76" eb="77">
      <t>c</t>
    </rPh>
    <rPh sb="80" eb="81">
      <t>ri</t>
    </rPh>
    <rPh sb="82" eb="83">
      <t>shang wu</t>
    </rPh>
    <rPh sb="85" eb="86">
      <t>ci</t>
    </rPh>
    <phoneticPr fontId="2" type="noConversion"/>
  </si>
  <si>
    <t>GL8
全天包车100公里8小时内，超时超公里150元</t>
    <rPh sb="4" eb="5">
      <t>quan tian</t>
    </rPh>
    <rPh sb="6" eb="7">
      <t>bao che</t>
    </rPh>
    <rPh sb="11" eb="12">
      <t>gong li</t>
    </rPh>
    <rPh sb="14" eb="15">
      <t>xiao shi</t>
    </rPh>
    <rPh sb="16" eb="17">
      <t>nei</t>
    </rPh>
    <rPh sb="18" eb="19">
      <t>chhao shi</t>
    </rPh>
    <rPh sb="20" eb="21">
      <t>chao</t>
    </rPh>
    <rPh sb="21" eb="22">
      <t>gogn li</t>
    </rPh>
    <rPh sb="26" eb="27">
      <t>yuan</t>
    </rPh>
    <phoneticPr fontId="2" type="noConversion"/>
  </si>
  <si>
    <t>短信平台</t>
    <rPh sb="0" eb="1">
      <t>duan xin</t>
    </rPh>
    <rPh sb="2" eb="3">
      <t>ping tai</t>
    </rPh>
    <phoneticPr fontId="2" type="noConversion"/>
  </si>
  <si>
    <t>按会议期间每人10条计算</t>
    <rPh sb="0" eb="1">
      <t>an</t>
    </rPh>
    <rPh sb="1" eb="2">
      <t>hui yi qi jian</t>
    </rPh>
    <rPh sb="5" eb="6">
      <t>mei ren</t>
    </rPh>
    <rPh sb="9" eb="10">
      <t>tiao</t>
    </rPh>
    <rPh sb="10" eb="11">
      <t>ji suan</t>
    </rPh>
    <phoneticPr fontId="2" type="noConversion"/>
  </si>
  <si>
    <t>条</t>
    <rPh sb="0" eb="1">
      <t>tiao</t>
    </rPh>
    <phoneticPr fontId="2" type="noConversion"/>
  </si>
  <si>
    <t>车头牌</t>
    <rPh sb="0" eb="1">
      <t>che tou</t>
    </rPh>
    <rPh sb="2" eb="3">
      <t>pai</t>
    </rPh>
    <phoneticPr fontId="2" type="noConversion"/>
  </si>
  <si>
    <t>A3塑封</t>
    <rPh sb="2" eb="3">
      <t>su feng</t>
    </rPh>
    <phoneticPr fontId="2" type="noConversion"/>
  </si>
  <si>
    <t>车</t>
    <rPh sb="0" eb="1">
      <t>che</t>
    </rPh>
    <phoneticPr fontId="2" type="noConversion"/>
  </si>
  <si>
    <t>个</t>
    <rPh sb="0" eb="1">
      <t>ge</t>
    </rPh>
    <phoneticPr fontId="2" type="noConversion"/>
  </si>
  <si>
    <t>酒店服务费5%</t>
    <rPh sb="0" eb="1">
      <t>jiu dian</t>
    </rPh>
    <rPh sb="2" eb="3">
      <t>fu wu fei</t>
    </rPh>
    <phoneticPr fontId="2" type="noConversion"/>
  </si>
  <si>
    <t>此项目特别优惠</t>
    <rPh sb="0" eb="1">
      <t>ci</t>
    </rPh>
    <rPh sb="1" eb="2">
      <t>xiang mu</t>
    </rPh>
    <rPh sb="3" eb="4">
      <t>te bie</t>
    </rPh>
    <rPh sb="5" eb="6">
      <t>you hui</t>
    </rPh>
    <phoneticPr fontId="2" type="noConversion"/>
  </si>
  <si>
    <t>车辆&amp;工作人员服务费5%</t>
    <rPh sb="0" eb="1">
      <t>che laing</t>
    </rPh>
    <rPh sb="3" eb="4">
      <t>gogn zuo</t>
    </rPh>
    <rPh sb="5" eb="6">
      <t>ren yuan</t>
    </rPh>
    <rPh sb="7" eb="8">
      <t>fu uw fei</t>
    </rPh>
    <phoneticPr fontId="2" type="noConversion"/>
  </si>
  <si>
    <t>最终优惠价（含税含服务费）</t>
    <rPh sb="0" eb="1">
      <t>zui zhong</t>
    </rPh>
    <rPh sb="2" eb="3">
      <t>you hui jia</t>
    </rPh>
    <rPh sb="6" eb="7">
      <t>han shui</t>
    </rPh>
    <rPh sb="8" eb="9">
      <t>han</t>
    </rPh>
    <rPh sb="9" eb="10">
      <t>fu wu fei</t>
    </rPh>
    <phoneticPr fontId="2" type="noConversion"/>
  </si>
  <si>
    <t>此项目特别优惠</t>
    <rPh sb="0" eb="1">
      <t>ci xiang mu</t>
    </rPh>
    <rPh sb="3" eb="4">
      <t>te b</t>
    </rPh>
    <rPh sb="5" eb="6">
      <t>you hui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</si>
</sst>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.00"/>
  </numFmts>
  <fonts count="10" x14ac:knownFonts="1">
    <font>
      <sz val="12"/>
      <color theme="1"/>
      <name val="DengXian"/>
      <family val="2"/>
      <charset val="134"/>
      <scheme val="minor"/>
    </font>
    <font>
      <sz val="12"/>
      <color theme="1"/>
      <name val="微软雅黑"/>
      <family val="3"/>
      <charset val="134"/>
    </font>
    <font>
      <sz val="9"/>
      <name val="DengXian"/>
      <family val="2"/>
      <charset val="134"/>
      <scheme val="minor"/>
    </font>
    <font>
      <b/>
      <sz val="12"/>
      <color theme="1"/>
      <name val="微软雅黑"/>
      <family val="3"/>
      <charset val="134"/>
    </font>
    <font>
      <b/>
      <sz val="14"/>
      <color theme="1"/>
      <name val="微软雅黑"/>
      <family val="3"/>
      <charset val="134"/>
    </font>
    <font>
      <b/>
      <sz val="16"/>
      <color theme="1"/>
      <name val="微软雅黑"/>
      <family val="3"/>
      <charset val="134"/>
    </font>
    <font>
      <sz val="16"/>
      <color theme="1"/>
      <name val="微软雅黑"/>
      <family val="3"/>
      <charset val="134"/>
    </font>
    <font>
      <sz val="11"/>
      <color theme="1"/>
      <name val="微软雅黑"/>
      <family val="3"/>
      <charset val="134"/>
    </font>
    <font>
      <b/>
      <sz val="11"/>
      <color theme="1"/>
      <name val="微软雅黑"/>
      <family val="3"/>
      <charset val="134"/>
    </font>
    <font>
      <b/>
      <i/>
      <sz val="11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176" fontId="9" fillId="3" borderId="1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tabSelected="1" workbookViewId="0">
      <selection activeCell="K25" sqref="K25"/>
    </sheetView>
  </sheetViews>
  <sheetFormatPr baseColWidth="10" defaultRowHeight="23" customHeight="1" x14ac:dyDescent="0.2"/>
  <cols>
    <col min="1" max="1" width="4.6640625" style="1" customWidth="1"/>
    <col min="2" max="2" width="26.6640625" style="3" bestFit="1" customWidth="1"/>
    <col min="3" max="3" width="61.6640625" style="1" bestFit="1" customWidth="1"/>
    <col min="4" max="4" width="38.33203125" style="1" bestFit="1" customWidth="1"/>
    <col min="5" max="8" width="7.83203125" style="1" bestFit="1" customWidth="1"/>
    <col min="9" max="9" width="9.83203125" style="2" bestFit="1" customWidth="1"/>
    <col min="10" max="10" width="14.83203125" style="1" customWidth="1"/>
    <col min="11" max="11" width="35.5" style="1" bestFit="1" customWidth="1"/>
    <col min="12" max="16384" width="10.83203125" style="1"/>
  </cols>
  <sheetData>
    <row r="1" spans="2:11" s="5" customFormat="1" ht="42" customHeight="1" thickBot="1" x14ac:dyDescent="0.25">
      <c r="B1" s="26" t="s">
        <v>33</v>
      </c>
      <c r="C1" s="26"/>
      <c r="D1" s="26"/>
      <c r="E1" s="26"/>
      <c r="F1" s="26"/>
      <c r="G1" s="26"/>
      <c r="H1" s="26"/>
      <c r="I1" s="26"/>
      <c r="J1" s="26"/>
      <c r="K1" s="26"/>
    </row>
    <row r="2" spans="2:11" s="4" customFormat="1" ht="37" customHeight="1" thickBot="1" x14ac:dyDescent="0.25">
      <c r="B2" s="12" t="s">
        <v>0</v>
      </c>
      <c r="C2" s="13" t="s">
        <v>29</v>
      </c>
      <c r="D2" s="13" t="s">
        <v>1</v>
      </c>
      <c r="E2" s="13" t="s">
        <v>3</v>
      </c>
      <c r="F2" s="13" t="s">
        <v>7</v>
      </c>
      <c r="G2" s="13" t="s">
        <v>4</v>
      </c>
      <c r="H2" s="13" t="s">
        <v>9</v>
      </c>
      <c r="I2" s="14" t="s">
        <v>2</v>
      </c>
      <c r="J2" s="13" t="s">
        <v>5</v>
      </c>
      <c r="K2" s="15" t="s">
        <v>6</v>
      </c>
    </row>
    <row r="3" spans="2:11" ht="34" x14ac:dyDescent="0.2">
      <c r="B3" s="24" t="s">
        <v>61</v>
      </c>
      <c r="C3" s="9" t="s">
        <v>62</v>
      </c>
      <c r="D3" s="9" t="s">
        <v>12</v>
      </c>
      <c r="E3" s="10">
        <v>28</v>
      </c>
      <c r="F3" s="10" t="s">
        <v>8</v>
      </c>
      <c r="G3" s="10">
        <v>1</v>
      </c>
      <c r="H3" s="10" t="s">
        <v>10</v>
      </c>
      <c r="I3" s="11">
        <v>3000</v>
      </c>
      <c r="J3" s="11">
        <f>E3*G3*I3</f>
        <v>84000</v>
      </c>
      <c r="K3" s="27" t="s">
        <v>60</v>
      </c>
    </row>
    <row r="4" spans="2:11" ht="34" x14ac:dyDescent="0.2">
      <c r="B4" s="24"/>
      <c r="C4" s="9" t="s">
        <v>63</v>
      </c>
      <c r="D4" s="9" t="s">
        <v>12</v>
      </c>
      <c r="E4" s="10">
        <v>28</v>
      </c>
      <c r="F4" s="10" t="s">
        <v>8</v>
      </c>
      <c r="G4" s="10">
        <v>1</v>
      </c>
      <c r="H4" s="10" t="s">
        <v>10</v>
      </c>
      <c r="I4" s="11">
        <v>3000</v>
      </c>
      <c r="J4" s="11">
        <f t="shared" ref="J4:J6" si="0">E4*G4*I4</f>
        <v>84000</v>
      </c>
      <c r="K4" s="27"/>
    </row>
    <row r="5" spans="2:11" ht="57" customHeight="1" x14ac:dyDescent="0.2">
      <c r="B5" s="25"/>
      <c r="C5" s="18" t="s">
        <v>68</v>
      </c>
      <c r="D5" s="19" t="s">
        <v>14</v>
      </c>
      <c r="E5" s="19">
        <v>42</v>
      </c>
      <c r="F5" s="19" t="s">
        <v>8</v>
      </c>
      <c r="G5" s="19">
        <v>5</v>
      </c>
      <c r="H5" s="19" t="s">
        <v>10</v>
      </c>
      <c r="I5" s="6">
        <v>1200</v>
      </c>
      <c r="J5" s="11">
        <f t="shared" si="0"/>
        <v>252000</v>
      </c>
      <c r="K5" s="28"/>
    </row>
    <row r="6" spans="2:11" ht="40" customHeight="1" x14ac:dyDescent="0.2">
      <c r="B6" s="25"/>
      <c r="C6" s="19" t="s">
        <v>13</v>
      </c>
      <c r="D6" s="18" t="s">
        <v>69</v>
      </c>
      <c r="E6" s="19">
        <v>3</v>
      </c>
      <c r="F6" s="19" t="s">
        <v>8</v>
      </c>
      <c r="G6" s="19">
        <v>4</v>
      </c>
      <c r="H6" s="19" t="s">
        <v>11</v>
      </c>
      <c r="I6" s="6">
        <v>1200</v>
      </c>
      <c r="J6" s="11">
        <f t="shared" si="0"/>
        <v>14400</v>
      </c>
      <c r="K6" s="28"/>
    </row>
    <row r="7" spans="2:11" s="3" customFormat="1" ht="22" customHeight="1" x14ac:dyDescent="0.2">
      <c r="B7" s="32" t="s">
        <v>15</v>
      </c>
      <c r="C7" s="33"/>
      <c r="D7" s="33"/>
      <c r="E7" s="33"/>
      <c r="F7" s="33"/>
      <c r="G7" s="33"/>
      <c r="H7" s="33"/>
      <c r="I7" s="33"/>
      <c r="J7" s="7">
        <f>SUM(J3:J6)</f>
        <v>434400</v>
      </c>
      <c r="K7" s="8"/>
    </row>
    <row r="8" spans="2:11" ht="23" customHeight="1" x14ac:dyDescent="0.2">
      <c r="B8" s="31" t="s">
        <v>66</v>
      </c>
      <c r="C8" s="19" t="s">
        <v>35</v>
      </c>
      <c r="D8" s="19" t="s">
        <v>32</v>
      </c>
      <c r="E8" s="19">
        <v>175</v>
      </c>
      <c r="F8" s="19" t="s">
        <v>16</v>
      </c>
      <c r="G8" s="19">
        <v>3</v>
      </c>
      <c r="H8" s="19" t="s">
        <v>17</v>
      </c>
      <c r="I8" s="6">
        <v>450</v>
      </c>
      <c r="J8" s="6">
        <f>E8*G8*I8</f>
        <v>236250</v>
      </c>
      <c r="K8" s="20">
        <v>280</v>
      </c>
    </row>
    <row r="9" spans="2:11" ht="23" customHeight="1" x14ac:dyDescent="0.2">
      <c r="B9" s="25"/>
      <c r="C9" s="19" t="s">
        <v>36</v>
      </c>
      <c r="D9" s="19" t="s">
        <v>18</v>
      </c>
      <c r="E9" s="19">
        <v>135</v>
      </c>
      <c r="F9" s="19" t="s">
        <v>16</v>
      </c>
      <c r="G9" s="19">
        <v>3</v>
      </c>
      <c r="H9" s="19" t="s">
        <v>17</v>
      </c>
      <c r="I9" s="6">
        <v>358</v>
      </c>
      <c r="J9" s="6">
        <f t="shared" ref="J9:J15" si="1">E9*G9*I9</f>
        <v>144990</v>
      </c>
      <c r="K9" s="20">
        <v>180</v>
      </c>
    </row>
    <row r="10" spans="2:11" ht="23" customHeight="1" x14ac:dyDescent="0.2">
      <c r="B10" s="25"/>
      <c r="C10" s="19" t="s">
        <v>37</v>
      </c>
      <c r="D10" s="19" t="s">
        <v>34</v>
      </c>
      <c r="E10" s="19">
        <v>155</v>
      </c>
      <c r="F10" s="19" t="s">
        <v>16</v>
      </c>
      <c r="G10" s="19">
        <v>3</v>
      </c>
      <c r="H10" s="19" t="s">
        <v>17</v>
      </c>
      <c r="I10" s="6">
        <v>550</v>
      </c>
      <c r="J10" s="6">
        <f t="shared" si="1"/>
        <v>255750</v>
      </c>
      <c r="K10" s="20">
        <v>295</v>
      </c>
    </row>
    <row r="11" spans="2:11" ht="23" customHeight="1" x14ac:dyDescent="0.2">
      <c r="B11" s="25"/>
      <c r="C11" s="19" t="s">
        <v>39</v>
      </c>
      <c r="D11" s="19" t="s">
        <v>38</v>
      </c>
      <c r="E11" s="19">
        <v>150</v>
      </c>
      <c r="F11" s="19" t="s">
        <v>16</v>
      </c>
      <c r="G11" s="19">
        <v>3</v>
      </c>
      <c r="H11" s="19" t="s">
        <v>17</v>
      </c>
      <c r="I11" s="6">
        <v>550</v>
      </c>
      <c r="J11" s="6">
        <f t="shared" si="1"/>
        <v>247500</v>
      </c>
      <c r="K11" s="20">
        <v>245</v>
      </c>
    </row>
    <row r="12" spans="2:11" ht="23" customHeight="1" x14ac:dyDescent="0.2">
      <c r="B12" s="25"/>
      <c r="C12" s="19" t="s">
        <v>41</v>
      </c>
      <c r="D12" s="19" t="s">
        <v>40</v>
      </c>
      <c r="E12" s="19">
        <v>140</v>
      </c>
      <c r="F12" s="19" t="s">
        <v>16</v>
      </c>
      <c r="G12" s="19">
        <v>3</v>
      </c>
      <c r="H12" s="19" t="s">
        <v>17</v>
      </c>
      <c r="I12" s="6">
        <v>550</v>
      </c>
      <c r="J12" s="6">
        <f t="shared" si="1"/>
        <v>231000</v>
      </c>
      <c r="K12" s="20">
        <v>230</v>
      </c>
    </row>
    <row r="13" spans="2:11" ht="23" customHeight="1" x14ac:dyDescent="0.2">
      <c r="B13" s="25"/>
      <c r="C13" s="19" t="s">
        <v>42</v>
      </c>
      <c r="D13" s="19" t="s">
        <v>67</v>
      </c>
      <c r="E13" s="19">
        <v>195</v>
      </c>
      <c r="F13" s="19" t="s">
        <v>16</v>
      </c>
      <c r="G13" s="19">
        <v>3</v>
      </c>
      <c r="H13" s="19" t="s">
        <v>17</v>
      </c>
      <c r="I13" s="6">
        <v>550</v>
      </c>
      <c r="J13" s="6">
        <f t="shared" si="1"/>
        <v>321750</v>
      </c>
      <c r="K13" s="20">
        <v>280</v>
      </c>
    </row>
    <row r="14" spans="2:11" ht="23" customHeight="1" x14ac:dyDescent="0.2">
      <c r="B14" s="25"/>
      <c r="C14" s="19" t="s">
        <v>44</v>
      </c>
      <c r="D14" s="19" t="s">
        <v>43</v>
      </c>
      <c r="E14" s="19">
        <v>90</v>
      </c>
      <c r="F14" s="19" t="s">
        <v>16</v>
      </c>
      <c r="G14" s="19">
        <v>3</v>
      </c>
      <c r="H14" s="19" t="s">
        <v>17</v>
      </c>
      <c r="I14" s="6">
        <v>550</v>
      </c>
      <c r="J14" s="6">
        <f t="shared" si="1"/>
        <v>148500</v>
      </c>
      <c r="K14" s="20">
        <v>180</v>
      </c>
    </row>
    <row r="15" spans="2:11" ht="23" customHeight="1" x14ac:dyDescent="0.2">
      <c r="B15" s="25"/>
      <c r="C15" s="19" t="s">
        <v>64</v>
      </c>
      <c r="D15" s="19" t="s">
        <v>65</v>
      </c>
      <c r="E15" s="19">
        <v>26</v>
      </c>
      <c r="F15" s="19" t="s">
        <v>16</v>
      </c>
      <c r="G15" s="19">
        <v>2</v>
      </c>
      <c r="H15" s="19" t="s">
        <v>17</v>
      </c>
      <c r="I15" s="6">
        <v>480</v>
      </c>
      <c r="J15" s="6">
        <f t="shared" si="1"/>
        <v>24960</v>
      </c>
      <c r="K15" s="20">
        <v>52</v>
      </c>
    </row>
    <row r="16" spans="2:11" s="3" customFormat="1" ht="23" customHeight="1" x14ac:dyDescent="0.2">
      <c r="B16" s="32" t="s">
        <v>19</v>
      </c>
      <c r="C16" s="33"/>
      <c r="D16" s="33"/>
      <c r="E16" s="33"/>
      <c r="F16" s="33"/>
      <c r="G16" s="33"/>
      <c r="H16" s="33"/>
      <c r="I16" s="33"/>
      <c r="J16" s="7">
        <f>SUM(J8:J15)</f>
        <v>1610700</v>
      </c>
      <c r="K16" s="22">
        <v>620</v>
      </c>
    </row>
    <row r="17" spans="2:11" ht="23" customHeight="1" x14ac:dyDescent="0.2">
      <c r="B17" s="25" t="s">
        <v>47</v>
      </c>
      <c r="C17" s="19" t="s">
        <v>30</v>
      </c>
      <c r="D17" s="19" t="s">
        <v>28</v>
      </c>
      <c r="E17" s="19">
        <v>2</v>
      </c>
      <c r="F17" s="19" t="s">
        <v>20</v>
      </c>
      <c r="G17" s="19">
        <v>4</v>
      </c>
      <c r="H17" s="19" t="s">
        <v>11</v>
      </c>
      <c r="I17" s="6">
        <v>800</v>
      </c>
      <c r="J17" s="6">
        <f>E17*G17*I17</f>
        <v>6400</v>
      </c>
      <c r="K17" s="20" t="s">
        <v>81</v>
      </c>
    </row>
    <row r="18" spans="2:11" ht="23" customHeight="1" x14ac:dyDescent="0.2">
      <c r="B18" s="25"/>
      <c r="C18" s="19" t="s">
        <v>45</v>
      </c>
      <c r="D18" s="19" t="s">
        <v>22</v>
      </c>
      <c r="E18" s="19">
        <v>8</v>
      </c>
      <c r="F18" s="19" t="s">
        <v>20</v>
      </c>
      <c r="G18" s="19">
        <v>1</v>
      </c>
      <c r="H18" s="19" t="s">
        <v>11</v>
      </c>
      <c r="I18" s="6">
        <v>400</v>
      </c>
      <c r="J18" s="6">
        <f t="shared" ref="J18:J28" si="2">E18*G18*I18</f>
        <v>3200</v>
      </c>
      <c r="K18" s="20"/>
    </row>
    <row r="19" spans="2:11" ht="23" customHeight="1" x14ac:dyDescent="0.2">
      <c r="B19" s="25"/>
      <c r="C19" s="19" t="s">
        <v>26</v>
      </c>
      <c r="D19" s="19" t="s">
        <v>21</v>
      </c>
      <c r="E19" s="19">
        <v>21</v>
      </c>
      <c r="F19" s="19" t="s">
        <v>20</v>
      </c>
      <c r="G19" s="19">
        <v>4</v>
      </c>
      <c r="H19" s="19" t="s">
        <v>11</v>
      </c>
      <c r="I19" s="6">
        <v>600</v>
      </c>
      <c r="J19" s="6">
        <f t="shared" si="2"/>
        <v>50400</v>
      </c>
      <c r="K19" s="23" t="s">
        <v>81</v>
      </c>
    </row>
    <row r="20" spans="2:11" ht="23" customHeight="1" x14ac:dyDescent="0.2">
      <c r="B20" s="25"/>
      <c r="C20" s="19" t="s">
        <v>24</v>
      </c>
      <c r="D20" s="19" t="s">
        <v>25</v>
      </c>
      <c r="E20" s="19">
        <v>27</v>
      </c>
      <c r="F20" s="19" t="s">
        <v>20</v>
      </c>
      <c r="G20" s="19">
        <v>4</v>
      </c>
      <c r="H20" s="19" t="s">
        <v>11</v>
      </c>
      <c r="I20" s="6">
        <v>150</v>
      </c>
      <c r="J20" s="6">
        <f t="shared" si="2"/>
        <v>16200</v>
      </c>
      <c r="K20" s="20"/>
    </row>
    <row r="21" spans="2:11" ht="23" customHeight="1" x14ac:dyDescent="0.2">
      <c r="B21" s="25"/>
      <c r="C21" s="19" t="s">
        <v>46</v>
      </c>
      <c r="D21" s="19" t="s">
        <v>23</v>
      </c>
      <c r="E21" s="19">
        <v>8</v>
      </c>
      <c r="F21" s="19" t="s">
        <v>20</v>
      </c>
      <c r="G21" s="19">
        <v>5</v>
      </c>
      <c r="H21" s="19" t="s">
        <v>11</v>
      </c>
      <c r="I21" s="6">
        <v>300</v>
      </c>
      <c r="J21" s="6">
        <f t="shared" si="2"/>
        <v>12000</v>
      </c>
      <c r="K21" s="20"/>
    </row>
    <row r="22" spans="2:11" ht="23" customHeight="1" x14ac:dyDescent="0.2">
      <c r="B22" s="25"/>
      <c r="C22" s="19" t="s">
        <v>54</v>
      </c>
      <c r="D22" s="19" t="s">
        <v>55</v>
      </c>
      <c r="E22" s="19">
        <v>31</v>
      </c>
      <c r="F22" s="19" t="s">
        <v>20</v>
      </c>
      <c r="G22" s="19">
        <v>3</v>
      </c>
      <c r="H22" s="19" t="s">
        <v>17</v>
      </c>
      <c r="I22" s="6">
        <v>200</v>
      </c>
      <c r="J22" s="6">
        <f t="shared" si="2"/>
        <v>18600</v>
      </c>
      <c r="K22" s="20"/>
    </row>
    <row r="23" spans="2:11" ht="23" customHeight="1" x14ac:dyDescent="0.2">
      <c r="B23" s="25"/>
      <c r="C23" s="19" t="s">
        <v>49</v>
      </c>
      <c r="D23" s="19" t="s">
        <v>50</v>
      </c>
      <c r="E23" s="19">
        <v>8</v>
      </c>
      <c r="F23" s="19" t="s">
        <v>58</v>
      </c>
      <c r="G23" s="19">
        <v>3</v>
      </c>
      <c r="H23" s="19" t="s">
        <v>51</v>
      </c>
      <c r="I23" s="6">
        <v>80</v>
      </c>
      <c r="J23" s="6">
        <f t="shared" si="2"/>
        <v>1920</v>
      </c>
      <c r="K23" s="20"/>
    </row>
    <row r="24" spans="2:11" ht="23" customHeight="1" x14ac:dyDescent="0.2">
      <c r="B24" s="25"/>
      <c r="C24" s="19" t="s">
        <v>73</v>
      </c>
      <c r="D24" s="19" t="s">
        <v>74</v>
      </c>
      <c r="E24" s="19">
        <v>43</v>
      </c>
      <c r="F24" s="19" t="s">
        <v>75</v>
      </c>
      <c r="G24" s="19">
        <v>2</v>
      </c>
      <c r="H24" s="19" t="s">
        <v>76</v>
      </c>
      <c r="I24" s="6">
        <v>15</v>
      </c>
      <c r="J24" s="6">
        <f t="shared" si="2"/>
        <v>1290</v>
      </c>
      <c r="K24" s="22"/>
    </row>
    <row r="25" spans="2:11" ht="23" customHeight="1" x14ac:dyDescent="0.2">
      <c r="B25" s="25"/>
      <c r="C25" s="19" t="s">
        <v>52</v>
      </c>
      <c r="D25" s="19" t="s">
        <v>53</v>
      </c>
      <c r="E25" s="19">
        <v>8</v>
      </c>
      <c r="F25" s="19" t="s">
        <v>58</v>
      </c>
      <c r="G25" s="19">
        <v>1</v>
      </c>
      <c r="H25" s="19" t="s">
        <v>51</v>
      </c>
      <c r="I25" s="6">
        <v>90</v>
      </c>
      <c r="J25" s="6">
        <f t="shared" si="2"/>
        <v>720</v>
      </c>
      <c r="K25" s="20"/>
    </row>
    <row r="26" spans="2:11" ht="23" customHeight="1" x14ac:dyDescent="0.2">
      <c r="B26" s="25"/>
      <c r="C26" s="19" t="s">
        <v>56</v>
      </c>
      <c r="D26" s="19" t="s">
        <v>57</v>
      </c>
      <c r="E26" s="19">
        <v>8</v>
      </c>
      <c r="F26" s="19" t="s">
        <v>58</v>
      </c>
      <c r="G26" s="19">
        <v>1</v>
      </c>
      <c r="H26" s="19" t="s">
        <v>51</v>
      </c>
      <c r="I26" s="6">
        <v>400</v>
      </c>
      <c r="J26" s="6">
        <f t="shared" si="2"/>
        <v>3200</v>
      </c>
      <c r="K26" s="20"/>
    </row>
    <row r="27" spans="2:11" ht="23" customHeight="1" x14ac:dyDescent="0.2">
      <c r="B27" s="25"/>
      <c r="C27" s="19" t="s">
        <v>70</v>
      </c>
      <c r="D27" s="19" t="s">
        <v>71</v>
      </c>
      <c r="E27" s="19">
        <v>2328</v>
      </c>
      <c r="F27" s="19" t="s">
        <v>20</v>
      </c>
      <c r="G27" s="19">
        <v>10</v>
      </c>
      <c r="H27" s="19" t="s">
        <v>72</v>
      </c>
      <c r="I27" s="6">
        <v>0.15</v>
      </c>
      <c r="J27" s="6">
        <f t="shared" si="2"/>
        <v>3492</v>
      </c>
      <c r="K27" s="21"/>
    </row>
    <row r="28" spans="2:11" ht="23" customHeight="1" x14ac:dyDescent="0.2">
      <c r="B28" s="25"/>
      <c r="C28" s="19" t="s">
        <v>59</v>
      </c>
      <c r="D28" s="19"/>
      <c r="E28" s="19">
        <v>40</v>
      </c>
      <c r="F28" s="19" t="s">
        <v>20</v>
      </c>
      <c r="G28" s="19">
        <v>1</v>
      </c>
      <c r="H28" s="19" t="s">
        <v>51</v>
      </c>
      <c r="I28" s="6">
        <v>40</v>
      </c>
      <c r="J28" s="6">
        <f t="shared" si="2"/>
        <v>1600</v>
      </c>
      <c r="K28" s="20"/>
    </row>
    <row r="29" spans="2:11" s="3" customFormat="1" ht="23" customHeight="1" x14ac:dyDescent="0.2">
      <c r="B29" s="32" t="s">
        <v>48</v>
      </c>
      <c r="C29" s="33"/>
      <c r="D29" s="33"/>
      <c r="E29" s="33"/>
      <c r="F29" s="33"/>
      <c r="G29" s="33"/>
      <c r="H29" s="33"/>
      <c r="I29" s="33"/>
      <c r="J29" s="7">
        <f>SUM(J17:J28)</f>
        <v>119022</v>
      </c>
      <c r="K29" s="8"/>
    </row>
    <row r="30" spans="2:11" ht="23" customHeight="1" x14ac:dyDescent="0.2">
      <c r="B30" s="29" t="s">
        <v>79</v>
      </c>
      <c r="C30" s="30"/>
      <c r="D30" s="30"/>
      <c r="E30" s="30"/>
      <c r="F30" s="30"/>
      <c r="G30" s="30"/>
      <c r="H30" s="30"/>
      <c r="I30" s="30"/>
      <c r="J30" s="16">
        <f>(J7+J29)*5%</f>
        <v>27671.100000000002</v>
      </c>
      <c r="K30" s="17" t="s">
        <v>78</v>
      </c>
    </row>
    <row r="31" spans="2:11" ht="23" customHeight="1" x14ac:dyDescent="0.2">
      <c r="B31" s="29" t="s">
        <v>77</v>
      </c>
      <c r="C31" s="30"/>
      <c r="D31" s="30"/>
      <c r="E31" s="30"/>
      <c r="F31" s="30"/>
      <c r="G31" s="30"/>
      <c r="H31" s="30"/>
      <c r="I31" s="30"/>
      <c r="J31" s="16">
        <f>J16*5%</f>
        <v>80535</v>
      </c>
      <c r="K31" s="17" t="s">
        <v>78</v>
      </c>
    </row>
    <row r="32" spans="2:11" ht="23" customHeight="1" x14ac:dyDescent="0.2">
      <c r="B32" s="29" t="s">
        <v>31</v>
      </c>
      <c r="C32" s="30"/>
      <c r="D32" s="30"/>
      <c r="E32" s="30"/>
      <c r="F32" s="30"/>
      <c r="G32" s="30"/>
      <c r="H32" s="30"/>
      <c r="I32" s="30"/>
      <c r="J32" s="16">
        <f>(J7+J16+J29+J30+J31)*6%</f>
        <v>136339.68599999999</v>
      </c>
      <c r="K32" s="17"/>
    </row>
    <row r="33" spans="2:11" ht="23" customHeight="1" x14ac:dyDescent="0.2">
      <c r="B33" s="29" t="s">
        <v>27</v>
      </c>
      <c r="C33" s="30"/>
      <c r="D33" s="30"/>
      <c r="E33" s="30"/>
      <c r="F33" s="30"/>
      <c r="G33" s="30"/>
      <c r="H33" s="30"/>
      <c r="I33" s="30"/>
      <c r="J33" s="16">
        <f>J7+J16+J29+J30+J31+J32</f>
        <v>2408667.7860000003</v>
      </c>
      <c r="K33" s="17"/>
    </row>
    <row r="34" spans="2:11" ht="23" customHeight="1" thickBot="1" x14ac:dyDescent="0.25">
      <c r="B34" s="34" t="s">
        <v>80</v>
      </c>
      <c r="C34" s="35"/>
      <c r="D34" s="35"/>
      <c r="E34" s="35"/>
      <c r="F34" s="35"/>
      <c r="G34" s="35"/>
      <c r="H34" s="35"/>
      <c r="I34" s="35"/>
      <c r="J34" s="37">
        <v>2400000</v>
      </c>
      <c r="K34" s="36"/>
    </row>
  </sheetData>
  <mergeCells count="13">
    <mergeCell ref="B34:I34"/>
    <mergeCell ref="B3:B6"/>
    <mergeCell ref="B1:K1"/>
    <mergeCell ref="K3:K6"/>
    <mergeCell ref="B31:I31"/>
    <mergeCell ref="B33:I33"/>
    <mergeCell ref="B32:I32"/>
    <mergeCell ref="B8:B15"/>
    <mergeCell ref="B7:I7"/>
    <mergeCell ref="B16:I16"/>
    <mergeCell ref="B17:B28"/>
    <mergeCell ref="B29:I29"/>
    <mergeCell ref="B30:I3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接待报价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2021-04-25T06:15:41Z</dcterms:created>
  <dcterms:modified xsi:type="dcterms:W3CDTF">2021-05-08T12:51:26Z</dcterms:modified>
</cp:coreProperties>
</file>