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年工作\2024通用NOPO\"/>
    </mc:Choice>
  </mc:AlternateContent>
  <xr:revisionPtr revIDLastSave="0" documentId="13_ncr:1_{139DD82D-17D9-429E-B822-E4B7FF947A4F}" xr6:coauthVersionLast="47" xr6:coauthVersionMax="47" xr10:uidLastSave="{00000000-0000-0000-0000-000000000000}"/>
  <bookViews>
    <workbookView xWindow="-110" yWindow="-110" windowWidth="19420" windowHeight="10560" firstSheet="2" activeTab="2" xr2:uid="{00000000-000D-0000-FFFF-FFFF00000000}"/>
  </bookViews>
  <sheets>
    <sheet name="需求" sheetId="1" state="hidden" r:id="rId1"/>
    <sheet name="明细" sheetId="2" state="hidden" r:id="rId2"/>
    <sheet name="明细 (2)" sheetId="3" r:id="rId3"/>
  </sheets>
  <definedNames>
    <definedName name="_xlnm.Print_Area" localSheetId="1">明细!$A$1:$G$20</definedName>
    <definedName name="_xlnm.Print_Area" localSheetId="2">'明细 (2)'!$A$1:$G$20</definedName>
    <definedName name="_xlnm.Print_Area" localSheetId="0">需求!$A$1:$G$38</definedName>
  </definedNames>
  <calcPr calcId="181029"/>
</workbook>
</file>

<file path=xl/calcChain.xml><?xml version="1.0" encoding="utf-8"?>
<calcChain xmlns="http://schemas.openxmlformats.org/spreadsheetml/2006/main">
  <c r="G17" i="3" l="1"/>
  <c r="G18" i="3" s="1"/>
  <c r="G14" i="3"/>
  <c r="G12" i="3"/>
  <c r="G6" i="3"/>
  <c r="G4" i="2"/>
  <c r="G8" i="2"/>
  <c r="G17" i="2"/>
  <c r="G14" i="2"/>
  <c r="G12" i="2"/>
  <c r="G6" i="2"/>
  <c r="G38" i="1"/>
  <c r="G37" i="1"/>
  <c r="G36" i="1"/>
  <c r="G24" i="1"/>
  <c r="G14" i="1"/>
  <c r="G4" i="1"/>
  <c r="G19" i="3" l="1"/>
  <c r="G20" i="3" s="1"/>
  <c r="G18" i="2"/>
  <c r="G19" i="2" s="1"/>
  <c r="G20" i="2" s="1"/>
  <c r="G20" i="1"/>
  <c r="G15" i="1"/>
  <c r="G25" i="1"/>
  <c r="G5" i="1"/>
  <c r="G9" i="1"/>
  <c r="G10" i="1" s="1"/>
  <c r="G29" i="1"/>
  <c r="G30" i="1" s="1"/>
</calcChain>
</file>

<file path=xl/sharedStrings.xml><?xml version="1.0" encoding="utf-8"?>
<sst xmlns="http://schemas.openxmlformats.org/spreadsheetml/2006/main" count="208" uniqueCount="40">
  <si>
    <t>会议场地租赁
Site</t>
    <phoneticPr fontId="3" type="noConversion"/>
  </si>
  <si>
    <t>地点
Location</t>
    <phoneticPr fontId="3" type="noConversion"/>
  </si>
  <si>
    <t>区域
Zone</t>
    <phoneticPr fontId="2" type="noConversion"/>
  </si>
  <si>
    <t>品名
Item</t>
    <phoneticPr fontId="3" type="noConversion"/>
  </si>
  <si>
    <t>详述性能
Requipment Description</t>
    <phoneticPr fontId="3" type="noConversion"/>
  </si>
  <si>
    <t>次数
Time</t>
    <phoneticPr fontId="2" type="noConversion"/>
  </si>
  <si>
    <t>数量
Amount</t>
    <phoneticPr fontId="3" type="noConversion"/>
  </si>
  <si>
    <t>晚餐（D1）
Supper</t>
    <phoneticPr fontId="2" type="noConversion"/>
  </si>
  <si>
    <t>费用(元)
Cost</t>
    <phoneticPr fontId="3" type="noConversion"/>
  </si>
  <si>
    <t>郑州
Zhengzhou</t>
    <phoneticPr fontId="2" type="noConversion"/>
  </si>
  <si>
    <t>上海
Shanghai</t>
    <phoneticPr fontId="2" type="noConversion"/>
  </si>
  <si>
    <t>会务组织
Organization</t>
    <phoneticPr fontId="2" type="noConversion"/>
  </si>
  <si>
    <t>能容纳不少于80人次，包括影音设备
Conference room for more than 80 person,including basic equipment</t>
  </si>
  <si>
    <t>上海
shanghai</t>
    <phoneticPr fontId="2" type="noConversion"/>
  </si>
  <si>
    <t>能容纳不少于200人次，包括影音设备
Conference room for more than 80 person,including basic equipment</t>
    <phoneticPr fontId="2" type="noConversion"/>
  </si>
  <si>
    <t>杭州
hangzhou</t>
    <phoneticPr fontId="2" type="noConversion"/>
  </si>
  <si>
    <t>浙江
zhejiang</t>
    <phoneticPr fontId="2" type="noConversion"/>
  </si>
  <si>
    <t>能容纳不少于250人次，包括影音设备
Conference room for more than 80 person,including basic equipment</t>
    <phoneticPr fontId="2" type="noConversion"/>
  </si>
  <si>
    <t>成都
chengdu</t>
    <phoneticPr fontId="2" type="noConversion"/>
  </si>
  <si>
    <t>四川
sichuan</t>
    <phoneticPr fontId="2" type="noConversion"/>
  </si>
  <si>
    <t>能容纳不少于180人次，包括影音设备
Conference room for more than 80 person,including basic equipment</t>
    <phoneticPr fontId="2" type="noConversion"/>
  </si>
  <si>
    <t>合肥
hefei</t>
    <phoneticPr fontId="2" type="noConversion"/>
  </si>
  <si>
    <t>安徽
anhui</t>
    <phoneticPr fontId="2" type="noConversion"/>
  </si>
  <si>
    <t>河南
henan</t>
    <phoneticPr fontId="2" type="noConversion"/>
  </si>
  <si>
    <t>武汉
wuhan</t>
    <phoneticPr fontId="2" type="noConversion"/>
  </si>
  <si>
    <t>湖北
hubei</t>
    <phoneticPr fontId="2" type="noConversion"/>
  </si>
  <si>
    <t>能容纳不少于120人次，包括影音设备
Conference room for more than 80 person,including basic equipment</t>
    <phoneticPr fontId="2" type="noConversion"/>
  </si>
  <si>
    <t>西安
xian</t>
    <phoneticPr fontId="2" type="noConversion"/>
  </si>
  <si>
    <t>陕西
shanxi</t>
    <phoneticPr fontId="2" type="noConversion"/>
  </si>
  <si>
    <t>*会议天数1天，下午开1场会议和晚宴。
*会议邀请河南区域约100家ASC，150人次左右参加。
*SGMS相关部门与会人数约1-2人
*需会务公司安排会议场地、晚宴。</t>
    <phoneticPr fontId="2" type="noConversion"/>
  </si>
  <si>
    <t>*会议天数1天，下午开1场会议和晚宴。
*会议邀请约四川区域约64家ASC，100人次左右参加。
*SGMS相关部门与会人数约1-2人
*需会务公司安排会议场地、晚宴。</t>
    <phoneticPr fontId="2" type="noConversion"/>
  </si>
  <si>
    <t>*会议天数1天，下午开1场会议和晚宴。
*会议邀请约浙江区域约95家ASC，170人次左右参加。
*SGMS相关部门与会人数约1-2人
*需会务公司安排会议场地、晚宴。</t>
    <phoneticPr fontId="2" type="noConversion"/>
  </si>
  <si>
    <t>*会议天数1天，下午开1场会议和晚宴。
*会议邀请约上海区域约71家ASC，140人次左右参加。
*SGMS相关部门与会人数约1-2人
*需会务公司安排会议场地、晚宴。</t>
    <phoneticPr fontId="2" type="noConversion"/>
  </si>
  <si>
    <t>*会议天数1天，下午开1场会议和晚宴。
*会议邀请湖北区域约48家ASC，100人次左右参加。
*SGMS相关部门与会人数约1-2人
*需会务公司安排会议场地、晚宴。</t>
    <phoneticPr fontId="2" type="noConversion"/>
  </si>
  <si>
    <t>*会议天数1天，下午开1场会议和晚宴。
*会议邀请陕西区域约31家ASC，60人次左右参加。
*SGMS相关部门与会人数约1-2人
*需会务公司安排会议场地、晚宴。</t>
    <phoneticPr fontId="2" type="noConversion"/>
  </si>
  <si>
    <t>总计：</t>
    <phoneticPr fontId="2" type="noConversion"/>
  </si>
  <si>
    <t>服务费8%</t>
    <phoneticPr fontId="2" type="noConversion"/>
  </si>
  <si>
    <t>总计：（不含增值税6%）</t>
    <phoneticPr fontId="2" type="noConversion"/>
  </si>
  <si>
    <t>总计：包含增值税6%</t>
    <phoneticPr fontId="2" type="noConversion"/>
  </si>
  <si>
    <t>2024年售后客户服务区域会议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</si>
</sst>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8">
    <font>
      <sz val="11"/>
      <color theme="1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41"/>
  <sheetViews>
    <sheetView view="pageBreakPreview" topLeftCell="A10" zoomScale="90" zoomScaleNormal="90" zoomScaleSheetLayoutView="90" workbookViewId="0">
      <selection activeCell="C5" sqref="C5:F5"/>
    </sheetView>
  </sheetViews>
  <sheetFormatPr defaultRowHeight="14"/>
  <cols>
    <col min="1" max="2" width="11.90625" customWidth="1"/>
    <col min="3" max="3" width="22.36328125" customWidth="1"/>
    <col min="4" max="4" width="51.6328125" bestFit="1" customWidth="1"/>
    <col min="5" max="5" width="11.08984375" customWidth="1"/>
    <col min="7" max="7" width="16.6328125" bestFit="1" customWidth="1"/>
  </cols>
  <sheetData>
    <row r="1" spans="1:7" ht="62.25" customHeight="1">
      <c r="A1" s="22"/>
      <c r="B1" s="22"/>
      <c r="C1" s="22"/>
      <c r="D1" s="22"/>
      <c r="E1" s="22"/>
      <c r="F1" s="22"/>
      <c r="G1" s="22"/>
    </row>
    <row r="2" spans="1:7" ht="2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8</v>
      </c>
    </row>
    <row r="3" spans="1:7" ht="50.15" customHeight="1">
      <c r="A3" s="16" t="s">
        <v>10</v>
      </c>
      <c r="B3" s="16" t="s">
        <v>13</v>
      </c>
      <c r="C3" s="6" t="s">
        <v>0</v>
      </c>
      <c r="D3" s="7" t="s">
        <v>14</v>
      </c>
      <c r="E3" s="6">
        <v>1</v>
      </c>
      <c r="F3" s="8">
        <v>1</v>
      </c>
      <c r="G3" s="9">
        <v>7000</v>
      </c>
    </row>
    <row r="4" spans="1:7" ht="50.15" customHeight="1">
      <c r="A4" s="17"/>
      <c r="B4" s="17"/>
      <c r="C4" s="10" t="s">
        <v>11</v>
      </c>
      <c r="D4" s="11" t="s">
        <v>7</v>
      </c>
      <c r="E4" s="10">
        <v>1</v>
      </c>
      <c r="F4" s="9">
        <v>133</v>
      </c>
      <c r="G4" s="9">
        <f>8639+4219+7092</f>
        <v>19950</v>
      </c>
    </row>
    <row r="5" spans="1:7" ht="81.75" customHeight="1">
      <c r="A5" s="18"/>
      <c r="B5" s="18"/>
      <c r="C5" s="19" t="s">
        <v>32</v>
      </c>
      <c r="D5" s="20"/>
      <c r="E5" s="20"/>
      <c r="F5" s="21"/>
      <c r="G5" s="10">
        <f>G3+G4</f>
        <v>26950</v>
      </c>
    </row>
    <row r="7" spans="1:7" ht="29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2" t="s">
        <v>6</v>
      </c>
      <c r="G7" s="2" t="s">
        <v>8</v>
      </c>
    </row>
    <row r="8" spans="1:7" ht="50.15" customHeight="1">
      <c r="A8" s="16" t="s">
        <v>15</v>
      </c>
      <c r="B8" s="16" t="s">
        <v>16</v>
      </c>
      <c r="C8" s="6" t="s">
        <v>0</v>
      </c>
      <c r="D8" s="7" t="s">
        <v>17</v>
      </c>
      <c r="E8" s="6">
        <v>1</v>
      </c>
      <c r="F8" s="8">
        <v>1</v>
      </c>
      <c r="G8" s="9">
        <v>3500</v>
      </c>
    </row>
    <row r="9" spans="1:7" ht="50.15" customHeight="1">
      <c r="A9" s="17"/>
      <c r="B9" s="17"/>
      <c r="C9" s="10" t="s">
        <v>11</v>
      </c>
      <c r="D9" s="11" t="s">
        <v>7</v>
      </c>
      <c r="E9" s="10">
        <v>1</v>
      </c>
      <c r="F9" s="9">
        <v>155</v>
      </c>
      <c r="G9" s="9">
        <f>9000+9000+9000+4000</f>
        <v>31000</v>
      </c>
    </row>
    <row r="10" spans="1:7" ht="81.75" customHeight="1">
      <c r="A10" s="18"/>
      <c r="B10" s="18"/>
      <c r="C10" s="19" t="s">
        <v>31</v>
      </c>
      <c r="D10" s="20"/>
      <c r="E10" s="20"/>
      <c r="F10" s="21"/>
      <c r="G10" s="10">
        <f>G8+G9</f>
        <v>34500</v>
      </c>
    </row>
    <row r="12" spans="1:7" ht="29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2" t="s">
        <v>6</v>
      </c>
      <c r="G12" s="2" t="s">
        <v>8</v>
      </c>
    </row>
    <row r="13" spans="1:7" ht="50.15" customHeight="1">
      <c r="A13" s="16" t="s">
        <v>18</v>
      </c>
      <c r="B13" s="16" t="s">
        <v>19</v>
      </c>
      <c r="C13" s="6" t="s">
        <v>0</v>
      </c>
      <c r="D13" s="7" t="s">
        <v>20</v>
      </c>
      <c r="E13" s="6">
        <v>1</v>
      </c>
      <c r="F13" s="8">
        <v>1</v>
      </c>
      <c r="G13" s="9">
        <v>4000</v>
      </c>
    </row>
    <row r="14" spans="1:7" ht="50.15" customHeight="1">
      <c r="A14" s="17"/>
      <c r="B14" s="17"/>
      <c r="C14" s="10" t="s">
        <v>11</v>
      </c>
      <c r="D14" s="11" t="s">
        <v>7</v>
      </c>
      <c r="E14" s="10">
        <v>1</v>
      </c>
      <c r="F14" s="9">
        <v>100</v>
      </c>
      <c r="G14" s="9">
        <f>4998+5120+4980+4880</f>
        <v>19978</v>
      </c>
    </row>
    <row r="15" spans="1:7" ht="81.75" customHeight="1">
      <c r="A15" s="18"/>
      <c r="B15" s="18"/>
      <c r="C15" s="19" t="s">
        <v>30</v>
      </c>
      <c r="D15" s="20"/>
      <c r="E15" s="20"/>
      <c r="F15" s="21"/>
      <c r="G15" s="10">
        <f>G13+G14</f>
        <v>23978</v>
      </c>
    </row>
    <row r="17" spans="1:7" ht="29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2" t="s">
        <v>6</v>
      </c>
      <c r="G17" s="2" t="s">
        <v>8</v>
      </c>
    </row>
    <row r="18" spans="1:7" ht="50.15" customHeight="1">
      <c r="A18" s="16" t="s">
        <v>21</v>
      </c>
      <c r="B18" s="16" t="s">
        <v>22</v>
      </c>
      <c r="C18" s="6" t="s">
        <v>0</v>
      </c>
      <c r="D18" s="7" t="s">
        <v>14</v>
      </c>
      <c r="E18" s="6">
        <v>1</v>
      </c>
      <c r="F18" s="8">
        <v>1</v>
      </c>
      <c r="G18" s="9">
        <v>3000</v>
      </c>
    </row>
    <row r="19" spans="1:7" ht="50.15" customHeight="1">
      <c r="A19" s="17"/>
      <c r="B19" s="17"/>
      <c r="C19" s="10" t="s">
        <v>11</v>
      </c>
      <c r="D19" s="11" t="s">
        <v>7</v>
      </c>
      <c r="E19" s="10">
        <v>200</v>
      </c>
      <c r="F19" s="9">
        <v>100</v>
      </c>
      <c r="G19" s="9">
        <v>20000</v>
      </c>
    </row>
    <row r="20" spans="1:7" ht="81.75" customHeight="1">
      <c r="A20" s="18"/>
      <c r="B20" s="18"/>
      <c r="C20" s="19"/>
      <c r="D20" s="20"/>
      <c r="E20" s="20"/>
      <c r="F20" s="21"/>
      <c r="G20" s="10">
        <f>G18+G19</f>
        <v>23000</v>
      </c>
    </row>
    <row r="22" spans="1:7" ht="29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2" t="s">
        <v>6</v>
      </c>
      <c r="G22" s="2" t="s">
        <v>8</v>
      </c>
    </row>
    <row r="23" spans="1:7" ht="50.15" customHeight="1">
      <c r="A23" s="16" t="s">
        <v>9</v>
      </c>
      <c r="B23" s="16" t="s">
        <v>23</v>
      </c>
      <c r="C23" s="6" t="s">
        <v>0</v>
      </c>
      <c r="D23" s="7" t="s">
        <v>17</v>
      </c>
      <c r="E23" s="6">
        <v>1</v>
      </c>
      <c r="F23" s="8">
        <v>1</v>
      </c>
      <c r="G23" s="9">
        <v>4000</v>
      </c>
    </row>
    <row r="24" spans="1:7" ht="50.15" customHeight="1">
      <c r="A24" s="17"/>
      <c r="B24" s="17"/>
      <c r="C24" s="10" t="s">
        <v>11</v>
      </c>
      <c r="D24" s="11" t="s">
        <v>7</v>
      </c>
      <c r="E24" s="10">
        <v>1</v>
      </c>
      <c r="F24" s="9">
        <v>150</v>
      </c>
      <c r="G24" s="9">
        <f>8500+8500+7000+6000</f>
        <v>30000</v>
      </c>
    </row>
    <row r="25" spans="1:7" ht="81.75" customHeight="1">
      <c r="A25" s="18"/>
      <c r="B25" s="18"/>
      <c r="C25" s="19" t="s">
        <v>29</v>
      </c>
      <c r="D25" s="20"/>
      <c r="E25" s="20"/>
      <c r="F25" s="21"/>
      <c r="G25" s="10">
        <f>G23+G24</f>
        <v>34000</v>
      </c>
    </row>
    <row r="27" spans="1:7" ht="29">
      <c r="A27" s="1" t="s">
        <v>1</v>
      </c>
      <c r="B27" s="1" t="s">
        <v>2</v>
      </c>
      <c r="C27" s="1" t="s">
        <v>3</v>
      </c>
      <c r="D27" s="1" t="s">
        <v>4</v>
      </c>
      <c r="E27" s="1" t="s">
        <v>5</v>
      </c>
      <c r="F27" s="2" t="s">
        <v>6</v>
      </c>
      <c r="G27" s="2" t="s">
        <v>8</v>
      </c>
    </row>
    <row r="28" spans="1:7" ht="50.15" customHeight="1">
      <c r="A28" s="16" t="s">
        <v>24</v>
      </c>
      <c r="B28" s="16" t="s">
        <v>25</v>
      </c>
      <c r="C28" s="6" t="s">
        <v>0</v>
      </c>
      <c r="D28" s="7" t="s">
        <v>26</v>
      </c>
      <c r="E28" s="6">
        <v>1</v>
      </c>
      <c r="F28" s="8">
        <v>1</v>
      </c>
      <c r="G28" s="9">
        <v>5000</v>
      </c>
    </row>
    <row r="29" spans="1:7" ht="50.15" customHeight="1">
      <c r="A29" s="17"/>
      <c r="B29" s="17"/>
      <c r="C29" s="10" t="s">
        <v>11</v>
      </c>
      <c r="D29" s="11" t="s">
        <v>7</v>
      </c>
      <c r="E29" s="10">
        <v>1</v>
      </c>
      <c r="F29" s="9">
        <v>100</v>
      </c>
      <c r="G29" s="9">
        <f>7000+6000+7000</f>
        <v>20000</v>
      </c>
    </row>
    <row r="30" spans="1:7" ht="81.75" customHeight="1">
      <c r="A30" s="18"/>
      <c r="B30" s="18"/>
      <c r="C30" s="19" t="s">
        <v>33</v>
      </c>
      <c r="D30" s="20"/>
      <c r="E30" s="20"/>
      <c r="F30" s="21"/>
      <c r="G30" s="10">
        <f>G28+G29</f>
        <v>25000</v>
      </c>
    </row>
    <row r="32" spans="1:7" ht="29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2" t="s">
        <v>6</v>
      </c>
      <c r="G32" s="2" t="s">
        <v>8</v>
      </c>
    </row>
    <row r="33" spans="1:7" ht="50.15" customHeight="1">
      <c r="A33" s="16" t="s">
        <v>27</v>
      </c>
      <c r="B33" s="16" t="s">
        <v>28</v>
      </c>
      <c r="C33" s="6" t="s">
        <v>0</v>
      </c>
      <c r="D33" s="7" t="s">
        <v>12</v>
      </c>
      <c r="E33" s="6">
        <v>1</v>
      </c>
      <c r="F33" s="8">
        <v>1</v>
      </c>
      <c r="G33" s="9">
        <v>4000</v>
      </c>
    </row>
    <row r="34" spans="1:7" ht="50.15" customHeight="1">
      <c r="A34" s="17"/>
      <c r="B34" s="17"/>
      <c r="C34" s="10" t="s">
        <v>11</v>
      </c>
      <c r="D34" s="11" t="s">
        <v>7</v>
      </c>
      <c r="E34" s="10">
        <v>200</v>
      </c>
      <c r="F34" s="9">
        <v>60</v>
      </c>
      <c r="G34" s="9">
        <v>12000</v>
      </c>
    </row>
    <row r="35" spans="1:7" ht="81.75" customHeight="1">
      <c r="A35" s="18"/>
      <c r="B35" s="18"/>
      <c r="C35" s="19" t="s">
        <v>34</v>
      </c>
      <c r="D35" s="20"/>
      <c r="E35" s="20"/>
      <c r="F35" s="21"/>
      <c r="G35" s="10">
        <v>16000</v>
      </c>
    </row>
    <row r="36" spans="1:7" ht="27" customHeight="1">
      <c r="A36" s="14" t="s">
        <v>35</v>
      </c>
      <c r="B36" s="14"/>
      <c r="C36" s="14"/>
      <c r="D36" s="14"/>
      <c r="E36" s="14"/>
      <c r="F36" s="14"/>
      <c r="G36" s="5">
        <f>G35+G30+G25+G20+G15+G10+G5</f>
        <v>183428</v>
      </c>
    </row>
    <row r="37" spans="1:7">
      <c r="A37" s="14" t="s">
        <v>36</v>
      </c>
      <c r="B37" s="14"/>
      <c r="C37" s="14"/>
      <c r="D37" s="14"/>
      <c r="E37" s="14"/>
      <c r="F37" s="14"/>
      <c r="G37" s="5">
        <f>G36*0.08</f>
        <v>14674.24</v>
      </c>
    </row>
    <row r="38" spans="1:7">
      <c r="A38" s="14" t="s">
        <v>37</v>
      </c>
      <c r="B38" s="14"/>
      <c r="C38" s="14"/>
      <c r="D38" s="14"/>
      <c r="E38" s="14"/>
      <c r="F38" s="14"/>
      <c r="G38" s="5">
        <f>G36+G37</f>
        <v>198102.24</v>
      </c>
    </row>
    <row r="39" spans="1:7">
      <c r="D39" s="3"/>
    </row>
    <row r="40" spans="1:7">
      <c r="D40" s="15"/>
    </row>
    <row r="41" spans="1:7">
      <c r="D41" s="15"/>
    </row>
  </sheetData>
  <mergeCells count="26">
    <mergeCell ref="A1:G1"/>
    <mergeCell ref="A8:A10"/>
    <mergeCell ref="B8:B10"/>
    <mergeCell ref="C10:F10"/>
    <mergeCell ref="C5:F5"/>
    <mergeCell ref="A3:A5"/>
    <mergeCell ref="B3:B5"/>
    <mergeCell ref="A13:A15"/>
    <mergeCell ref="B13:B15"/>
    <mergeCell ref="C15:F15"/>
    <mergeCell ref="A18:A20"/>
    <mergeCell ref="B23:B25"/>
    <mergeCell ref="C25:F25"/>
    <mergeCell ref="B18:B20"/>
    <mergeCell ref="C20:F20"/>
    <mergeCell ref="A36:F36"/>
    <mergeCell ref="A37:F37"/>
    <mergeCell ref="A38:F38"/>
    <mergeCell ref="D40:D41"/>
    <mergeCell ref="A23:A25"/>
    <mergeCell ref="B28:B30"/>
    <mergeCell ref="C30:F30"/>
    <mergeCell ref="C35:F35"/>
    <mergeCell ref="A33:A35"/>
    <mergeCell ref="B33:B35"/>
    <mergeCell ref="A28:A3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3E14-3ECD-45B9-A1ED-EFCE66DEB45A}">
  <sheetPr>
    <tabColor rgb="FFFFC000"/>
  </sheetPr>
  <dimension ref="A1:G22"/>
  <sheetViews>
    <sheetView view="pageBreakPreview" topLeftCell="A16" zoomScale="90" zoomScaleNormal="90" zoomScaleSheetLayoutView="90" workbookViewId="0">
      <selection activeCell="F4" sqref="F4"/>
    </sheetView>
  </sheetViews>
  <sheetFormatPr defaultRowHeight="14"/>
  <cols>
    <col min="1" max="2" width="11.90625" customWidth="1"/>
    <col min="3" max="3" width="22.36328125" customWidth="1"/>
    <col min="4" max="4" width="51.6328125" bestFit="1" customWidth="1"/>
    <col min="5" max="5" width="11.08984375" customWidth="1"/>
    <col min="7" max="7" width="16.6328125" bestFit="1" customWidth="1"/>
  </cols>
  <sheetData>
    <row r="1" spans="1:7" ht="62.25" customHeight="1">
      <c r="A1" s="22" t="s">
        <v>39</v>
      </c>
      <c r="B1" s="22"/>
      <c r="C1" s="22"/>
      <c r="D1" s="22"/>
      <c r="E1" s="22"/>
      <c r="F1" s="22"/>
      <c r="G1" s="22"/>
    </row>
    <row r="2" spans="1:7" ht="2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8</v>
      </c>
    </row>
    <row r="3" spans="1:7" ht="50.15" customHeight="1">
      <c r="A3" s="16" t="s">
        <v>10</v>
      </c>
      <c r="B3" s="16" t="s">
        <v>13</v>
      </c>
      <c r="C3" s="6" t="s">
        <v>0</v>
      </c>
      <c r="D3" s="7" t="s">
        <v>14</v>
      </c>
      <c r="E3" s="6">
        <v>1</v>
      </c>
      <c r="F3" s="8">
        <v>1</v>
      </c>
      <c r="G3" s="9">
        <v>7000</v>
      </c>
    </row>
    <row r="4" spans="1:7" ht="50.15" customHeight="1">
      <c r="A4" s="17"/>
      <c r="B4" s="17"/>
      <c r="C4" s="10" t="s">
        <v>11</v>
      </c>
      <c r="D4" s="11" t="s">
        <v>7</v>
      </c>
      <c r="E4" s="10">
        <v>1</v>
      </c>
      <c r="F4" s="9">
        <v>53</v>
      </c>
      <c r="G4" s="9">
        <f>8639</f>
        <v>8639</v>
      </c>
    </row>
    <row r="5" spans="1:7" ht="50.15" customHeight="1">
      <c r="A5" s="16" t="s">
        <v>15</v>
      </c>
      <c r="B5" s="16" t="s">
        <v>16</v>
      </c>
      <c r="C5" s="6" t="s">
        <v>0</v>
      </c>
      <c r="D5" s="7" t="s">
        <v>17</v>
      </c>
      <c r="E5" s="6">
        <v>1</v>
      </c>
      <c r="F5" s="8">
        <v>1</v>
      </c>
      <c r="G5" s="9">
        <v>3500</v>
      </c>
    </row>
    <row r="6" spans="1:7" ht="50.15" customHeight="1">
      <c r="A6" s="17"/>
      <c r="B6" s="17"/>
      <c r="C6" s="10" t="s">
        <v>11</v>
      </c>
      <c r="D6" s="11" t="s">
        <v>7</v>
      </c>
      <c r="E6" s="10">
        <v>1</v>
      </c>
      <c r="F6" s="9">
        <v>155</v>
      </c>
      <c r="G6" s="9">
        <f>9000+9000+9000+4000</f>
        <v>31000</v>
      </c>
    </row>
    <row r="7" spans="1:7" ht="50.15" customHeight="1">
      <c r="A7" s="16" t="s">
        <v>18</v>
      </c>
      <c r="B7" s="16" t="s">
        <v>19</v>
      </c>
      <c r="C7" s="6" t="s">
        <v>0</v>
      </c>
      <c r="D7" s="7" t="s">
        <v>20</v>
      </c>
      <c r="E7" s="6">
        <v>1</v>
      </c>
      <c r="F7" s="8">
        <v>1</v>
      </c>
      <c r="G7" s="9">
        <v>4000</v>
      </c>
    </row>
    <row r="8" spans="1:7" ht="50.15" customHeight="1">
      <c r="A8" s="17"/>
      <c r="B8" s="17"/>
      <c r="C8" s="10" t="s">
        <v>11</v>
      </c>
      <c r="D8" s="11" t="s">
        <v>7</v>
      </c>
      <c r="E8" s="10">
        <v>1</v>
      </c>
      <c r="F8" s="9">
        <v>35</v>
      </c>
      <c r="G8" s="9">
        <f>5120</f>
        <v>5120</v>
      </c>
    </row>
    <row r="9" spans="1:7" ht="50.15" customHeight="1">
      <c r="A9" s="16" t="s">
        <v>21</v>
      </c>
      <c r="B9" s="16" t="s">
        <v>22</v>
      </c>
      <c r="C9" s="6" t="s">
        <v>0</v>
      </c>
      <c r="D9" s="7" t="s">
        <v>14</v>
      </c>
      <c r="E9" s="6">
        <v>1</v>
      </c>
      <c r="F9" s="8">
        <v>1</v>
      </c>
      <c r="G9" s="9">
        <v>3000</v>
      </c>
    </row>
    <row r="10" spans="1:7" ht="50.15" customHeight="1">
      <c r="A10" s="17"/>
      <c r="B10" s="17"/>
      <c r="C10" s="10" t="s">
        <v>11</v>
      </c>
      <c r="D10" s="11" t="s">
        <v>7</v>
      </c>
      <c r="E10" s="10">
        <v>1</v>
      </c>
      <c r="F10" s="9">
        <v>100</v>
      </c>
      <c r="G10" s="9">
        <v>20000</v>
      </c>
    </row>
    <row r="11" spans="1:7" ht="50.15" customHeight="1">
      <c r="A11" s="16" t="s">
        <v>9</v>
      </c>
      <c r="B11" s="16" t="s">
        <v>23</v>
      </c>
      <c r="C11" s="6" t="s">
        <v>0</v>
      </c>
      <c r="D11" s="7" t="s">
        <v>17</v>
      </c>
      <c r="E11" s="6">
        <v>1</v>
      </c>
      <c r="F11" s="8">
        <v>1</v>
      </c>
      <c r="G11" s="9">
        <v>4000</v>
      </c>
    </row>
    <row r="12" spans="1:7" ht="50.15" customHeight="1">
      <c r="A12" s="17"/>
      <c r="B12" s="17"/>
      <c r="C12" s="10" t="s">
        <v>11</v>
      </c>
      <c r="D12" s="11" t="s">
        <v>7</v>
      </c>
      <c r="E12" s="10">
        <v>1</v>
      </c>
      <c r="F12" s="9">
        <v>150</v>
      </c>
      <c r="G12" s="9">
        <f>8500+8500+7000+6000</f>
        <v>30000</v>
      </c>
    </row>
    <row r="13" spans="1:7" ht="50.15" customHeight="1">
      <c r="A13" s="16" t="s">
        <v>24</v>
      </c>
      <c r="B13" s="16" t="s">
        <v>25</v>
      </c>
      <c r="C13" s="6" t="s">
        <v>0</v>
      </c>
      <c r="D13" s="7" t="s">
        <v>26</v>
      </c>
      <c r="E13" s="6">
        <v>1</v>
      </c>
      <c r="F13" s="8">
        <v>1</v>
      </c>
      <c r="G13" s="9">
        <v>5000</v>
      </c>
    </row>
    <row r="14" spans="1:7" ht="50.15" customHeight="1">
      <c r="A14" s="17"/>
      <c r="B14" s="17"/>
      <c r="C14" s="10" t="s">
        <v>11</v>
      </c>
      <c r="D14" s="11" t="s">
        <v>7</v>
      </c>
      <c r="E14" s="10">
        <v>1</v>
      </c>
      <c r="F14" s="9">
        <v>100</v>
      </c>
      <c r="G14" s="9">
        <f>7000+6000+7000</f>
        <v>20000</v>
      </c>
    </row>
    <row r="15" spans="1:7" ht="50.15" customHeight="1">
      <c r="A15" s="16" t="s">
        <v>27</v>
      </c>
      <c r="B15" s="16" t="s">
        <v>28</v>
      </c>
      <c r="C15" s="6" t="s">
        <v>0</v>
      </c>
      <c r="D15" s="7" t="s">
        <v>12</v>
      </c>
      <c r="E15" s="6">
        <v>1</v>
      </c>
      <c r="F15" s="8">
        <v>1</v>
      </c>
      <c r="G15" s="9">
        <v>4000</v>
      </c>
    </row>
    <row r="16" spans="1:7" ht="50.15" customHeight="1">
      <c r="A16" s="17"/>
      <c r="B16" s="17"/>
      <c r="C16" s="10" t="s">
        <v>11</v>
      </c>
      <c r="D16" s="11" t="s">
        <v>7</v>
      </c>
      <c r="E16" s="10">
        <v>1</v>
      </c>
      <c r="F16" s="9">
        <v>60</v>
      </c>
      <c r="G16" s="9">
        <v>12000</v>
      </c>
    </row>
    <row r="17" spans="1:7" ht="27" customHeight="1">
      <c r="A17" s="14" t="s">
        <v>35</v>
      </c>
      <c r="B17" s="14"/>
      <c r="C17" s="14"/>
      <c r="D17" s="14"/>
      <c r="E17" s="14"/>
      <c r="F17" s="14"/>
      <c r="G17" s="4">
        <f>SUM(G3:G16)</f>
        <v>157259</v>
      </c>
    </row>
    <row r="18" spans="1:7">
      <c r="A18" s="14" t="s">
        <v>36</v>
      </c>
      <c r="B18" s="14"/>
      <c r="C18" s="14"/>
      <c r="D18" s="14"/>
      <c r="E18" s="14"/>
      <c r="F18" s="14"/>
      <c r="G18" s="4">
        <f>G17*0.08</f>
        <v>12580.720000000001</v>
      </c>
    </row>
    <row r="19" spans="1:7">
      <c r="A19" s="14" t="s">
        <v>37</v>
      </c>
      <c r="B19" s="14"/>
      <c r="C19" s="14"/>
      <c r="D19" s="14"/>
      <c r="E19" s="14"/>
      <c r="F19" s="14"/>
      <c r="G19" s="13">
        <f>G17+G18</f>
        <v>169839.72</v>
      </c>
    </row>
    <row r="20" spans="1:7">
      <c r="A20" s="23" t="s">
        <v>38</v>
      </c>
      <c r="B20" s="23"/>
      <c r="C20" s="23"/>
      <c r="D20" s="23"/>
      <c r="E20" s="23"/>
      <c r="F20" s="23"/>
      <c r="G20" s="12">
        <f>G19*1.06</f>
        <v>180030.10320000001</v>
      </c>
    </row>
    <row r="21" spans="1:7">
      <c r="D21" s="15"/>
    </row>
    <row r="22" spans="1:7">
      <c r="D22" s="15"/>
    </row>
  </sheetData>
  <mergeCells count="20">
    <mergeCell ref="D21:D22"/>
    <mergeCell ref="A20:F20"/>
    <mergeCell ref="A15:A16"/>
    <mergeCell ref="B15:B16"/>
    <mergeCell ref="A17:F17"/>
    <mergeCell ref="A18:F18"/>
    <mergeCell ref="A19:F19"/>
    <mergeCell ref="A11:A12"/>
    <mergeCell ref="B11:B12"/>
    <mergeCell ref="A13:A14"/>
    <mergeCell ref="B13:B14"/>
    <mergeCell ref="A7:A8"/>
    <mergeCell ref="B7:B8"/>
    <mergeCell ref="A9:A10"/>
    <mergeCell ref="B9:B10"/>
    <mergeCell ref="A1:G1"/>
    <mergeCell ref="A3:A4"/>
    <mergeCell ref="B3:B4"/>
    <mergeCell ref="A5:A6"/>
    <mergeCell ref="B5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A103-53CF-4DCD-993B-C0A1BD2157FB}">
  <sheetPr>
    <tabColor rgb="FFFFC000"/>
  </sheetPr>
  <dimension ref="A1:G22"/>
  <sheetViews>
    <sheetView tabSelected="1" view="pageBreakPreview" topLeftCell="A13" zoomScale="90" zoomScaleNormal="90" zoomScaleSheetLayoutView="90" workbookViewId="0">
      <selection activeCell="G12" sqref="G12"/>
    </sheetView>
  </sheetViews>
  <sheetFormatPr defaultRowHeight="14"/>
  <cols>
    <col min="1" max="2" width="11.90625" customWidth="1"/>
    <col min="3" max="3" width="22.36328125" customWidth="1"/>
    <col min="4" max="4" width="51.6328125" bestFit="1" customWidth="1"/>
    <col min="5" max="5" width="11.08984375" customWidth="1"/>
    <col min="7" max="7" width="16.6328125" bestFit="1" customWidth="1"/>
  </cols>
  <sheetData>
    <row r="1" spans="1:7" ht="62.25" customHeight="1">
      <c r="A1" s="22" t="s">
        <v>39</v>
      </c>
      <c r="B1" s="22"/>
      <c r="C1" s="22"/>
      <c r="D1" s="22"/>
      <c r="E1" s="22"/>
      <c r="F1" s="22"/>
      <c r="G1" s="22"/>
    </row>
    <row r="2" spans="1:7" ht="2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8</v>
      </c>
    </row>
    <row r="3" spans="1:7" ht="50.15" customHeight="1">
      <c r="A3" s="16" t="s">
        <v>10</v>
      </c>
      <c r="B3" s="16" t="s">
        <v>13</v>
      </c>
      <c r="C3" s="6" t="s">
        <v>0</v>
      </c>
      <c r="D3" s="7" t="s">
        <v>14</v>
      </c>
      <c r="E3" s="6">
        <v>1</v>
      </c>
      <c r="F3" s="8">
        <v>1</v>
      </c>
      <c r="G3" s="9">
        <v>7000</v>
      </c>
    </row>
    <row r="4" spans="1:7" ht="50.15" customHeight="1">
      <c r="A4" s="17"/>
      <c r="B4" s="17"/>
      <c r="C4" s="10" t="s">
        <v>11</v>
      </c>
      <c r="D4" s="11" t="s">
        <v>7</v>
      </c>
      <c r="E4" s="10">
        <v>1</v>
      </c>
      <c r="F4" s="9">
        <v>133</v>
      </c>
      <c r="G4" s="9">
        <v>19950</v>
      </c>
    </row>
    <row r="5" spans="1:7" ht="50.15" customHeight="1">
      <c r="A5" s="16" t="s">
        <v>15</v>
      </c>
      <c r="B5" s="16" t="s">
        <v>16</v>
      </c>
      <c r="C5" s="6" t="s">
        <v>0</v>
      </c>
      <c r="D5" s="7" t="s">
        <v>17</v>
      </c>
      <c r="E5" s="6">
        <v>1</v>
      </c>
      <c r="F5" s="8">
        <v>1</v>
      </c>
      <c r="G5" s="9">
        <v>3500</v>
      </c>
    </row>
    <row r="6" spans="1:7" ht="50.15" customHeight="1">
      <c r="A6" s="17"/>
      <c r="B6" s="17"/>
      <c r="C6" s="10" t="s">
        <v>11</v>
      </c>
      <c r="D6" s="11" t="s">
        <v>7</v>
      </c>
      <c r="E6" s="10">
        <v>1</v>
      </c>
      <c r="F6" s="9">
        <v>155</v>
      </c>
      <c r="G6" s="9">
        <f>9000+9000+9000+4000</f>
        <v>31000</v>
      </c>
    </row>
    <row r="7" spans="1:7" ht="50.15" customHeight="1">
      <c r="A7" s="16" t="s">
        <v>18</v>
      </c>
      <c r="B7" s="16" t="s">
        <v>19</v>
      </c>
      <c r="C7" s="6" t="s">
        <v>0</v>
      </c>
      <c r="D7" s="7" t="s">
        <v>20</v>
      </c>
      <c r="E7" s="6">
        <v>1</v>
      </c>
      <c r="F7" s="8">
        <v>1</v>
      </c>
      <c r="G7" s="9">
        <v>4000</v>
      </c>
    </row>
    <row r="8" spans="1:7" ht="50.15" customHeight="1">
      <c r="A8" s="17"/>
      <c r="B8" s="17"/>
      <c r="C8" s="10" t="s">
        <v>11</v>
      </c>
      <c r="D8" s="11" t="s">
        <v>7</v>
      </c>
      <c r="E8" s="10">
        <v>1</v>
      </c>
      <c r="F8" s="9">
        <v>100</v>
      </c>
      <c r="G8" s="9">
        <v>19978</v>
      </c>
    </row>
    <row r="9" spans="1:7" ht="50.15" customHeight="1">
      <c r="A9" s="16" t="s">
        <v>21</v>
      </c>
      <c r="B9" s="16" t="s">
        <v>22</v>
      </c>
      <c r="C9" s="6" t="s">
        <v>0</v>
      </c>
      <c r="D9" s="7" t="s">
        <v>14</v>
      </c>
      <c r="E9" s="6">
        <v>1</v>
      </c>
      <c r="F9" s="8">
        <v>1</v>
      </c>
      <c r="G9" s="9">
        <v>3000</v>
      </c>
    </row>
    <row r="10" spans="1:7" ht="50.15" customHeight="1">
      <c r="A10" s="17"/>
      <c r="B10" s="17"/>
      <c r="C10" s="10" t="s">
        <v>11</v>
      </c>
      <c r="D10" s="11" t="s">
        <v>7</v>
      </c>
      <c r="E10" s="10">
        <v>1</v>
      </c>
      <c r="F10" s="9">
        <v>100</v>
      </c>
      <c r="G10" s="9">
        <v>20000</v>
      </c>
    </row>
    <row r="11" spans="1:7" ht="50.15" customHeight="1">
      <c r="A11" s="16" t="s">
        <v>9</v>
      </c>
      <c r="B11" s="16" t="s">
        <v>23</v>
      </c>
      <c r="C11" s="6" t="s">
        <v>0</v>
      </c>
      <c r="D11" s="7" t="s">
        <v>17</v>
      </c>
      <c r="E11" s="6">
        <v>1</v>
      </c>
      <c r="F11" s="8">
        <v>1</v>
      </c>
      <c r="G11" s="9">
        <v>4000</v>
      </c>
    </row>
    <row r="12" spans="1:7" ht="50.15" customHeight="1">
      <c r="A12" s="17"/>
      <c r="B12" s="17"/>
      <c r="C12" s="10" t="s">
        <v>11</v>
      </c>
      <c r="D12" s="11" t="s">
        <v>7</v>
      </c>
      <c r="E12" s="10">
        <v>1</v>
      </c>
      <c r="F12" s="9">
        <v>150</v>
      </c>
      <c r="G12" s="9">
        <f>8500+8500+7000+6000</f>
        <v>30000</v>
      </c>
    </row>
    <row r="13" spans="1:7" ht="50.15" customHeight="1">
      <c r="A13" s="16" t="s">
        <v>24</v>
      </c>
      <c r="B13" s="16" t="s">
        <v>25</v>
      </c>
      <c r="C13" s="6" t="s">
        <v>0</v>
      </c>
      <c r="D13" s="7" t="s">
        <v>26</v>
      </c>
      <c r="E13" s="6">
        <v>1</v>
      </c>
      <c r="F13" s="8">
        <v>1</v>
      </c>
      <c r="G13" s="9">
        <v>5000</v>
      </c>
    </row>
    <row r="14" spans="1:7" ht="50.15" customHeight="1">
      <c r="A14" s="17"/>
      <c r="B14" s="17"/>
      <c r="C14" s="10" t="s">
        <v>11</v>
      </c>
      <c r="D14" s="11" t="s">
        <v>7</v>
      </c>
      <c r="E14" s="10">
        <v>1</v>
      </c>
      <c r="F14" s="9">
        <v>100</v>
      </c>
      <c r="G14" s="9">
        <f>7000+6000+7000</f>
        <v>20000</v>
      </c>
    </row>
    <row r="15" spans="1:7" ht="50.15" customHeight="1">
      <c r="A15" s="16" t="s">
        <v>27</v>
      </c>
      <c r="B15" s="16" t="s">
        <v>28</v>
      </c>
      <c r="C15" s="6" t="s">
        <v>0</v>
      </c>
      <c r="D15" s="7" t="s">
        <v>12</v>
      </c>
      <c r="E15" s="6">
        <v>1</v>
      </c>
      <c r="F15" s="8">
        <v>1</v>
      </c>
      <c r="G15" s="9">
        <v>4000</v>
      </c>
    </row>
    <row r="16" spans="1:7" ht="50.15" customHeight="1">
      <c r="A16" s="17"/>
      <c r="B16" s="17"/>
      <c r="C16" s="10" t="s">
        <v>11</v>
      </c>
      <c r="D16" s="11" t="s">
        <v>7</v>
      </c>
      <c r="E16" s="10">
        <v>1</v>
      </c>
      <c r="F16" s="9">
        <v>60</v>
      </c>
      <c r="G16" s="9">
        <v>12000</v>
      </c>
    </row>
    <row r="17" spans="1:7" ht="27" customHeight="1">
      <c r="A17" s="14" t="s">
        <v>35</v>
      </c>
      <c r="B17" s="14"/>
      <c r="C17" s="14"/>
      <c r="D17" s="14"/>
      <c r="E17" s="14"/>
      <c r="F17" s="14"/>
      <c r="G17" s="4">
        <f>SUM(G3:G16)</f>
        <v>183428</v>
      </c>
    </row>
    <row r="18" spans="1:7">
      <c r="A18" s="14" t="s">
        <v>36</v>
      </c>
      <c r="B18" s="14"/>
      <c r="C18" s="14"/>
      <c r="D18" s="14"/>
      <c r="E18" s="14"/>
      <c r="F18" s="14"/>
      <c r="G18" s="4">
        <f>G17*0.08</f>
        <v>14674.24</v>
      </c>
    </row>
    <row r="19" spans="1:7">
      <c r="A19" s="14" t="s">
        <v>37</v>
      </c>
      <c r="B19" s="14"/>
      <c r="C19" s="14"/>
      <c r="D19" s="14"/>
      <c r="E19" s="14"/>
      <c r="F19" s="14"/>
      <c r="G19" s="13">
        <f>G17+G18</f>
        <v>198102.24</v>
      </c>
    </row>
    <row r="20" spans="1:7">
      <c r="A20" s="23" t="s">
        <v>38</v>
      </c>
      <c r="B20" s="23"/>
      <c r="C20" s="23"/>
      <c r="D20" s="23"/>
      <c r="E20" s="23"/>
      <c r="F20" s="23"/>
      <c r="G20" s="12">
        <f>G19*1.06</f>
        <v>209988.3744</v>
      </c>
    </row>
    <row r="21" spans="1:7">
      <c r="D21" s="15"/>
    </row>
    <row r="22" spans="1:7">
      <c r="D22" s="15"/>
    </row>
  </sheetData>
  <mergeCells count="20">
    <mergeCell ref="D21:D22"/>
    <mergeCell ref="A15:A16"/>
    <mergeCell ref="B15:B16"/>
    <mergeCell ref="A17:F17"/>
    <mergeCell ref="A18:F18"/>
    <mergeCell ref="A19:F19"/>
    <mergeCell ref="A20:F20"/>
    <mergeCell ref="A9:A10"/>
    <mergeCell ref="B9:B10"/>
    <mergeCell ref="A11:A12"/>
    <mergeCell ref="B11:B12"/>
    <mergeCell ref="A13:A14"/>
    <mergeCell ref="B13:B14"/>
    <mergeCell ref="A1:G1"/>
    <mergeCell ref="A3:A4"/>
    <mergeCell ref="B3:B4"/>
    <mergeCell ref="A5:A6"/>
    <mergeCell ref="B5:B6"/>
    <mergeCell ref="A7:A8"/>
    <mergeCell ref="B7:B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需求</vt:lpstr>
      <vt:lpstr>明细</vt:lpstr>
      <vt:lpstr>明细 (2)</vt:lpstr>
      <vt:lpstr>明细!Print_Area</vt:lpstr>
      <vt:lpstr>'明细 (2)'!Print_Area</vt:lpstr>
      <vt:lpstr>需求!Print_Area</vt:lpstr>
    </vt:vector>
  </TitlesOfParts>
  <Company>SGM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szogdm</dc:creator>
  <cp:lastModifiedBy>lihanbin581127@outlook.com</cp:lastModifiedBy>
  <cp:lastPrinted>2020-10-28T06:16:44Z</cp:lastPrinted>
  <dcterms:created xsi:type="dcterms:W3CDTF">2010-08-04T08:28:50Z</dcterms:created>
  <dcterms:modified xsi:type="dcterms:W3CDTF">2025-04-08T04:01:44Z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