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1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<sst xmlns="http://schemas.openxmlformats.org/spreadsheetml/2006/main" count="75">
  <si>
    <t>【借款报销单】</t>
  </si>
  <si>
    <t>团号：HMOA-181123-SXY600</t>
  </si>
  <si>
    <t>会议日期：11.29-12.1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</si>
  <si>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</si>
  <si>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</si>
  <si>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</si>
  <si>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</si>
  <si>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</si>
  <si>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</si>
  <si>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</si>
  <si>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</si>
  <si>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</si>
  <si>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</si>
  <si>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</si>
  <si>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</si>
  <si>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</si>
  <si>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钱总打车费</t>
  </si>
  <si>
    <t>可用项目：租车费、大交通、过路费、过桥费。
加油费（仅试驾活动可用，且只可使用活动当时当地的加油票）</t>
  </si>
  <si>
    <t>王凤雨打车送物料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</si>
  <si>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</si>
  <si>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</si>
  <si>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</si>
  <si>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</si>
  <si>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</si>
  <si>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</si>
  <si>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</si>
  <si>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</si>
  <si>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外卖-vip</t>
  </si>
  <si>
    <t>需提供刷卡联、菜单（小票）</t>
  </si>
  <si>
    <t>钱总、王凤雨、客户</t>
  </si>
  <si>
    <t>许总、钱总、王凤雨、客户</t>
  </si>
  <si>
    <t>许总、钱总请客户吃饭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</si>
  <si>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</si>
  <si>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</si>
  <si>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</si>
  <si>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</si>
  <si>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</si>
  <si>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</si>
  <si>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</si>
  <si>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</si>
  <si>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</si>
  <si>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</si>
  <si>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</si>
  <si>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</si>
  <si>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</si>
  <si>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</si>
  <si>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</si>
  <si>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</si>
  <si>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打火机</t>
  </si>
  <si>
    <t>充电宝</t>
  </si>
  <si>
    <t>啤酒</t>
  </si>
  <si>
    <t>龙井绿茶</t>
  </si>
  <si>
    <t>水（依云、巴黎水）</t>
  </si>
  <si>
    <t>数据线</t>
  </si>
  <si>
    <t>京客隆干湿纸巾</t>
  </si>
  <si>
    <t>零食（花生、瓜子、开心果）</t>
  </si>
  <si>
    <t>酱（榨菜、老干妈等）</t>
  </si>
  <si>
    <t>金嗓子喉宝</t>
  </si>
  <si>
    <t>中华烟</t>
  </si>
  <si>
    <t>加油卡</t>
  </si>
  <si>
    <t>羽绒服3件</t>
  </si>
  <si>
    <t>羽绒服4件</t>
  </si>
  <si>
    <t>闪送门票</t>
  </si>
  <si>
    <t>扑克牌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</si>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</sst>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29" borderId="15" applyNumberFormat="0" applyAlignment="0" applyProtection="0">
      <alignment vertical="center"/>
    </xf>
    <xf numFmtId="0" fontId="22" fillId="29" borderId="13" applyNumberFormat="0" applyAlignment="0" applyProtection="0">
      <alignment vertical="center"/>
    </xf>
    <xf numFmtId="0" fontId="9" fillId="10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7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topLeftCell="A55" workbookViewId="0">
      <selection activeCell="F46" sqref="F46:F61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2.875" customWidth="1"/>
    <col min="6" max="6" width="12.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176</v>
      </c>
      <c r="G8" s="15">
        <v>0</v>
      </c>
      <c r="H8" s="15">
        <f>F8+G8</f>
        <v>176</v>
      </c>
      <c r="I8" s="34" t="s">
        <v>16</v>
      </c>
      <c r="J8" s="35" t="s">
        <v>17</v>
      </c>
    </row>
    <row r="9" customHeight="1" spans="1:10">
      <c r="A9" s="13"/>
      <c r="B9" s="14"/>
      <c r="C9" s="15"/>
      <c r="D9" s="16"/>
      <c r="E9" s="15"/>
      <c r="F9" s="17">
        <v>127</v>
      </c>
      <c r="G9" s="15">
        <v>0</v>
      </c>
      <c r="H9" s="15">
        <f>F9+G9</f>
        <v>127</v>
      </c>
      <c r="I9" s="34" t="s">
        <v>18</v>
      </c>
      <c r="J9" s="36"/>
    </row>
    <row r="10" customHeight="1" spans="1:10">
      <c r="A10" s="13"/>
      <c r="B10" s="14"/>
      <c r="C10" s="15"/>
      <c r="D10" s="16"/>
      <c r="E10" s="15"/>
      <c r="F10" s="18">
        <v>0</v>
      </c>
      <c r="G10" s="15">
        <v>0</v>
      </c>
      <c r="H10" s="15">
        <f>F10+G10</f>
        <v>0</v>
      </c>
      <c r="I10" s="34"/>
      <c r="J10" s="36"/>
    </row>
    <row r="11" s="1" customFormat="1" customHeight="1" spans="1:10">
      <c r="A11" s="19"/>
      <c r="B11" s="20" t="s">
        <v>19</v>
      </c>
      <c r="C11" s="21">
        <f>SUM(C8)</f>
        <v>0</v>
      </c>
      <c r="D11" s="21">
        <f>SUM(D8)</f>
        <v>0</v>
      </c>
      <c r="E11" s="21">
        <f>SUM(E8)</f>
        <v>0</v>
      </c>
      <c r="F11" s="21">
        <f>SUM(F8:F10)</f>
        <v>303</v>
      </c>
      <c r="G11" s="21">
        <f>SUM(G8:G10)</f>
        <v>0</v>
      </c>
      <c r="H11" s="21">
        <f>SUM(H8:H10)</f>
        <v>303</v>
      </c>
      <c r="I11" s="37"/>
      <c r="J11" s="38"/>
    </row>
    <row r="12" customHeight="1" spans="1:10">
      <c r="A12" s="22">
        <v>2</v>
      </c>
      <c r="B12" s="23" t="s">
        <v>20</v>
      </c>
      <c r="C12" s="24">
        <v>0</v>
      </c>
      <c r="D12" s="22"/>
      <c r="E12" s="24">
        <f>C12*D12</f>
        <v>0</v>
      </c>
      <c r="F12" s="15">
        <v>0</v>
      </c>
      <c r="G12" s="15">
        <v>0</v>
      </c>
      <c r="H12" s="15">
        <f>F12+G12</f>
        <v>0</v>
      </c>
      <c r="I12" s="34"/>
      <c r="J12" s="35" t="s">
        <v>21</v>
      </c>
    </row>
    <row r="13" customHeight="1" spans="1:10">
      <c r="A13" s="25"/>
      <c r="B13" s="26"/>
      <c r="C13" s="27"/>
      <c r="D13" s="25"/>
      <c r="E13" s="27"/>
      <c r="F13" s="15">
        <v>0</v>
      </c>
      <c r="G13" s="15">
        <v>0</v>
      </c>
      <c r="H13" s="15">
        <f t="shared" ref="H13" si="0">F13+G13</f>
        <v>0</v>
      </c>
      <c r="I13" s="34"/>
      <c r="J13" s="36"/>
    </row>
    <row r="14" s="1" customFormat="1" customHeight="1" spans="1:10">
      <c r="A14" s="19"/>
      <c r="B14" s="20" t="s">
        <v>22</v>
      </c>
      <c r="C14" s="21">
        <f>SUM(C12)</f>
        <v>0</v>
      </c>
      <c r="D14" s="21">
        <f>SUM(D12)</f>
        <v>0</v>
      </c>
      <c r="E14" s="21">
        <f>SUM(E12)</f>
        <v>0</v>
      </c>
      <c r="F14" s="21">
        <f>SUM(F12:F13)</f>
        <v>0</v>
      </c>
      <c r="G14" s="21">
        <f>SUM(G12:G13)</f>
        <v>0</v>
      </c>
      <c r="H14" s="21">
        <f>SUM(H12:H13)</f>
        <v>0</v>
      </c>
      <c r="I14" s="37"/>
      <c r="J14" s="38"/>
    </row>
    <row r="15" customHeight="1" spans="1:10">
      <c r="A15" s="13">
        <v>3</v>
      </c>
      <c r="B15" s="14" t="s">
        <v>23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34"/>
      <c r="J15" s="39" t="s">
        <v>24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34"/>
      <c r="J16" s="4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34"/>
      <c r="J17" s="4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s="1" customFormat="1" customHeight="1" spans="1:10">
      <c r="A19" s="19"/>
      <c r="B19" s="20" t="s">
        <v>25</v>
      </c>
      <c r="C19" s="21">
        <f>SUM(C15)</f>
        <v>0</v>
      </c>
      <c r="D19" s="21">
        <f t="shared" ref="D19:E19" si="1">SUM(D15)</f>
        <v>0</v>
      </c>
      <c r="E19" s="21">
        <f t="shared" si="1"/>
        <v>0</v>
      </c>
      <c r="F19" s="21">
        <f>SUM(F15:F18)</f>
        <v>0</v>
      </c>
      <c r="G19" s="21">
        <f t="shared" ref="G19:H19" si="2">SUM(G15:G18)</f>
        <v>0</v>
      </c>
      <c r="H19" s="21">
        <f t="shared" si="2"/>
        <v>0</v>
      </c>
      <c r="I19" s="37"/>
      <c r="J19" s="41"/>
    </row>
    <row r="20" customHeight="1" spans="1:10">
      <c r="A20" s="22">
        <v>4</v>
      </c>
      <c r="B20" s="23" t="s">
        <v>26</v>
      </c>
      <c r="C20" s="24">
        <v>0</v>
      </c>
      <c r="D20" s="22"/>
      <c r="E20" s="24">
        <f>C20*D20</f>
        <v>0</v>
      </c>
      <c r="F20" s="17">
        <v>48</v>
      </c>
      <c r="G20" s="15">
        <v>0</v>
      </c>
      <c r="H20" s="15">
        <f>F20+G20</f>
        <v>48</v>
      </c>
      <c r="I20" s="34" t="s">
        <v>27</v>
      </c>
      <c r="J20" s="39" t="s">
        <v>28</v>
      </c>
    </row>
    <row r="21" customHeight="1" spans="1:10">
      <c r="A21" s="28"/>
      <c r="B21" s="29"/>
      <c r="C21" s="30"/>
      <c r="D21" s="28"/>
      <c r="E21" s="30"/>
      <c r="F21" s="17">
        <v>253</v>
      </c>
      <c r="G21" s="15">
        <v>0</v>
      </c>
      <c r="H21" s="15">
        <f>F21+G21</f>
        <v>253</v>
      </c>
      <c r="I21" s="34" t="s">
        <v>27</v>
      </c>
      <c r="J21" s="40"/>
    </row>
    <row r="22" customFormat="1" customHeight="1" spans="1:10">
      <c r="A22" s="28"/>
      <c r="B22" s="29"/>
      <c r="C22" s="30"/>
      <c r="D22" s="28"/>
      <c r="E22" s="30"/>
      <c r="F22" s="17">
        <v>154</v>
      </c>
      <c r="G22" s="15">
        <v>0</v>
      </c>
      <c r="H22" s="15">
        <v>154</v>
      </c>
      <c r="I22" s="34" t="s">
        <v>29</v>
      </c>
      <c r="J22" s="40"/>
    </row>
    <row r="23" customFormat="1" customHeight="1" spans="1:10">
      <c r="A23" s="28"/>
      <c r="B23" s="29"/>
      <c r="C23" s="30"/>
      <c r="D23" s="28"/>
      <c r="E23" s="30"/>
      <c r="F23" s="17">
        <v>309</v>
      </c>
      <c r="G23" s="15">
        <v>0</v>
      </c>
      <c r="H23" s="15">
        <f>F23+G23</f>
        <v>309</v>
      </c>
      <c r="I23" s="34" t="s">
        <v>30</v>
      </c>
      <c r="J23" s="40"/>
    </row>
    <row r="24" customFormat="1" customHeight="1" spans="1:10">
      <c r="A24" s="25"/>
      <c r="B24" s="26"/>
      <c r="C24" s="27"/>
      <c r="D24" s="25"/>
      <c r="E24" s="27"/>
      <c r="F24" s="17">
        <v>1987.9</v>
      </c>
      <c r="G24" s="15">
        <v>0</v>
      </c>
      <c r="H24" s="15">
        <f>F24+G24</f>
        <v>1987.9</v>
      </c>
      <c r="I24" s="34" t="s">
        <v>31</v>
      </c>
      <c r="J24" s="40"/>
    </row>
    <row r="25" s="1" customFormat="1" customHeight="1" spans="1:10">
      <c r="A25" s="19"/>
      <c r="B25" s="20" t="s">
        <v>32</v>
      </c>
      <c r="C25" s="21">
        <f>SUM(C20)</f>
        <v>0</v>
      </c>
      <c r="D25" s="21">
        <f t="shared" ref="D25:E25" si="3">SUM(D20)</f>
        <v>0</v>
      </c>
      <c r="E25" s="21">
        <f t="shared" si="3"/>
        <v>0</v>
      </c>
      <c r="F25" s="21">
        <f>SUM(F20:F24)</f>
        <v>2751.9</v>
      </c>
      <c r="G25" s="21">
        <f t="shared" ref="G25:H25" si="4">SUM(G20:G21)</f>
        <v>0</v>
      </c>
      <c r="H25" s="21">
        <f>SUM(H20:H24)</f>
        <v>2751.9</v>
      </c>
      <c r="I25" s="37"/>
      <c r="J25" s="41"/>
    </row>
    <row r="26" customHeight="1" spans="1:10">
      <c r="A26" s="22">
        <v>5</v>
      </c>
      <c r="B26" s="23" t="s">
        <v>33</v>
      </c>
      <c r="C26" s="24">
        <v>0</v>
      </c>
      <c r="D26" s="22"/>
      <c r="E26" s="24">
        <f>C26*D26</f>
        <v>0</v>
      </c>
      <c r="F26" s="15">
        <v>0</v>
      </c>
      <c r="G26" s="15">
        <v>0</v>
      </c>
      <c r="H26" s="15">
        <f t="shared" ref="H25:H46" si="5">F26+G26</f>
        <v>0</v>
      </c>
      <c r="I26" s="34"/>
      <c r="J26" s="35" t="s">
        <v>34</v>
      </c>
    </row>
    <row r="27" customHeight="1" spans="1:10">
      <c r="A27" s="25"/>
      <c r="B27" s="26"/>
      <c r="C27" s="27"/>
      <c r="D27" s="25"/>
      <c r="E27" s="27"/>
      <c r="F27" s="15">
        <v>0</v>
      </c>
      <c r="G27" s="15">
        <v>0</v>
      </c>
      <c r="H27" s="15">
        <f t="shared" ref="H27" si="6">F27+G27</f>
        <v>0</v>
      </c>
      <c r="I27" s="34"/>
      <c r="J27" s="36"/>
    </row>
    <row r="28" s="1" customFormat="1" customHeight="1" spans="1:10">
      <c r="A28" s="19"/>
      <c r="B28" s="20" t="s">
        <v>35</v>
      </c>
      <c r="C28" s="21">
        <f>SUM(C26)</f>
        <v>0</v>
      </c>
      <c r="D28" s="21">
        <f t="shared" ref="D28:E28" si="7">SUM(D26)</f>
        <v>0</v>
      </c>
      <c r="E28" s="21">
        <f t="shared" si="7"/>
        <v>0</v>
      </c>
      <c r="F28" s="21">
        <f>SUM(F26:F27)</f>
        <v>0</v>
      </c>
      <c r="G28" s="21">
        <f>SUM(G26:G27)</f>
        <v>0</v>
      </c>
      <c r="H28" s="21">
        <f t="shared" ref="H28" si="8">SUM(H26:H27)</f>
        <v>0</v>
      </c>
      <c r="I28" s="37"/>
      <c r="J28" s="38"/>
    </row>
    <row r="29" customHeight="1" spans="1:10">
      <c r="A29" s="13">
        <v>6</v>
      </c>
      <c r="B29" s="14" t="s">
        <v>36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si="5"/>
        <v>0</v>
      </c>
      <c r="I29" s="34"/>
      <c r="J29" s="35" t="s">
        <v>37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4"/>
      <c r="J30" s="4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4"/>
      <c r="J31" s="40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5"/>
        <v>0</v>
      </c>
      <c r="I32" s="34"/>
      <c r="J32" s="40"/>
    </row>
    <row r="33" s="1" customFormat="1" customHeight="1" spans="1:10">
      <c r="A33" s="19"/>
      <c r="B33" s="20" t="s">
        <v>38</v>
      </c>
      <c r="C33" s="21">
        <f>SUM(C29)</f>
        <v>0</v>
      </c>
      <c r="D33" s="21">
        <f t="shared" ref="D33:E33" si="9">SUM(D29)</f>
        <v>0</v>
      </c>
      <c r="E33" s="21">
        <f t="shared" si="9"/>
        <v>0</v>
      </c>
      <c r="F33" s="21">
        <f>SUM(F29:F32)</f>
        <v>0</v>
      </c>
      <c r="G33" s="21">
        <f t="shared" ref="G33:H33" si="10">SUM(G29:G32)</f>
        <v>0</v>
      </c>
      <c r="H33" s="21">
        <f t="shared" si="10"/>
        <v>0</v>
      </c>
      <c r="I33" s="37"/>
      <c r="J33" s="41"/>
    </row>
    <row r="34" customHeight="1" spans="1:10">
      <c r="A34" s="13">
        <v>7</v>
      </c>
      <c r="B34" s="14" t="s">
        <v>39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si="5"/>
        <v>0</v>
      </c>
      <c r="I34" s="34"/>
      <c r="J34" s="42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5"/>
        <v>0</v>
      </c>
      <c r="I35" s="34"/>
      <c r="J35" s="43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5"/>
        <v>0</v>
      </c>
      <c r="I36" s="34"/>
      <c r="J36" s="4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5"/>
        <v>0</v>
      </c>
      <c r="I37" s="34"/>
      <c r="J37" s="43"/>
    </row>
    <row r="38" s="1" customFormat="1" customHeight="1" spans="1:10">
      <c r="A38" s="19"/>
      <c r="B38" s="20" t="s">
        <v>40</v>
      </c>
      <c r="C38" s="21">
        <f>SUM(C34)</f>
        <v>0</v>
      </c>
      <c r="D38" s="21">
        <f t="shared" ref="D38:E38" si="11">SUM(D34)</f>
        <v>0</v>
      </c>
      <c r="E38" s="21">
        <f t="shared" si="11"/>
        <v>0</v>
      </c>
      <c r="F38" s="21">
        <f>SUM(F34:F37)</f>
        <v>0</v>
      </c>
      <c r="G38" s="21">
        <f t="shared" ref="G38:H38" si="12">SUM(G34:G37)</f>
        <v>0</v>
      </c>
      <c r="H38" s="21">
        <f t="shared" si="12"/>
        <v>0</v>
      </c>
      <c r="I38" s="37"/>
      <c r="J38" s="44"/>
    </row>
    <row r="39" customHeight="1" spans="1:10">
      <c r="A39" s="13">
        <v>8</v>
      </c>
      <c r="B39" s="14" t="s">
        <v>41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5"/>
        <v>0</v>
      </c>
      <c r="I39" s="34"/>
      <c r="J39" s="39" t="s">
        <v>42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5"/>
        <v>0</v>
      </c>
      <c r="I40" s="34"/>
      <c r="J40" s="40"/>
    </row>
    <row r="41" s="1" customFormat="1" customHeight="1" spans="1:10">
      <c r="A41" s="19"/>
      <c r="B41" s="20" t="s">
        <v>43</v>
      </c>
      <c r="C41" s="21">
        <f>SUM(C39)</f>
        <v>0</v>
      </c>
      <c r="D41" s="21">
        <f t="shared" ref="D41:E41" si="13">SUM(D39)</f>
        <v>0</v>
      </c>
      <c r="E41" s="21">
        <f t="shared" si="13"/>
        <v>0</v>
      </c>
      <c r="F41" s="21">
        <f>SUM(F39:F40)</f>
        <v>0</v>
      </c>
      <c r="G41" s="21">
        <f t="shared" ref="G41:H41" si="14">SUM(G39:G40)</f>
        <v>0</v>
      </c>
      <c r="H41" s="21">
        <f t="shared" si="14"/>
        <v>0</v>
      </c>
      <c r="I41" s="37"/>
      <c r="J41" s="41"/>
    </row>
    <row r="42" customHeight="1" spans="1:10">
      <c r="A42" s="13">
        <v>9</v>
      </c>
      <c r="B42" s="14" t="s">
        <v>44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5"/>
        <v>0</v>
      </c>
      <c r="I42" s="34"/>
      <c r="J42" s="35" t="s">
        <v>45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5"/>
        <v>0</v>
      </c>
      <c r="I43" s="34"/>
      <c r="J43" s="36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5"/>
        <v>0</v>
      </c>
      <c r="I44" s="34"/>
      <c r="J44" s="36"/>
    </row>
    <row r="45" s="1" customFormat="1" customHeight="1" spans="1:10">
      <c r="A45" s="19"/>
      <c r="B45" s="20" t="s">
        <v>46</v>
      </c>
      <c r="C45" s="21">
        <f>SUM(C42)</f>
        <v>0</v>
      </c>
      <c r="D45" s="21">
        <f t="shared" ref="D45:E45" si="15">SUM(D42)</f>
        <v>0</v>
      </c>
      <c r="E45" s="21">
        <f t="shared" si="15"/>
        <v>0</v>
      </c>
      <c r="F45" s="21">
        <f>SUM(F42:F44)</f>
        <v>0</v>
      </c>
      <c r="G45" s="21">
        <f t="shared" ref="G45:H45" si="16">SUM(G42:G44)</f>
        <v>0</v>
      </c>
      <c r="H45" s="21">
        <f t="shared" si="16"/>
        <v>0</v>
      </c>
      <c r="I45" s="37"/>
      <c r="J45" s="38"/>
    </row>
    <row r="46" customHeight="1" spans="1:10">
      <c r="A46" s="22">
        <v>10</v>
      </c>
      <c r="B46" s="14" t="s">
        <v>47</v>
      </c>
      <c r="C46" s="15">
        <v>20000</v>
      </c>
      <c r="D46" s="16">
        <v>1</v>
      </c>
      <c r="E46" s="15">
        <f>C46*D46</f>
        <v>20000</v>
      </c>
      <c r="F46" s="17">
        <v>91</v>
      </c>
      <c r="G46" s="15">
        <v>0</v>
      </c>
      <c r="H46" s="15">
        <f t="shared" ref="H46:H61" si="17">F46+G46</f>
        <v>91</v>
      </c>
      <c r="I46" s="45" t="s">
        <v>48</v>
      </c>
      <c r="J46" s="42"/>
    </row>
    <row r="47" customHeight="1" spans="1:10">
      <c r="A47" s="28"/>
      <c r="B47" s="14"/>
      <c r="C47" s="15"/>
      <c r="D47" s="16"/>
      <c r="E47" s="15"/>
      <c r="F47" s="18">
        <v>208</v>
      </c>
      <c r="G47" s="15">
        <v>0</v>
      </c>
      <c r="H47" s="15">
        <f t="shared" si="17"/>
        <v>208</v>
      </c>
      <c r="I47" s="34" t="s">
        <v>49</v>
      </c>
      <c r="J47" s="43"/>
    </row>
    <row r="48" customHeight="1" spans="1:10">
      <c r="A48" s="28"/>
      <c r="B48" s="14"/>
      <c r="C48" s="15"/>
      <c r="D48" s="16"/>
      <c r="E48" s="15"/>
      <c r="F48" s="17">
        <v>274</v>
      </c>
      <c r="G48" s="15">
        <v>0</v>
      </c>
      <c r="H48" s="31">
        <f t="shared" si="17"/>
        <v>274</v>
      </c>
      <c r="I48" s="34" t="s">
        <v>50</v>
      </c>
      <c r="J48" s="43"/>
    </row>
    <row r="49" customHeight="1" spans="1:10">
      <c r="A49" s="28"/>
      <c r="B49" s="14"/>
      <c r="C49" s="15"/>
      <c r="D49" s="16"/>
      <c r="E49" s="15"/>
      <c r="F49" s="17">
        <v>278</v>
      </c>
      <c r="G49" s="15">
        <v>0</v>
      </c>
      <c r="H49" s="15">
        <f t="shared" si="17"/>
        <v>278</v>
      </c>
      <c r="I49" s="34" t="s">
        <v>51</v>
      </c>
      <c r="J49" s="43"/>
    </row>
    <row r="50" customHeight="1" spans="1:10">
      <c r="A50" s="28"/>
      <c r="B50" s="14"/>
      <c r="C50" s="15"/>
      <c r="D50" s="16"/>
      <c r="E50" s="15"/>
      <c r="F50" s="17">
        <v>1387.6</v>
      </c>
      <c r="G50" s="15">
        <v>0</v>
      </c>
      <c r="H50" s="15">
        <f t="shared" si="17"/>
        <v>1387.6</v>
      </c>
      <c r="I50" s="34" t="s">
        <v>52</v>
      </c>
      <c r="J50" s="43"/>
    </row>
    <row r="51" customHeight="1" spans="1:10">
      <c r="A51" s="28"/>
      <c r="B51" s="14"/>
      <c r="C51" s="15"/>
      <c r="D51" s="16"/>
      <c r="E51" s="15"/>
      <c r="F51" s="17">
        <v>124.5</v>
      </c>
      <c r="G51" s="15">
        <v>0</v>
      </c>
      <c r="H51" s="15">
        <f t="shared" si="17"/>
        <v>124.5</v>
      </c>
      <c r="I51" s="34" t="s">
        <v>53</v>
      </c>
      <c r="J51" s="43"/>
    </row>
    <row r="52" customHeight="1" spans="1:10">
      <c r="A52" s="28"/>
      <c r="B52" s="14"/>
      <c r="C52" s="15"/>
      <c r="D52" s="16"/>
      <c r="E52" s="15"/>
      <c r="F52" s="17">
        <v>72.3</v>
      </c>
      <c r="G52" s="15">
        <v>0</v>
      </c>
      <c r="H52" s="32">
        <f t="shared" si="17"/>
        <v>72.3</v>
      </c>
      <c r="I52" s="34" t="s">
        <v>54</v>
      </c>
      <c r="J52" s="43"/>
    </row>
    <row r="53" customHeight="1" spans="1:10">
      <c r="A53" s="28"/>
      <c r="B53" s="14"/>
      <c r="C53" s="15"/>
      <c r="D53" s="16"/>
      <c r="E53" s="15"/>
      <c r="F53" s="17">
        <v>481.15</v>
      </c>
      <c r="G53" s="15">
        <v>0</v>
      </c>
      <c r="H53" s="15">
        <f t="shared" si="17"/>
        <v>481.15</v>
      </c>
      <c r="I53" s="34" t="s">
        <v>55</v>
      </c>
      <c r="J53" s="43"/>
    </row>
    <row r="54" customHeight="1" spans="1:10">
      <c r="A54" s="28"/>
      <c r="B54" s="14"/>
      <c r="C54" s="15"/>
      <c r="D54" s="16"/>
      <c r="E54" s="15"/>
      <c r="F54" s="17">
        <v>133.9</v>
      </c>
      <c r="G54" s="15">
        <v>0</v>
      </c>
      <c r="H54" s="15">
        <f t="shared" si="17"/>
        <v>133.9</v>
      </c>
      <c r="I54" s="34" t="s">
        <v>56</v>
      </c>
      <c r="J54" s="43"/>
    </row>
    <row r="55" customHeight="1" spans="1:10">
      <c r="A55" s="28"/>
      <c r="B55" s="14"/>
      <c r="C55" s="15"/>
      <c r="D55" s="16"/>
      <c r="E55" s="15"/>
      <c r="F55" s="17">
        <v>94.5</v>
      </c>
      <c r="G55" s="15">
        <v>0</v>
      </c>
      <c r="H55" s="15">
        <f t="shared" si="17"/>
        <v>94.5</v>
      </c>
      <c r="I55" s="34" t="s">
        <v>57</v>
      </c>
      <c r="J55" s="43"/>
    </row>
    <row r="56" customHeight="1" spans="1:10">
      <c r="A56" s="28"/>
      <c r="B56" s="14"/>
      <c r="C56" s="15"/>
      <c r="D56" s="16"/>
      <c r="E56" s="15"/>
      <c r="F56" s="17">
        <v>1300</v>
      </c>
      <c r="G56" s="15">
        <v>0</v>
      </c>
      <c r="H56" s="15">
        <f t="shared" si="17"/>
        <v>1300</v>
      </c>
      <c r="I56" s="34" t="s">
        <v>58</v>
      </c>
      <c r="J56" s="43"/>
    </row>
    <row r="57" customHeight="1" spans="1:10">
      <c r="A57" s="28"/>
      <c r="B57" s="14"/>
      <c r="C57" s="15"/>
      <c r="D57" s="16"/>
      <c r="E57" s="15"/>
      <c r="F57" s="17">
        <v>1000</v>
      </c>
      <c r="G57" s="15">
        <v>0</v>
      </c>
      <c r="H57" s="15">
        <f t="shared" si="17"/>
        <v>1000</v>
      </c>
      <c r="I57" s="34" t="s">
        <v>59</v>
      </c>
      <c r="J57" s="43"/>
    </row>
    <row r="58" customHeight="1" spans="1:10">
      <c r="A58" s="28"/>
      <c r="B58" s="14"/>
      <c r="C58" s="15"/>
      <c r="D58" s="16"/>
      <c r="E58" s="15"/>
      <c r="F58" s="18">
        <v>3597</v>
      </c>
      <c r="G58" s="15">
        <v>0</v>
      </c>
      <c r="H58" s="15">
        <f t="shared" si="17"/>
        <v>3597</v>
      </c>
      <c r="I58" s="34" t="s">
        <v>60</v>
      </c>
      <c r="J58" s="43"/>
    </row>
    <row r="59" customHeight="1" spans="1:10">
      <c r="A59" s="28"/>
      <c r="B59" s="14"/>
      <c r="C59" s="15"/>
      <c r="D59" s="16"/>
      <c r="E59" s="15"/>
      <c r="F59" s="17">
        <v>2396</v>
      </c>
      <c r="G59" s="15">
        <v>0</v>
      </c>
      <c r="H59" s="15">
        <f t="shared" si="17"/>
        <v>2396</v>
      </c>
      <c r="I59" s="34" t="s">
        <v>61</v>
      </c>
      <c r="J59" s="43"/>
    </row>
    <row r="60" customHeight="1" spans="1:10">
      <c r="A60" s="28"/>
      <c r="B60" s="14"/>
      <c r="C60" s="15"/>
      <c r="D60" s="16"/>
      <c r="E60" s="15"/>
      <c r="F60" s="17">
        <v>31</v>
      </c>
      <c r="G60" s="15">
        <v>0</v>
      </c>
      <c r="H60" s="15">
        <f t="shared" si="17"/>
        <v>31</v>
      </c>
      <c r="I60" s="34" t="s">
        <v>62</v>
      </c>
      <c r="J60" s="43"/>
    </row>
    <row r="61" customHeight="1" spans="1:10">
      <c r="A61" s="25"/>
      <c r="B61" s="14"/>
      <c r="C61" s="15"/>
      <c r="D61" s="16"/>
      <c r="E61" s="15"/>
      <c r="F61" s="17">
        <v>29.9</v>
      </c>
      <c r="G61" s="15">
        <v>0</v>
      </c>
      <c r="H61" s="15">
        <f t="shared" si="17"/>
        <v>29.9</v>
      </c>
      <c r="I61" s="34" t="s">
        <v>63</v>
      </c>
      <c r="J61" s="43"/>
    </row>
    <row r="62" s="1" customFormat="1" customHeight="1" spans="1:10">
      <c r="A62" s="19"/>
      <c r="B62" s="20" t="s">
        <v>64</v>
      </c>
      <c r="C62" s="21">
        <f>SUM(C46)</f>
        <v>20000</v>
      </c>
      <c r="D62" s="21">
        <f t="shared" ref="D62:E62" si="18">SUM(D46)</f>
        <v>1</v>
      </c>
      <c r="E62" s="21">
        <f t="shared" si="18"/>
        <v>20000</v>
      </c>
      <c r="F62" s="21">
        <f>SUM(F46:F61)</f>
        <v>11498.85</v>
      </c>
      <c r="G62" s="21">
        <f>SUM(G46:G61)</f>
        <v>0</v>
      </c>
      <c r="H62" s="21">
        <f>SUM(H46:H61)</f>
        <v>11498.85</v>
      </c>
      <c r="I62" s="37"/>
      <c r="J62" s="44"/>
    </row>
    <row r="63" customHeight="1" spans="1:10">
      <c r="A63" s="19"/>
      <c r="B63" s="20" t="s">
        <v>65</v>
      </c>
      <c r="C63" s="21">
        <f>SUM(C62,C45,C41,C38,C33,C28,C25,C19,C14,C11)</f>
        <v>20000</v>
      </c>
      <c r="D63" s="21">
        <f t="shared" ref="D63:H63" si="19">SUM(D62,D45,D41,D38,D33,D28,D25,D19,D14,D11)</f>
        <v>1</v>
      </c>
      <c r="E63" s="21">
        <f t="shared" si="19"/>
        <v>20000</v>
      </c>
      <c r="F63" s="21">
        <f t="shared" si="19"/>
        <v>14553.75</v>
      </c>
      <c r="G63" s="21">
        <f t="shared" si="19"/>
        <v>0</v>
      </c>
      <c r="H63" s="21">
        <f t="shared" si="19"/>
        <v>14553.75</v>
      </c>
      <c r="I63" s="37"/>
      <c r="J63" s="46"/>
    </row>
    <row r="67" customHeight="1" spans="1:9">
      <c r="A67" s="47" t="s">
        <v>66</v>
      </c>
      <c r="B67" s="48"/>
      <c r="C67" s="49" t="s">
        <v>67</v>
      </c>
      <c r="D67" s="49"/>
      <c r="E67" s="49" t="s">
        <v>68</v>
      </c>
      <c r="F67" s="49"/>
      <c r="G67" s="49" t="s">
        <v>69</v>
      </c>
      <c r="H67" s="49"/>
      <c r="I67" s="55" t="s">
        <v>70</v>
      </c>
    </row>
    <row r="68" customHeight="1" spans="1:9">
      <c r="A68" s="50">
        <f>E63</f>
        <v>20000</v>
      </c>
      <c r="B68" s="51"/>
      <c r="C68" s="51">
        <f>H63</f>
        <v>14553.75</v>
      </c>
      <c r="D68" s="51"/>
      <c r="E68" s="51">
        <f>F63</f>
        <v>14553.75</v>
      </c>
      <c r="F68" s="51"/>
      <c r="G68" s="51">
        <f>G63</f>
        <v>0</v>
      </c>
      <c r="H68" s="51"/>
      <c r="I68" s="56">
        <f>A68-C68</f>
        <v>5446.25</v>
      </c>
    </row>
    <row r="70" customHeight="1" spans="1:9">
      <c r="A70" s="52" t="s">
        <v>71</v>
      </c>
      <c r="B70" s="53"/>
      <c r="C70" s="54" t="s">
        <v>72</v>
      </c>
      <c r="D70" s="52"/>
      <c r="E70" s="52" t="s">
        <v>73</v>
      </c>
      <c r="F70" s="52"/>
      <c r="G70" s="52" t="s">
        <v>74</v>
      </c>
      <c r="H70" s="52"/>
      <c r="I70" s="53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61"/>
    <mergeCell ref="B6:B7"/>
    <mergeCell ref="B8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61"/>
    <mergeCell ref="C8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61"/>
    <mergeCell ref="D8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61"/>
    <mergeCell ref="E8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61"/>
    <mergeCell ref="J4:J5"/>
    <mergeCell ref="J6:J7"/>
    <mergeCell ref="J8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6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2018-12-05T04:25:04Z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