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firstSheet="3" activeTab="5"/>
  </bookViews>
  <sheets>
    <sheet name="陌陌" sheetId="1" r:id="rId1"/>
    <sheet name="高原" sheetId="2" r:id="rId2"/>
    <sheet name="汽车之家昆山-姚艺婷" sheetId="3" r:id="rId3"/>
    <sheet name="凯迪拉克-姚艺婷" sheetId="4" r:id="rId4"/>
    <sheet name="凯迪拉克报账-姚艺婷" sheetId="5" r:id="rId5"/>
    <sheet name="别克广州报销-姚艺婷" sheetId="6" r:id="rId6"/>
    <sheet name="Sheet1" sheetId="7" r:id="rId7"/>
  </sheets>
  <definedNames>
    <definedName name="_xlnm.Print_Area" localSheetId="0">陌陌!$A$1:$K$39</definedName>
  </definedNames>
  <calcPr calcId="144525"/>
</workbook>
</file>

<file path=xl/sharedStrings.xml><?xml version="1.0" encoding="utf-8"?>
<sst xmlns="http://schemas.openxmlformats.org/spreadsheetml/2006/main" count="437" uniqueCount="143">
  <si>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</si>
  <si>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</si>
  <si>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</si>
  <si>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</si>
  <si>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</si>
  <si>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</si>
  <si>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</si>
  <si>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</si>
  <si>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</t>
  </si>
  <si>
    <t>发生日期:</t>
  </si>
  <si>
    <t>2019.8-9</t>
  </si>
  <si>
    <t>报销日期:</t>
  </si>
  <si>
    <t>2019.9.11</t>
  </si>
  <si>
    <t>团号:</t>
  </si>
  <si>
    <t xml:space="preserve"> HMZB-190906-MOM684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</si>
  <si>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</si>
  <si>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</si>
  <si>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</si>
  <si>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</si>
  <si>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</si>
  <si>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</si>
  <si>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</si>
  <si>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</si>
  <si>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</si>
  <si>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</si>
  <si>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</si>
  <si>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8.12 家-陌陌</t>
  </si>
  <si>
    <t>9.4 陌陌-公司</t>
  </si>
  <si>
    <t>9.6 公司-家</t>
  </si>
  <si>
    <t>9.10 安贞-家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</si>
  <si>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</si>
  <si>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</si>
  <si>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</si>
  <si>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</si>
  <si>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</si>
  <si>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</si>
  <si>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</si>
  <si>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</si>
  <si>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</si>
  <si>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</si>
  <si>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</si>
  <si>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</si>
  <si>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</si>
  <si>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</si>
  <si>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</si>
  <si>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秦皇岛</t>
  </si>
  <si>
    <t>9.7-9.8</t>
  </si>
  <si>
    <t>9.9-9.10</t>
  </si>
  <si>
    <t>高原</t>
  </si>
  <si>
    <t>总监</t>
  </si>
  <si>
    <t>上海</t>
  </si>
  <si>
    <t>9.9 天津火车站-酒店</t>
  </si>
  <si>
    <t>9.9 天津住宿</t>
  </si>
  <si>
    <t>租车费</t>
  </si>
  <si>
    <t>8.25-8.27 踩点租车</t>
  </si>
  <si>
    <t>9.7-9.11 租车费</t>
  </si>
  <si>
    <t>购买插座</t>
  </si>
  <si>
    <t>公司-家</t>
  </si>
  <si>
    <t>过路费</t>
  </si>
  <si>
    <t>快递费</t>
  </si>
  <si>
    <t>高尔夫</t>
  </si>
  <si>
    <t>超市购买水果</t>
  </si>
  <si>
    <t>购买</t>
  </si>
  <si>
    <t>【借款报销单】</t>
  </si>
  <si>
    <t>团号：HMOA-191001-SXY617</t>
  </si>
  <si>
    <t>会议日期：2019.10.10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</si>
  <si>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</si>
  <si>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</si>
  <si>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</si>
  <si>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</si>
  <si>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</si>
  <si>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</si>
  <si>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</si>
  <si>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</si>
  <si>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</si>
  <si>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</si>
  <si>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</si>
  <si>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</si>
  <si>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</si>
  <si>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</si>
  <si>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</si>
  <si>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</si>
  <si>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</si>
  <si>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</si>
  <si>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</si>
  <si>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</si>
  <si>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</si>
  <si>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afterparty</t>
  </si>
  <si>
    <t>需提供刷卡联、菜单（小票）</t>
  </si>
  <si>
    <t>凯迪市场部吃饭</t>
  </si>
  <si>
    <t>活动餐费合计</t>
  </si>
  <si>
    <t>现地采买费用</t>
  </si>
  <si>
    <t>红吧香氛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</si>
  <si>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</si>
  <si>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</si>
  <si>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</si>
  <si>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</si>
  <si>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</si>
  <si>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</si>
  <si>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</si>
  <si>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</si>
  <si>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</si>
  <si>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</si>
  <si>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</si>
  <si>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</si>
  <si>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</si>
  <si>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</si>
  <si>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</si>
  <si>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</si>
  <si>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</si>
  <si>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</si>
  <si>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</si>
  <si>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</si>
  <si>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</si>
  <si>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</si>
  <si>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</t>
  </si>
  <si>
    <t>会议日期：</t>
  </si>
  <si>
    <t>星巴克咖啡</t>
  </si>
  <si>
    <t>必胜客</t>
  </si>
  <si>
    <t>赏点饮食</t>
  </si>
  <si>
    <t>猪肉婆私房菜</t>
  </si>
  <si>
    <t>珠江新城鸿记美食</t>
  </si>
  <si>
    <t>格雷森餐饮</t>
  </si>
  <si>
    <t>瀛记美食</t>
  </si>
  <si>
    <t>炳盛食艺</t>
  </si>
  <si>
    <t>真功夫</t>
  </si>
  <si>
    <t>华润万家</t>
  </si>
  <si>
    <t>长隆酒店</t>
  </si>
  <si>
    <t>711-酒-需要补票</t>
  </si>
  <si>
    <t>匠二媒体港-需要补票</t>
  </si>
  <si>
    <t>黎小串-需要补票</t>
  </si>
  <si>
    <t>广州</t>
  </si>
  <si>
    <t>11.15-11.22</t>
  </si>
  <si>
    <t>2019.12.3</t>
  </si>
  <si>
    <t>HMOA-191115-SXY620</t>
  </si>
  <si>
    <t>高原住宿费</t>
  </si>
  <si>
    <t>租车油费</t>
  </si>
  <si>
    <t>广州市内交通</t>
  </si>
  <si>
    <t>前期提案交通费</t>
  </si>
  <si>
    <t>高速费</t>
  </si>
  <si>
    <t>停车费</t>
  </si>
  <si>
    <t>11.17 高原餐费</t>
  </si>
  <si>
    <t>11.15 高原餐费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</si>
</sst>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0" borderId="2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7" borderId="20" applyNumberFormat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6" fillId="8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901700</xdr:colOff>
      <xdr:row>3</xdr:row>
      <xdr:rowOff>117475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222375" cy="67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762000</xdr:colOff>
      <xdr:row>4</xdr:row>
      <xdr:rowOff>127000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0826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504825</xdr:colOff>
      <xdr:row>3</xdr:row>
      <xdr:rowOff>92075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17792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352425</xdr:colOff>
      <xdr:row>3</xdr:row>
      <xdr:rowOff>130175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025525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901700</xdr:colOff>
      <xdr:row>3</xdr:row>
      <xdr:rowOff>117475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222375" cy="67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9"/>
  <sheetViews>
    <sheetView topLeftCell="A6" workbookViewId="0">
      <selection activeCell="N13" sqref="N13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40"/>
      <c r="J11" s="41"/>
      <c r="K11" s="42" t="s">
        <v>24</v>
      </c>
    </row>
    <row r="12" ht="20" customHeight="1" spans="2:11">
      <c r="B12" s="22"/>
      <c r="C12" s="23"/>
      <c r="D12" s="26"/>
      <c r="E12" s="22"/>
      <c r="F12" s="23"/>
      <c r="G12" s="25"/>
      <c r="H12" s="25"/>
      <c r="I12" s="40"/>
      <c r="J12" s="41"/>
      <c r="K12" s="42"/>
    </row>
    <row r="13" ht="20" customHeight="1" spans="2:11">
      <c r="B13" s="22">
        <v>2</v>
      </c>
      <c r="C13" s="23"/>
      <c r="D13" s="26"/>
      <c r="E13" s="27" t="s">
        <v>25</v>
      </c>
      <c r="F13" s="27"/>
      <c r="G13" s="25">
        <v>45.87</v>
      </c>
      <c r="H13" s="25">
        <v>45.87</v>
      </c>
      <c r="I13" s="40"/>
      <c r="J13" s="41"/>
      <c r="K13" s="42" t="s">
        <v>26</v>
      </c>
    </row>
    <row r="14" ht="20" customHeight="1" spans="2:11">
      <c r="B14" s="22">
        <v>3</v>
      </c>
      <c r="C14" s="23"/>
      <c r="D14" s="26"/>
      <c r="E14" s="27" t="s">
        <v>25</v>
      </c>
      <c r="F14" s="27"/>
      <c r="G14" s="25">
        <v>28.81</v>
      </c>
      <c r="H14" s="25">
        <v>28.81</v>
      </c>
      <c r="I14" s="40"/>
      <c r="J14" s="41"/>
      <c r="K14" s="42" t="s">
        <v>27</v>
      </c>
    </row>
    <row r="15" ht="20" customHeight="1" spans="2:11">
      <c r="B15" s="22">
        <v>3</v>
      </c>
      <c r="C15" s="23"/>
      <c r="D15" s="26"/>
      <c r="E15" s="27" t="s">
        <v>25</v>
      </c>
      <c r="F15" s="27"/>
      <c r="G15" s="25">
        <v>48.56</v>
      </c>
      <c r="H15" s="25">
        <v>48.56</v>
      </c>
      <c r="I15" s="40"/>
      <c r="J15" s="41"/>
      <c r="K15" s="42" t="s">
        <v>28</v>
      </c>
    </row>
    <row r="16" ht="20" customHeight="1" spans="2:11">
      <c r="B16" s="22">
        <v>3</v>
      </c>
      <c r="C16" s="23"/>
      <c r="D16" s="26"/>
      <c r="E16" s="27" t="s">
        <v>25</v>
      </c>
      <c r="F16" s="27"/>
      <c r="G16" s="25">
        <v>39.05</v>
      </c>
      <c r="H16" s="25">
        <v>39.05</v>
      </c>
      <c r="I16" s="40"/>
      <c r="J16" s="41"/>
      <c r="K16" s="42" t="s">
        <v>29</v>
      </c>
    </row>
    <row r="17" ht="20" customHeight="1" spans="2:11">
      <c r="B17" s="22">
        <v>8</v>
      </c>
      <c r="C17" s="23"/>
      <c r="D17" s="26"/>
      <c r="E17" s="22" t="s">
        <v>30</v>
      </c>
      <c r="F17" s="23"/>
      <c r="G17" s="25"/>
      <c r="H17" s="25"/>
      <c r="I17" s="40"/>
      <c r="J17" s="41"/>
      <c r="K17" s="42" t="s">
        <v>24</v>
      </c>
    </row>
    <row r="18" ht="20" customHeight="1" spans="2:11">
      <c r="B18" s="22">
        <v>9</v>
      </c>
      <c r="C18" s="23"/>
      <c r="D18" s="26"/>
      <c r="E18" s="22" t="s">
        <v>31</v>
      </c>
      <c r="F18" s="23"/>
      <c r="G18" s="25"/>
      <c r="H18" s="25"/>
      <c r="I18" s="40"/>
      <c r="J18" s="41"/>
      <c r="K18" s="42"/>
    </row>
    <row r="19" ht="20" customHeight="1" spans="2:11">
      <c r="B19" s="22">
        <v>13</v>
      </c>
      <c r="C19" s="23"/>
      <c r="D19" s="24" t="s">
        <v>32</v>
      </c>
      <c r="E19" s="27"/>
      <c r="F19" s="27"/>
      <c r="G19" s="25"/>
      <c r="H19" s="25"/>
      <c r="I19" s="40"/>
      <c r="J19" s="41"/>
      <c r="K19" s="42"/>
    </row>
    <row r="20" ht="20" customHeight="1" spans="2:11">
      <c r="B20" s="19" t="s">
        <v>33</v>
      </c>
      <c r="C20" s="29"/>
      <c r="D20" s="29"/>
      <c r="E20" s="29"/>
      <c r="F20" s="20"/>
      <c r="G20" s="30">
        <f>SUM(G11:G19)</f>
        <v>162.29</v>
      </c>
      <c r="H20" s="30">
        <f>SUM(H11:H19)</f>
        <v>162.29</v>
      </c>
      <c r="I20" s="43">
        <f>SUM(I11:J19)</f>
        <v>0</v>
      </c>
      <c r="J20" s="44"/>
      <c r="K20" s="45"/>
    </row>
    <row r="21" ht="20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" customHeight="1" spans="2:11">
      <c r="B22" s="21" t="s">
        <v>19</v>
      </c>
      <c r="C22" s="21"/>
      <c r="D22" s="21"/>
      <c r="E22" s="21"/>
      <c r="F22" s="21"/>
      <c r="G22" s="21" t="s">
        <v>34</v>
      </c>
      <c r="H22" s="21"/>
      <c r="I22" s="21"/>
      <c r="J22" s="21"/>
      <c r="K22" s="21" t="s">
        <v>35</v>
      </c>
    </row>
    <row r="23" ht="20" customHeight="1" spans="2:11">
      <c r="B23" s="31">
        <f>H20</f>
        <v>162.29</v>
      </c>
      <c r="C23" s="31"/>
      <c r="D23" s="31"/>
      <c r="E23" s="31"/>
      <c r="F23" s="31"/>
      <c r="G23" s="31">
        <f>I20</f>
        <v>0</v>
      </c>
      <c r="H23" s="31"/>
      <c r="I23" s="31"/>
      <c r="J23" s="31"/>
      <c r="K23" s="47">
        <f>SUM(B23:J23)</f>
        <v>162.29</v>
      </c>
    </row>
    <row r="24" ht="20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" customHeight="1" spans="2:11">
      <c r="B25" s="16" t="s">
        <v>36</v>
      </c>
      <c r="C25" s="16"/>
      <c r="D25" s="16"/>
      <c r="E25" s="16"/>
      <c r="F25" s="16" t="s">
        <v>37</v>
      </c>
      <c r="G25" s="16" t="s">
        <v>38</v>
      </c>
      <c r="H25" s="16"/>
      <c r="I25" s="16"/>
      <c r="J25" s="16" t="s">
        <v>39</v>
      </c>
      <c r="K25" s="16"/>
    </row>
    <row r="27" ht="18.75" spans="1:11">
      <c r="A27" s="2" t="s">
        <v>40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" customHeight="1" spans="2:11">
      <c r="B29" s="4"/>
      <c r="C29" s="5"/>
      <c r="D29" s="6" t="s">
        <v>1</v>
      </c>
      <c r="E29" s="6"/>
      <c r="F29" s="7" t="str">
        <f>F5</f>
        <v>马洁</v>
      </c>
      <c r="G29" s="7"/>
      <c r="H29" s="6" t="s">
        <v>3</v>
      </c>
      <c r="I29" s="5"/>
      <c r="J29" s="7" t="str">
        <f>J5</f>
        <v>经理</v>
      </c>
      <c r="K29" s="35"/>
    </row>
    <row r="30" ht="20" customHeight="1" spans="2:11">
      <c r="B30" s="8"/>
      <c r="C30" s="9"/>
      <c r="D30" s="10" t="s">
        <v>5</v>
      </c>
      <c r="E30" s="10"/>
      <c r="F30" s="11" t="str">
        <f>F6</f>
        <v>北京</v>
      </c>
      <c r="G30" s="11"/>
      <c r="H30" s="10" t="s">
        <v>7</v>
      </c>
      <c r="I30" s="9"/>
      <c r="J30" s="11" t="str">
        <f>J6</f>
        <v>企划</v>
      </c>
      <c r="K30" s="36"/>
    </row>
    <row r="31" ht="20" customHeight="1" spans="2:11">
      <c r="B31" s="8"/>
      <c r="C31" s="9"/>
      <c r="D31" s="10" t="s">
        <v>9</v>
      </c>
      <c r="E31" s="10"/>
      <c r="F31" s="11" t="str">
        <f>F7</f>
        <v>2019.8-9</v>
      </c>
      <c r="G31" s="11"/>
      <c r="H31" s="10" t="s">
        <v>11</v>
      </c>
      <c r="I31" s="37"/>
      <c r="J31" s="11" t="str">
        <f>J7</f>
        <v>2019.9.11</v>
      </c>
      <c r="K31" s="36"/>
    </row>
    <row r="32" ht="20" customHeight="1" spans="2:11">
      <c r="B32" s="12"/>
      <c r="C32" s="13"/>
      <c r="D32" s="14"/>
      <c r="E32" s="14"/>
      <c r="F32" s="15"/>
      <c r="G32" s="15"/>
      <c r="H32" s="14" t="s">
        <v>13</v>
      </c>
      <c r="I32" s="38"/>
      <c r="J32" s="15" t="str">
        <f>J8</f>
        <v> HMZB-190906-MOM684</v>
      </c>
      <c r="K32" s="39"/>
    </row>
    <row r="33" ht="20" customHeight="1"/>
    <row r="34" ht="20" customHeight="1" spans="2:11">
      <c r="B34" s="27"/>
      <c r="C34" s="27"/>
      <c r="D34" s="32" t="s">
        <v>41</v>
      </c>
      <c r="E34" s="27" t="s">
        <v>42</v>
      </c>
      <c r="F34" s="27"/>
      <c r="G34" s="25" t="s">
        <v>43</v>
      </c>
      <c r="H34" s="25" t="s">
        <v>44</v>
      </c>
      <c r="I34" s="25" t="s">
        <v>33</v>
      </c>
      <c r="J34" s="25"/>
      <c r="K34" s="48" t="s">
        <v>21</v>
      </c>
    </row>
    <row r="35" ht="20" customHeight="1" spans="2:10">
      <c r="B35" s="27">
        <v>1</v>
      </c>
      <c r="C35" s="27"/>
      <c r="D35" s="32" t="s">
        <v>45</v>
      </c>
      <c r="E35" s="27" t="s">
        <v>46</v>
      </c>
      <c r="F35" s="27"/>
      <c r="G35" s="25">
        <v>200</v>
      </c>
      <c r="H35" s="25">
        <v>2</v>
      </c>
      <c r="I35" s="40">
        <f>G35*H35</f>
        <v>400</v>
      </c>
      <c r="J35" s="41"/>
    </row>
    <row r="36" ht="20" customHeight="1" spans="2:11">
      <c r="B36" s="27">
        <v>2</v>
      </c>
      <c r="C36" s="27"/>
      <c r="D36" s="32" t="s">
        <v>45</v>
      </c>
      <c r="E36" s="27" t="s">
        <v>47</v>
      </c>
      <c r="F36" s="27"/>
      <c r="G36" s="25">
        <v>100</v>
      </c>
      <c r="H36" s="25">
        <v>2</v>
      </c>
      <c r="I36" s="40">
        <f t="shared" ref="I36:I37" si="0">G36*H36</f>
        <v>200</v>
      </c>
      <c r="J36" s="41"/>
      <c r="K36" s="50"/>
    </row>
    <row r="37" ht="20" customHeight="1" spans="2:11">
      <c r="B37" s="27">
        <v>3</v>
      </c>
      <c r="C37" s="27"/>
      <c r="D37" s="33"/>
      <c r="E37" s="27"/>
      <c r="F37" s="27"/>
      <c r="G37" s="25"/>
      <c r="H37" s="25"/>
      <c r="I37" s="40">
        <f t="shared" si="0"/>
        <v>0</v>
      </c>
      <c r="J37" s="41"/>
      <c r="K37" s="50"/>
    </row>
    <row r="38" ht="20" customHeight="1" spans="2:11">
      <c r="B38" s="19" t="s">
        <v>33</v>
      </c>
      <c r="C38" s="29"/>
      <c r="D38" s="29"/>
      <c r="E38" s="29"/>
      <c r="F38" s="20"/>
      <c r="G38" s="30"/>
      <c r="H38" s="30">
        <f>SUM(H21:H37)</f>
        <v>4</v>
      </c>
      <c r="I38" s="43">
        <f>SUM(I35:J37)</f>
        <v>600</v>
      </c>
      <c r="J38" s="44"/>
      <c r="K38" s="45"/>
    </row>
    <row r="39" ht="20" customHeight="1" spans="2:11">
      <c r="B39" s="16" t="s">
        <v>36</v>
      </c>
      <c r="C39" s="16"/>
      <c r="D39" s="16"/>
      <c r="E39" s="16"/>
      <c r="F39" s="16" t="s">
        <v>37</v>
      </c>
      <c r="G39" s="16" t="s">
        <v>38</v>
      </c>
      <c r="H39" s="16"/>
      <c r="I39" s="16"/>
      <c r="J39" s="16" t="s">
        <v>39</v>
      </c>
      <c r="K39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8"/>
  <sheetViews>
    <sheetView workbookViewId="0">
      <selection activeCell="A1" sqref="$A1:$XFD1048576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48</v>
      </c>
      <c r="G5" s="7"/>
      <c r="H5" s="6" t="s">
        <v>3</v>
      </c>
      <c r="I5" s="5"/>
      <c r="J5" s="7" t="s">
        <v>49</v>
      </c>
      <c r="K5" s="35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50</v>
      </c>
      <c r="K6" s="36"/>
    </row>
    <row r="7" ht="20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122</v>
      </c>
      <c r="H11" s="25">
        <v>122</v>
      </c>
      <c r="I11" s="40"/>
      <c r="J11" s="41"/>
      <c r="K11" s="42" t="s">
        <v>24</v>
      </c>
    </row>
    <row r="12" ht="20" customHeight="1" spans="2:11">
      <c r="B12" s="22"/>
      <c r="C12" s="23"/>
      <c r="D12" s="26"/>
      <c r="E12" s="22" t="s">
        <v>23</v>
      </c>
      <c r="F12" s="23"/>
      <c r="G12" s="25">
        <v>933</v>
      </c>
      <c r="H12" s="25">
        <v>933</v>
      </c>
      <c r="I12" s="40"/>
      <c r="J12" s="41"/>
      <c r="K12" s="42"/>
    </row>
    <row r="13" ht="20" customHeight="1" spans="2:11">
      <c r="B13" s="22">
        <v>2</v>
      </c>
      <c r="C13" s="23"/>
      <c r="D13" s="26"/>
      <c r="E13" s="27" t="s">
        <v>25</v>
      </c>
      <c r="F13" s="27"/>
      <c r="G13" s="25">
        <v>78.42</v>
      </c>
      <c r="H13" s="25">
        <v>78.42</v>
      </c>
      <c r="I13" s="40"/>
      <c r="J13" s="41"/>
      <c r="K13" s="42" t="s">
        <v>51</v>
      </c>
    </row>
    <row r="14" ht="20" customHeight="1" spans="2:11">
      <c r="B14" s="22">
        <v>3</v>
      </c>
      <c r="C14" s="23"/>
      <c r="D14" s="26"/>
      <c r="E14" s="27" t="s">
        <v>30</v>
      </c>
      <c r="F14" s="27"/>
      <c r="G14" s="25">
        <v>304</v>
      </c>
      <c r="H14" s="25">
        <v>304</v>
      </c>
      <c r="I14" s="40"/>
      <c r="J14" s="41"/>
      <c r="K14" s="42" t="s">
        <v>52</v>
      </c>
    </row>
    <row r="15" ht="20" customHeight="1" spans="2:11">
      <c r="B15" s="22">
        <v>3</v>
      </c>
      <c r="C15" s="23"/>
      <c r="D15" s="26"/>
      <c r="E15" s="27" t="s">
        <v>53</v>
      </c>
      <c r="F15" s="27"/>
      <c r="G15" s="25">
        <v>1219.6</v>
      </c>
      <c r="H15" s="25">
        <v>1219.6</v>
      </c>
      <c r="I15" s="40"/>
      <c r="J15" s="41"/>
      <c r="K15" s="42" t="s">
        <v>54</v>
      </c>
    </row>
    <row r="16" ht="20" customHeight="1" spans="2:11">
      <c r="B16" s="22">
        <v>3</v>
      </c>
      <c r="C16" s="23"/>
      <c r="D16" s="26"/>
      <c r="E16" s="27" t="s">
        <v>53</v>
      </c>
      <c r="F16" s="27"/>
      <c r="G16" s="25">
        <v>1342</v>
      </c>
      <c r="H16" s="25">
        <v>1342</v>
      </c>
      <c r="I16" s="40"/>
      <c r="J16" s="41"/>
      <c r="K16" s="42" t="s">
        <v>55</v>
      </c>
    </row>
    <row r="17" ht="20" customHeight="1" spans="2:11">
      <c r="B17" s="22">
        <v>9</v>
      </c>
      <c r="C17" s="23"/>
      <c r="D17" s="26"/>
      <c r="E17" s="22" t="s">
        <v>31</v>
      </c>
      <c r="F17" s="23"/>
      <c r="G17" s="25">
        <v>451</v>
      </c>
      <c r="H17" s="25">
        <v>451</v>
      </c>
      <c r="I17" s="40"/>
      <c r="J17" s="41"/>
      <c r="K17" s="42"/>
    </row>
    <row r="18" ht="20" customHeight="1" spans="2:11">
      <c r="B18" s="22">
        <v>13</v>
      </c>
      <c r="C18" s="23"/>
      <c r="D18" s="24" t="s">
        <v>32</v>
      </c>
      <c r="E18" s="27" t="s">
        <v>56</v>
      </c>
      <c r="F18" s="27"/>
      <c r="G18" s="25">
        <v>750</v>
      </c>
      <c r="H18" s="25">
        <v>750</v>
      </c>
      <c r="I18" s="40"/>
      <c r="J18" s="41"/>
      <c r="K18" s="42"/>
    </row>
    <row r="19" ht="20" customHeight="1" spans="2:11">
      <c r="B19" s="19" t="s">
        <v>33</v>
      </c>
      <c r="C19" s="29"/>
      <c r="D19" s="29"/>
      <c r="E19" s="29"/>
      <c r="F19" s="20"/>
      <c r="G19" s="30">
        <f>SUM(G11:G18)</f>
        <v>5200.02</v>
      </c>
      <c r="H19" s="30">
        <f>SUM(H11:H18)</f>
        <v>5200.02</v>
      </c>
      <c r="I19" s="43">
        <f>SUM(I11:J18)</f>
        <v>0</v>
      </c>
      <c r="J19" s="44"/>
      <c r="K19" s="45"/>
    </row>
    <row r="20" ht="20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16"/>
    </row>
    <row r="21" ht="20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" customHeight="1" spans="2:11">
      <c r="B22" s="31">
        <f>H19</f>
        <v>5200.02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7">
        <f>SUM(B22:J22)</f>
        <v>5200.02</v>
      </c>
    </row>
    <row r="23" ht="20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" customHeight="1" spans="2:11">
      <c r="B24" s="16" t="s">
        <v>36</v>
      </c>
      <c r="C24" s="16"/>
      <c r="D24" s="16"/>
      <c r="E24" s="16"/>
      <c r="F24" s="16" t="s">
        <v>37</v>
      </c>
      <c r="G24" s="16" t="s">
        <v>38</v>
      </c>
      <c r="H24" s="16"/>
      <c r="I24" s="16"/>
      <c r="J24" s="16" t="s">
        <v>39</v>
      </c>
      <c r="K24" s="16"/>
    </row>
    <row r="26" ht="18.75" spans="1:11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1</v>
      </c>
      <c r="E28" s="6"/>
      <c r="F28" s="7" t="str">
        <f>F5</f>
        <v>高原</v>
      </c>
      <c r="G28" s="7"/>
      <c r="H28" s="6" t="s">
        <v>3</v>
      </c>
      <c r="I28" s="5"/>
      <c r="J28" s="7" t="str">
        <f>J5</f>
        <v>总监</v>
      </c>
      <c r="K28" s="35"/>
    </row>
    <row r="29" ht="20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上海</v>
      </c>
      <c r="K29" s="36"/>
    </row>
    <row r="30" ht="20" customHeight="1" spans="2:11">
      <c r="B30" s="8"/>
      <c r="C30" s="9"/>
      <c r="D30" s="10" t="s">
        <v>9</v>
      </c>
      <c r="E30" s="10"/>
      <c r="F30" s="11" t="str">
        <f>F7</f>
        <v>2019.8-9</v>
      </c>
      <c r="G30" s="11"/>
      <c r="H30" s="10" t="s">
        <v>11</v>
      </c>
      <c r="I30" s="37"/>
      <c r="J30" s="11" t="str">
        <f>J7</f>
        <v>2019.9.11</v>
      </c>
      <c r="K30" s="36"/>
    </row>
    <row r="31" ht="20" customHeight="1" spans="2:11">
      <c r="B31" s="12"/>
      <c r="C31" s="13"/>
      <c r="D31" s="14"/>
      <c r="E31" s="14"/>
      <c r="F31" s="15"/>
      <c r="G31" s="15"/>
      <c r="H31" s="14" t="s">
        <v>13</v>
      </c>
      <c r="I31" s="38"/>
      <c r="J31" s="15" t="str">
        <f>J8</f>
        <v> HMZB-190906-MOM684</v>
      </c>
      <c r="K31" s="39"/>
    </row>
    <row r="32" ht="20" customHeight="1"/>
    <row r="33" ht="20" customHeight="1" spans="2:11">
      <c r="B33" s="27"/>
      <c r="C33" s="27"/>
      <c r="D33" s="32" t="s">
        <v>41</v>
      </c>
      <c r="E33" s="27" t="s">
        <v>42</v>
      </c>
      <c r="F33" s="27"/>
      <c r="G33" s="25" t="s">
        <v>43</v>
      </c>
      <c r="H33" s="25" t="s">
        <v>44</v>
      </c>
      <c r="I33" s="25" t="s">
        <v>33</v>
      </c>
      <c r="J33" s="25"/>
      <c r="K33" s="48" t="s">
        <v>21</v>
      </c>
    </row>
    <row r="34" ht="20" customHeight="1" spans="2:10">
      <c r="B34" s="27">
        <v>1</v>
      </c>
      <c r="C34" s="27"/>
      <c r="D34" s="32" t="s">
        <v>45</v>
      </c>
      <c r="E34" s="27" t="s">
        <v>46</v>
      </c>
      <c r="F34" s="27"/>
      <c r="G34" s="25">
        <v>0</v>
      </c>
      <c r="H34" s="25">
        <v>2</v>
      </c>
      <c r="I34" s="40">
        <f>G34*H34</f>
        <v>0</v>
      </c>
      <c r="J34" s="41"/>
    </row>
    <row r="35" ht="20" customHeight="1" spans="2:11">
      <c r="B35" s="27">
        <v>2</v>
      </c>
      <c r="C35" s="27"/>
      <c r="D35" s="32" t="s">
        <v>45</v>
      </c>
      <c r="E35" s="27" t="s">
        <v>47</v>
      </c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50"/>
    </row>
    <row r="36" ht="20" customHeight="1" spans="2:11">
      <c r="B36" s="27">
        <v>3</v>
      </c>
      <c r="C36" s="27"/>
      <c r="D36" s="33"/>
      <c r="E36" s="27"/>
      <c r="F36" s="27"/>
      <c r="G36" s="25"/>
      <c r="H36" s="25"/>
      <c r="I36" s="40">
        <f t="shared" si="0"/>
        <v>0</v>
      </c>
      <c r="J36" s="41"/>
      <c r="K36" s="50"/>
    </row>
    <row r="37" ht="20" customHeight="1" spans="2:11">
      <c r="B37" s="19" t="s">
        <v>33</v>
      </c>
      <c r="C37" s="29"/>
      <c r="D37" s="29"/>
      <c r="E37" s="29"/>
      <c r="F37" s="20"/>
      <c r="G37" s="30"/>
      <c r="H37" s="30">
        <f>SUM(H20:H36)</f>
        <v>4</v>
      </c>
      <c r="I37" s="43">
        <f>SUM(I34:J36)</f>
        <v>0</v>
      </c>
      <c r="J37" s="44"/>
      <c r="K37" s="45"/>
    </row>
    <row r="38" ht="20" customHeight="1" spans="2:11">
      <c r="B38" s="16" t="s">
        <v>36</v>
      </c>
      <c r="C38" s="16"/>
      <c r="D38" s="16"/>
      <c r="E38" s="16"/>
      <c r="F38" s="16" t="s">
        <v>37</v>
      </c>
      <c r="G38" s="16" t="s">
        <v>38</v>
      </c>
      <c r="H38" s="16"/>
      <c r="I38" s="16"/>
      <c r="J38" s="16" t="s">
        <v>39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7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9"/>
  <sheetViews>
    <sheetView workbookViewId="0">
      <selection activeCell="A1" sqref="$A1:$XFD1048576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48</v>
      </c>
      <c r="G5" s="7"/>
      <c r="H5" s="6" t="s">
        <v>3</v>
      </c>
      <c r="I5" s="5"/>
      <c r="J5" s="7" t="s">
        <v>49</v>
      </c>
      <c r="K5" s="35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50</v>
      </c>
      <c r="K6" s="36"/>
    </row>
    <row r="7" ht="20" customHeight="1" spans="2:11">
      <c r="B7" s="8"/>
      <c r="C7" s="9"/>
      <c r="D7" s="10" t="s">
        <v>9</v>
      </c>
      <c r="E7" s="10"/>
      <c r="F7" s="11"/>
      <c r="G7" s="11"/>
      <c r="H7" s="10" t="s">
        <v>11</v>
      </c>
      <c r="I7" s="37"/>
      <c r="J7" s="11"/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/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/>
      <c r="H11" s="25"/>
      <c r="I11" s="40"/>
      <c r="J11" s="41"/>
      <c r="K11" s="42" t="s">
        <v>24</v>
      </c>
    </row>
    <row r="12" ht="20" customHeight="1" spans="2:11">
      <c r="B12" s="22">
        <v>2</v>
      </c>
      <c r="C12" s="23"/>
      <c r="D12" s="26"/>
      <c r="E12" s="22" t="s">
        <v>23</v>
      </c>
      <c r="F12" s="23"/>
      <c r="G12" s="25"/>
      <c r="H12" s="25"/>
      <c r="I12" s="40"/>
      <c r="J12" s="41"/>
      <c r="K12" s="42"/>
    </row>
    <row r="13" ht="20" customHeight="1" spans="2:11">
      <c r="B13" s="22">
        <v>3</v>
      </c>
      <c r="C13" s="23"/>
      <c r="D13" s="26"/>
      <c r="E13" s="27" t="s">
        <v>25</v>
      </c>
      <c r="F13" s="27"/>
      <c r="G13" s="25">
        <v>31.32</v>
      </c>
      <c r="H13" s="25">
        <v>31.32</v>
      </c>
      <c r="I13" s="40"/>
      <c r="J13" s="41"/>
      <c r="K13" s="42" t="s">
        <v>57</v>
      </c>
    </row>
    <row r="14" ht="20" customHeight="1" spans="2:11">
      <c r="B14" s="22">
        <v>4</v>
      </c>
      <c r="C14" s="23"/>
      <c r="D14" s="26"/>
      <c r="E14" s="27" t="s">
        <v>30</v>
      </c>
      <c r="F14" s="27"/>
      <c r="G14" s="25"/>
      <c r="H14" s="25"/>
      <c r="I14" s="40"/>
      <c r="J14" s="41"/>
      <c r="K14" s="42"/>
    </row>
    <row r="15" ht="20" customHeight="1" spans="2:11">
      <c r="B15" s="22">
        <v>5</v>
      </c>
      <c r="C15" s="23"/>
      <c r="D15" s="26"/>
      <c r="E15" s="27" t="s">
        <v>53</v>
      </c>
      <c r="F15" s="27"/>
      <c r="G15" s="25">
        <v>744.94</v>
      </c>
      <c r="H15" s="25">
        <v>744.94</v>
      </c>
      <c r="I15" s="40"/>
      <c r="J15" s="41"/>
      <c r="K15" s="42"/>
    </row>
    <row r="16" ht="20" customHeight="1" spans="2:11">
      <c r="B16" s="22">
        <v>6</v>
      </c>
      <c r="C16" s="23"/>
      <c r="D16" s="26"/>
      <c r="E16" s="27" t="s">
        <v>58</v>
      </c>
      <c r="F16" s="27"/>
      <c r="G16" s="25">
        <v>130</v>
      </c>
      <c r="H16" s="25">
        <v>130</v>
      </c>
      <c r="I16" s="40"/>
      <c r="J16" s="41"/>
      <c r="K16" s="42"/>
    </row>
    <row r="17" ht="20" customHeight="1" spans="2:11">
      <c r="B17" s="22">
        <v>7</v>
      </c>
      <c r="C17" s="23"/>
      <c r="D17" s="26"/>
      <c r="E17" s="22" t="s">
        <v>59</v>
      </c>
      <c r="F17" s="23"/>
      <c r="G17" s="25">
        <v>110</v>
      </c>
      <c r="H17" s="25">
        <v>110</v>
      </c>
      <c r="I17" s="40"/>
      <c r="J17" s="41"/>
      <c r="K17" s="42"/>
    </row>
    <row r="18" ht="20" customHeight="1" spans="2:11">
      <c r="B18" s="22">
        <v>8</v>
      </c>
      <c r="C18" s="23"/>
      <c r="D18" s="24" t="s">
        <v>32</v>
      </c>
      <c r="E18" s="27" t="s">
        <v>60</v>
      </c>
      <c r="F18" s="27"/>
      <c r="G18" s="25">
        <v>400</v>
      </c>
      <c r="H18" s="25">
        <v>400</v>
      </c>
      <c r="I18" s="40"/>
      <c r="J18" s="41"/>
      <c r="K18" s="42"/>
    </row>
    <row r="19" ht="20" customHeight="1" spans="2:11">
      <c r="B19" s="22">
        <v>9</v>
      </c>
      <c r="C19" s="23"/>
      <c r="D19" s="28"/>
      <c r="E19" s="22" t="s">
        <v>61</v>
      </c>
      <c r="F19" s="23"/>
      <c r="G19" s="25">
        <v>406.64</v>
      </c>
      <c r="H19" s="25">
        <v>406.64</v>
      </c>
      <c r="I19" s="40"/>
      <c r="J19" s="41"/>
      <c r="K19" s="42"/>
    </row>
    <row r="20" ht="20" customHeight="1" spans="2:11">
      <c r="B20" s="19" t="s">
        <v>33</v>
      </c>
      <c r="C20" s="29"/>
      <c r="D20" s="29"/>
      <c r="E20" s="29"/>
      <c r="F20" s="20"/>
      <c r="G20" s="30">
        <f>SUM(G11:G19)</f>
        <v>1822.9</v>
      </c>
      <c r="H20" s="30">
        <f>SUM(H11:H19)</f>
        <v>1822.9</v>
      </c>
      <c r="I20" s="43">
        <f>SUM(I11:J18)</f>
        <v>0</v>
      </c>
      <c r="J20" s="44"/>
      <c r="K20" s="45"/>
    </row>
    <row r="21" ht="20" customHeight="1" spans="2:11">
      <c r="B21" s="16"/>
      <c r="C21" s="16"/>
      <c r="D21" s="16"/>
      <c r="E21" s="16"/>
      <c r="F21" s="16"/>
      <c r="G21" s="16"/>
      <c r="H21" s="16"/>
      <c r="I21" s="16"/>
      <c r="J21" s="46"/>
      <c r="K21" s="16"/>
    </row>
    <row r="22" ht="20" customHeight="1" spans="2:11">
      <c r="B22" s="21" t="s">
        <v>19</v>
      </c>
      <c r="C22" s="21"/>
      <c r="D22" s="21"/>
      <c r="E22" s="21"/>
      <c r="F22" s="21"/>
      <c r="G22" s="21" t="s">
        <v>34</v>
      </c>
      <c r="H22" s="21"/>
      <c r="I22" s="21"/>
      <c r="J22" s="21"/>
      <c r="K22" s="21" t="s">
        <v>35</v>
      </c>
    </row>
    <row r="23" ht="20" customHeight="1" spans="2:11">
      <c r="B23" s="31">
        <f>H20</f>
        <v>1822.9</v>
      </c>
      <c r="C23" s="31"/>
      <c r="D23" s="31"/>
      <c r="E23" s="31"/>
      <c r="F23" s="31"/>
      <c r="G23" s="31">
        <f>I20</f>
        <v>0</v>
      </c>
      <c r="H23" s="31"/>
      <c r="I23" s="31"/>
      <c r="J23" s="31"/>
      <c r="K23" s="47">
        <f>SUM(B23:J23)</f>
        <v>1822.9</v>
      </c>
    </row>
    <row r="24" ht="20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" customHeight="1" spans="2:11">
      <c r="B25" s="16" t="s">
        <v>36</v>
      </c>
      <c r="C25" s="16"/>
      <c r="D25" s="16"/>
      <c r="E25" s="16"/>
      <c r="F25" s="16" t="s">
        <v>37</v>
      </c>
      <c r="G25" s="16" t="s">
        <v>38</v>
      </c>
      <c r="H25" s="16"/>
      <c r="I25" s="16"/>
      <c r="J25" s="16" t="s">
        <v>39</v>
      </c>
      <c r="K25" s="16"/>
    </row>
    <row r="27" ht="18.75" spans="1:11">
      <c r="A27" s="2" t="s">
        <v>40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" customHeight="1" spans="2:11">
      <c r="B29" s="4"/>
      <c r="C29" s="5"/>
      <c r="D29" s="6" t="s">
        <v>1</v>
      </c>
      <c r="E29" s="6"/>
      <c r="F29" s="7" t="str">
        <f>F5</f>
        <v>高原</v>
      </c>
      <c r="G29" s="7"/>
      <c r="H29" s="6" t="s">
        <v>3</v>
      </c>
      <c r="I29" s="5"/>
      <c r="J29" s="7" t="str">
        <f>J5</f>
        <v>总监</v>
      </c>
      <c r="K29" s="35"/>
    </row>
    <row r="30" ht="20" customHeight="1" spans="2:11">
      <c r="B30" s="8"/>
      <c r="C30" s="9"/>
      <c r="D30" s="10" t="s">
        <v>5</v>
      </c>
      <c r="E30" s="10"/>
      <c r="F30" s="11" t="str">
        <f>F6</f>
        <v>北京</v>
      </c>
      <c r="G30" s="11"/>
      <c r="H30" s="10" t="s">
        <v>7</v>
      </c>
      <c r="I30" s="9"/>
      <c r="J30" s="11" t="str">
        <f>J6</f>
        <v>上海</v>
      </c>
      <c r="K30" s="36"/>
    </row>
    <row r="31" ht="20" customHeight="1" spans="2:11">
      <c r="B31" s="8"/>
      <c r="C31" s="9"/>
      <c r="D31" s="10" t="s">
        <v>9</v>
      </c>
      <c r="E31" s="10"/>
      <c r="F31" s="11">
        <f>F7</f>
        <v>0</v>
      </c>
      <c r="G31" s="11"/>
      <c r="H31" s="10" t="s">
        <v>11</v>
      </c>
      <c r="I31" s="37"/>
      <c r="J31" s="11">
        <f>J7</f>
        <v>0</v>
      </c>
      <c r="K31" s="36"/>
    </row>
    <row r="32" ht="20" customHeight="1" spans="2:11">
      <c r="B32" s="12"/>
      <c r="C32" s="13"/>
      <c r="D32" s="14"/>
      <c r="E32" s="14"/>
      <c r="F32" s="15"/>
      <c r="G32" s="15"/>
      <c r="H32" s="14" t="s">
        <v>13</v>
      </c>
      <c r="I32" s="38"/>
      <c r="J32" s="15">
        <f>J8</f>
        <v>0</v>
      </c>
      <c r="K32" s="39"/>
    </row>
    <row r="33" ht="20" customHeight="1"/>
    <row r="34" ht="20" customHeight="1" spans="2:11">
      <c r="B34" s="27"/>
      <c r="C34" s="27"/>
      <c r="D34" s="32" t="s">
        <v>41</v>
      </c>
      <c r="E34" s="27" t="s">
        <v>42</v>
      </c>
      <c r="F34" s="27"/>
      <c r="G34" s="25" t="s">
        <v>43</v>
      </c>
      <c r="H34" s="25" t="s">
        <v>44</v>
      </c>
      <c r="I34" s="25" t="s">
        <v>33</v>
      </c>
      <c r="J34" s="25"/>
      <c r="K34" s="48" t="s">
        <v>21</v>
      </c>
    </row>
    <row r="35" ht="20" customHeight="1" spans="2:10">
      <c r="B35" s="27">
        <v>1</v>
      </c>
      <c r="C35" s="27"/>
      <c r="D35" s="32" t="s">
        <v>45</v>
      </c>
      <c r="E35" s="27" t="s">
        <v>46</v>
      </c>
      <c r="F35" s="27"/>
      <c r="G35" s="25">
        <v>0</v>
      </c>
      <c r="H35" s="25">
        <v>2</v>
      </c>
      <c r="I35" s="40">
        <f>G35*H35</f>
        <v>0</v>
      </c>
      <c r="J35" s="41"/>
    </row>
    <row r="36" ht="20" customHeight="1" spans="2:11">
      <c r="B36" s="27">
        <v>2</v>
      </c>
      <c r="C36" s="27"/>
      <c r="D36" s="32" t="s">
        <v>45</v>
      </c>
      <c r="E36" s="27" t="s">
        <v>47</v>
      </c>
      <c r="F36" s="27"/>
      <c r="G36" s="25">
        <v>0</v>
      </c>
      <c r="H36" s="25">
        <v>2</v>
      </c>
      <c r="I36" s="40">
        <f t="shared" ref="I36:I37" si="0">G36*H36</f>
        <v>0</v>
      </c>
      <c r="J36" s="41"/>
      <c r="K36" s="50"/>
    </row>
    <row r="37" ht="20" customHeight="1" spans="2:11">
      <c r="B37" s="27">
        <v>3</v>
      </c>
      <c r="C37" s="27"/>
      <c r="D37" s="33"/>
      <c r="E37" s="27"/>
      <c r="F37" s="27"/>
      <c r="G37" s="25"/>
      <c r="H37" s="25"/>
      <c r="I37" s="40">
        <f t="shared" si="0"/>
        <v>0</v>
      </c>
      <c r="J37" s="41"/>
      <c r="K37" s="50"/>
    </row>
    <row r="38" ht="20" customHeight="1" spans="2:11">
      <c r="B38" s="19" t="s">
        <v>33</v>
      </c>
      <c r="C38" s="29"/>
      <c r="D38" s="29"/>
      <c r="E38" s="29"/>
      <c r="F38" s="20"/>
      <c r="G38" s="30"/>
      <c r="H38" s="30">
        <f>SUM(H21:H37)</f>
        <v>4</v>
      </c>
      <c r="I38" s="43">
        <f>SUM(I35:J37)</f>
        <v>0</v>
      </c>
      <c r="J38" s="44"/>
      <c r="K38" s="45"/>
    </row>
    <row r="39" ht="20" customHeight="1" spans="2:11">
      <c r="B39" s="16" t="s">
        <v>36</v>
      </c>
      <c r="C39" s="16"/>
      <c r="D39" s="16"/>
      <c r="E39" s="16"/>
      <c r="F39" s="16" t="s">
        <v>37</v>
      </c>
      <c r="G39" s="16" t="s">
        <v>38</v>
      </c>
      <c r="H39" s="16"/>
      <c r="I39" s="16"/>
      <c r="J39" s="16" t="s">
        <v>39</v>
      </c>
      <c r="K39" s="1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B20:F20"/>
    <mergeCell ref="I20:J20"/>
    <mergeCell ref="B22:F22"/>
    <mergeCell ref="G22:J22"/>
    <mergeCell ref="B23:F23"/>
    <mergeCell ref="G23:J23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7"/>
    <mergeCell ref="D18:D1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O24"/>
  <sheetViews>
    <sheetView workbookViewId="0">
      <selection activeCell="O18" sqref="O18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48</v>
      </c>
      <c r="G5" s="7"/>
      <c r="H5" s="6" t="s">
        <v>3</v>
      </c>
      <c r="I5" s="5"/>
      <c r="J5" s="7" t="s">
        <v>49</v>
      </c>
      <c r="K5" s="35"/>
    </row>
    <row r="6" ht="20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50</v>
      </c>
      <c r="K6" s="36"/>
    </row>
    <row r="7" ht="20" customHeight="1" spans="2:11">
      <c r="B7" s="8"/>
      <c r="C7" s="9"/>
      <c r="D7" s="10" t="s">
        <v>9</v>
      </c>
      <c r="E7" s="10"/>
      <c r="F7" s="11"/>
      <c r="G7" s="11"/>
      <c r="H7" s="10" t="s">
        <v>11</v>
      </c>
      <c r="I7" s="37"/>
      <c r="J7" s="11"/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/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1674</v>
      </c>
      <c r="H11" s="25">
        <f>G11</f>
        <v>1674</v>
      </c>
      <c r="I11" s="40"/>
      <c r="J11" s="41"/>
      <c r="K11" s="42"/>
    </row>
    <row r="12" ht="20" customHeight="1" spans="2:11">
      <c r="B12" s="22">
        <v>2</v>
      </c>
      <c r="C12" s="23"/>
      <c r="D12" s="26"/>
      <c r="E12" s="22" t="s">
        <v>23</v>
      </c>
      <c r="F12" s="23"/>
      <c r="G12" s="25"/>
      <c r="H12" s="25"/>
      <c r="I12" s="40"/>
      <c r="J12" s="41"/>
      <c r="K12" s="42"/>
    </row>
    <row r="13" ht="20" customHeight="1" spans="2:11">
      <c r="B13" s="22">
        <v>3</v>
      </c>
      <c r="C13" s="23"/>
      <c r="D13" s="26"/>
      <c r="E13" s="27" t="s">
        <v>25</v>
      </c>
      <c r="F13" s="27"/>
      <c r="G13" s="25">
        <v>990.18</v>
      </c>
      <c r="H13" s="25">
        <f t="shared" ref="H13:H18" si="0">G13</f>
        <v>990.18</v>
      </c>
      <c r="I13" s="40"/>
      <c r="J13" s="41"/>
      <c r="K13" s="42"/>
    </row>
    <row r="14" ht="20" customHeight="1" spans="2:11">
      <c r="B14" s="22"/>
      <c r="C14" s="23"/>
      <c r="D14" s="26"/>
      <c r="E14" s="27" t="s">
        <v>31</v>
      </c>
      <c r="F14" s="27"/>
      <c r="G14" s="25">
        <v>758</v>
      </c>
      <c r="H14" s="25">
        <f t="shared" si="0"/>
        <v>758</v>
      </c>
      <c r="I14" s="40"/>
      <c r="J14" s="41"/>
      <c r="K14" s="42"/>
    </row>
    <row r="15" ht="20" customHeight="1" spans="2:15">
      <c r="B15" s="22">
        <v>6</v>
      </c>
      <c r="C15" s="23"/>
      <c r="D15" s="26"/>
      <c r="E15" s="27" t="s">
        <v>58</v>
      </c>
      <c r="F15" s="27"/>
      <c r="G15" s="25"/>
      <c r="H15" s="25">
        <f t="shared" si="0"/>
        <v>0</v>
      </c>
      <c r="I15" s="40"/>
      <c r="J15" s="41"/>
      <c r="K15" s="42"/>
      <c r="O15" s="112"/>
    </row>
    <row r="16" ht="20" customHeight="1" spans="2:11">
      <c r="B16" s="22">
        <v>7</v>
      </c>
      <c r="C16" s="23"/>
      <c r="D16" s="26"/>
      <c r="E16" s="22" t="s">
        <v>59</v>
      </c>
      <c r="F16" s="23"/>
      <c r="G16" s="25"/>
      <c r="H16" s="25">
        <f t="shared" si="0"/>
        <v>0</v>
      </c>
      <c r="I16" s="40"/>
      <c r="J16" s="41"/>
      <c r="K16" s="42"/>
    </row>
    <row r="17" ht="20" customHeight="1" spans="2:11">
      <c r="B17" s="22">
        <v>8</v>
      </c>
      <c r="C17" s="23"/>
      <c r="D17" s="24" t="s">
        <v>32</v>
      </c>
      <c r="E17" s="27" t="s">
        <v>62</v>
      </c>
      <c r="F17" s="27"/>
      <c r="G17" s="25"/>
      <c r="H17" s="25">
        <f t="shared" si="0"/>
        <v>0</v>
      </c>
      <c r="I17" s="40"/>
      <c r="J17" s="41"/>
      <c r="K17" s="42"/>
    </row>
    <row r="18" ht="20" customHeight="1" spans="2:11">
      <c r="B18" s="22">
        <v>9</v>
      </c>
      <c r="C18" s="23"/>
      <c r="D18" s="28"/>
      <c r="E18" s="22"/>
      <c r="F18" s="23"/>
      <c r="G18" s="25"/>
      <c r="H18" s="25">
        <f t="shared" si="0"/>
        <v>0</v>
      </c>
      <c r="I18" s="40"/>
      <c r="J18" s="41"/>
      <c r="K18" s="42"/>
    </row>
    <row r="19" ht="20" customHeight="1" spans="2:11">
      <c r="B19" s="19" t="s">
        <v>33</v>
      </c>
      <c r="C19" s="29"/>
      <c r="D19" s="29"/>
      <c r="E19" s="29"/>
      <c r="F19" s="20"/>
      <c r="G19" s="30">
        <f>SUM(G11:G18)</f>
        <v>3422.18</v>
      </c>
      <c r="H19" s="30">
        <f>SUM(H11:H18)</f>
        <v>3422.18</v>
      </c>
      <c r="I19" s="43">
        <f>SUM(I11:J17)</f>
        <v>0</v>
      </c>
      <c r="J19" s="44"/>
      <c r="K19" s="45"/>
    </row>
    <row r="20" ht="20" customHeight="1" spans="2:11">
      <c r="B20" s="16"/>
      <c r="C20" s="16"/>
      <c r="D20" s="16"/>
      <c r="E20" s="16"/>
      <c r="F20" s="16"/>
      <c r="G20" s="16"/>
      <c r="H20" s="16"/>
      <c r="I20" s="16"/>
      <c r="J20" s="46"/>
      <c r="K20" s="16"/>
    </row>
    <row r="21" ht="20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" customHeight="1" spans="2:11">
      <c r="B22" s="31">
        <f>H19</f>
        <v>3422.18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7">
        <f>SUM(B22:J22)</f>
        <v>3422.18</v>
      </c>
    </row>
    <row r="23" ht="20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" customHeight="1" spans="2:11">
      <c r="B24" s="16" t="s">
        <v>36</v>
      </c>
      <c r="C24" s="16"/>
      <c r="D24" s="16"/>
      <c r="E24" s="16"/>
      <c r="F24" s="16" t="s">
        <v>37</v>
      </c>
      <c r="G24" s="16" t="s">
        <v>38</v>
      </c>
      <c r="H24" s="16"/>
      <c r="I24" s="16"/>
      <c r="J24" s="16" t="s">
        <v>39</v>
      </c>
      <c r="K24" s="16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F19"/>
    <mergeCell ref="I19:J19"/>
    <mergeCell ref="B21:F21"/>
    <mergeCell ref="G21:J21"/>
    <mergeCell ref="B22:F22"/>
    <mergeCell ref="G22:J22"/>
    <mergeCell ref="D11:D16"/>
    <mergeCell ref="D17:D18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L59"/>
  <sheetViews>
    <sheetView zoomScale="75" zoomScaleNormal="75" topLeftCell="A5" workbookViewId="0">
      <selection activeCell="A24" sqref="$A1:$XFD1048576"/>
    </sheetView>
  </sheetViews>
  <sheetFormatPr defaultColWidth="8.83333333333333" defaultRowHeight="21" customHeight="1"/>
  <cols>
    <col min="1" max="1" width="8.83333333333333" style="52"/>
    <col min="2" max="2" width="16.6666666666667" customWidth="1"/>
    <col min="3" max="3" width="13.1666666666667" style="53" customWidth="1"/>
    <col min="4" max="4" width="8.83333333333333" style="52"/>
    <col min="5" max="5" width="13.1666666666667" style="52" customWidth="1"/>
    <col min="6" max="6" width="11.1666666666667" customWidth="1"/>
    <col min="8" max="8" width="13.3333333333333" customWidth="1"/>
    <col min="9" max="9" width="24.8333333333333" customWidth="1"/>
    <col min="10" max="10" width="39.5" customWidth="1"/>
  </cols>
  <sheetData>
    <row r="2" ht="18.75" spans="3:12">
      <c r="C2" s="2" t="s">
        <v>63</v>
      </c>
      <c r="D2" s="2"/>
      <c r="E2" s="2"/>
      <c r="F2" s="2"/>
      <c r="G2" s="2"/>
      <c r="H2" s="2"/>
      <c r="I2" s="80"/>
      <c r="J2" s="80"/>
      <c r="K2" s="80"/>
      <c r="L2" s="80"/>
    </row>
    <row r="4" ht="13.5" spans="8:10">
      <c r="H4" s="54" t="s">
        <v>64</v>
      </c>
      <c r="I4" s="54"/>
      <c r="J4" s="54" t="s">
        <v>65</v>
      </c>
    </row>
    <row r="5" ht="13.5" spans="8:10">
      <c r="H5" s="55"/>
      <c r="I5" s="55"/>
      <c r="J5" s="55"/>
    </row>
    <row r="6" ht="16.5" spans="1:10">
      <c r="A6" s="56" t="s">
        <v>15</v>
      </c>
      <c r="B6" s="57" t="s">
        <v>66</v>
      </c>
      <c r="C6" s="58" t="s">
        <v>67</v>
      </c>
      <c r="D6" s="58"/>
      <c r="E6" s="58"/>
      <c r="F6" s="59" t="s">
        <v>68</v>
      </c>
      <c r="G6" s="59"/>
      <c r="H6" s="59"/>
      <c r="I6" s="59"/>
      <c r="J6" s="57" t="s">
        <v>69</v>
      </c>
    </row>
    <row r="7" ht="16.5" spans="1:10">
      <c r="A7" s="56"/>
      <c r="B7" s="57"/>
      <c r="C7" s="60" t="s">
        <v>70</v>
      </c>
      <c r="D7" s="61" t="s">
        <v>71</v>
      </c>
      <c r="E7" s="58" t="s">
        <v>72</v>
      </c>
      <c r="F7" s="59" t="s">
        <v>73</v>
      </c>
      <c r="G7" s="59" t="s">
        <v>74</v>
      </c>
      <c r="H7" s="59" t="s">
        <v>75</v>
      </c>
      <c r="I7" s="59" t="s">
        <v>76</v>
      </c>
      <c r="J7" s="57"/>
    </row>
    <row r="8" ht="13.5" spans="1:10">
      <c r="A8" s="62">
        <v>1</v>
      </c>
      <c r="B8" s="63" t="s">
        <v>77</v>
      </c>
      <c r="C8" s="64">
        <v>0</v>
      </c>
      <c r="D8" s="62">
        <v>0</v>
      </c>
      <c r="E8" s="65">
        <f>C8*D8</f>
        <v>0</v>
      </c>
      <c r="F8" s="64">
        <v>0</v>
      </c>
      <c r="G8" s="64">
        <v>0</v>
      </c>
      <c r="H8" s="64">
        <f>F8+G8</f>
        <v>0</v>
      </c>
      <c r="I8" s="49"/>
      <c r="J8" s="81" t="s">
        <v>78</v>
      </c>
    </row>
    <row r="9" ht="13.5" spans="1:10">
      <c r="A9" s="62"/>
      <c r="B9" s="63"/>
      <c r="C9" s="64"/>
      <c r="D9" s="62"/>
      <c r="E9" s="65"/>
      <c r="F9" s="64">
        <v>0</v>
      </c>
      <c r="G9" s="64">
        <v>0</v>
      </c>
      <c r="H9" s="64">
        <f>F9+G9</f>
        <v>0</v>
      </c>
      <c r="I9" s="49"/>
      <c r="J9" s="82"/>
    </row>
    <row r="10" ht="13.5" spans="1:10">
      <c r="A10" s="62"/>
      <c r="B10" s="63"/>
      <c r="C10" s="64"/>
      <c r="D10" s="62"/>
      <c r="E10" s="65"/>
      <c r="F10" s="64">
        <v>0</v>
      </c>
      <c r="G10" s="64">
        <v>0</v>
      </c>
      <c r="H10" s="64">
        <f>F10+G10</f>
        <v>0</v>
      </c>
      <c r="I10" s="49"/>
      <c r="J10" s="82"/>
    </row>
    <row r="11" ht="13.5" spans="1:10">
      <c r="A11" s="62"/>
      <c r="B11" s="63"/>
      <c r="C11" s="64"/>
      <c r="D11" s="62"/>
      <c r="E11" s="65"/>
      <c r="F11" s="64">
        <v>0</v>
      </c>
      <c r="G11" s="64">
        <v>0</v>
      </c>
      <c r="H11" s="64">
        <f>F11+G11</f>
        <v>0</v>
      </c>
      <c r="I11" s="49"/>
      <c r="J11" s="82"/>
    </row>
    <row r="12" ht="13.5" spans="1:10">
      <c r="A12" s="62"/>
      <c r="B12" s="63"/>
      <c r="C12" s="64"/>
      <c r="D12" s="62"/>
      <c r="E12" s="65"/>
      <c r="F12" s="64">
        <v>0</v>
      </c>
      <c r="G12" s="64">
        <v>0</v>
      </c>
      <c r="H12" s="64">
        <f>F12+G12</f>
        <v>0</v>
      </c>
      <c r="I12" s="49"/>
      <c r="J12" s="82"/>
    </row>
    <row r="13" s="51" customFormat="1" ht="16.5" spans="1:10">
      <c r="A13" s="67"/>
      <c r="B13" s="68" t="s">
        <v>79</v>
      </c>
      <c r="C13" s="69">
        <f>SUM(C8)</f>
        <v>0</v>
      </c>
      <c r="D13" s="70">
        <f>SUM(D8)</f>
        <v>0</v>
      </c>
      <c r="E13" s="70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3"/>
      <c r="J13" s="84"/>
    </row>
    <row r="14" ht="13.5" spans="1:10">
      <c r="A14" s="71">
        <v>2</v>
      </c>
      <c r="B14" s="72" t="s">
        <v>80</v>
      </c>
      <c r="C14" s="73">
        <v>0</v>
      </c>
      <c r="D14" s="71">
        <v>0</v>
      </c>
      <c r="E14" s="73">
        <f>C14*D14</f>
        <v>0</v>
      </c>
      <c r="F14" s="64">
        <v>0</v>
      </c>
      <c r="G14" s="64">
        <v>0</v>
      </c>
      <c r="H14" s="64">
        <f>F14+G14</f>
        <v>0</v>
      </c>
      <c r="I14" s="49"/>
      <c r="J14" s="81" t="s">
        <v>81</v>
      </c>
    </row>
    <row r="15" ht="13.5" spans="1:10">
      <c r="A15" s="74"/>
      <c r="B15" s="75"/>
      <c r="C15" s="76"/>
      <c r="D15" s="74"/>
      <c r="E15" s="76"/>
      <c r="F15" s="64">
        <v>0</v>
      </c>
      <c r="G15" s="64">
        <v>0</v>
      </c>
      <c r="H15" s="64">
        <f t="shared" ref="H15" si="1">F15+G15</f>
        <v>0</v>
      </c>
      <c r="I15" s="49"/>
      <c r="J15" s="82"/>
    </row>
    <row r="16" s="51" customFormat="1" ht="16.5" spans="1:10">
      <c r="A16" s="67"/>
      <c r="B16" s="68" t="s">
        <v>82</v>
      </c>
      <c r="C16" s="69">
        <f>SUM(C14)</f>
        <v>0</v>
      </c>
      <c r="D16" s="70">
        <f>SUM(D14)</f>
        <v>0</v>
      </c>
      <c r="E16" s="70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3"/>
      <c r="J16" s="84"/>
    </row>
    <row r="17" ht="13.5" spans="1:10">
      <c r="A17" s="71">
        <v>3</v>
      </c>
      <c r="B17" s="72" t="s">
        <v>83</v>
      </c>
      <c r="C17" s="73">
        <v>0</v>
      </c>
      <c r="D17" s="71">
        <v>0</v>
      </c>
      <c r="E17" s="73">
        <f>C17*D17</f>
        <v>0</v>
      </c>
      <c r="F17" s="64">
        <v>0</v>
      </c>
      <c r="G17" s="64">
        <v>0</v>
      </c>
      <c r="H17" s="64">
        <f>F17+G17</f>
        <v>0</v>
      </c>
      <c r="I17" s="49"/>
      <c r="J17" s="85" t="s">
        <v>84</v>
      </c>
    </row>
    <row r="18" ht="13.5" spans="1:10">
      <c r="A18" s="77"/>
      <c r="B18" s="78"/>
      <c r="C18" s="79"/>
      <c r="D18" s="77"/>
      <c r="E18" s="79"/>
      <c r="F18" s="64">
        <v>0</v>
      </c>
      <c r="G18" s="64">
        <v>0</v>
      </c>
      <c r="H18" s="64">
        <f t="shared" ref="H18:H22" si="2">F18+G18</f>
        <v>0</v>
      </c>
      <c r="I18" s="49"/>
      <c r="J18" s="86"/>
    </row>
    <row r="19" ht="13.5" spans="1:10">
      <c r="A19" s="77"/>
      <c r="B19" s="78"/>
      <c r="C19" s="79"/>
      <c r="D19" s="77"/>
      <c r="E19" s="79"/>
      <c r="F19" s="64">
        <v>0</v>
      </c>
      <c r="G19" s="64">
        <v>0</v>
      </c>
      <c r="H19" s="64">
        <f t="shared" si="2"/>
        <v>0</v>
      </c>
      <c r="I19" s="49"/>
      <c r="J19" s="86"/>
    </row>
    <row r="20" ht="13.5" spans="1:10">
      <c r="A20" s="77"/>
      <c r="B20" s="78"/>
      <c r="C20" s="79"/>
      <c r="D20" s="77"/>
      <c r="E20" s="79"/>
      <c r="F20" s="64">
        <v>0</v>
      </c>
      <c r="G20" s="64">
        <v>0</v>
      </c>
      <c r="H20" s="64">
        <f t="shared" si="2"/>
        <v>0</v>
      </c>
      <c r="I20" s="49"/>
      <c r="J20" s="86"/>
    </row>
    <row r="21" ht="13.5" spans="1:10">
      <c r="A21" s="77"/>
      <c r="B21" s="78"/>
      <c r="C21" s="79"/>
      <c r="D21" s="77"/>
      <c r="E21" s="79"/>
      <c r="F21" s="64">
        <v>0</v>
      </c>
      <c r="G21" s="64">
        <v>0</v>
      </c>
      <c r="H21" s="64">
        <f t="shared" si="2"/>
        <v>0</v>
      </c>
      <c r="I21" s="49"/>
      <c r="J21" s="86"/>
    </row>
    <row r="22" ht="13.5" spans="1:10">
      <c r="A22" s="77"/>
      <c r="B22" s="78"/>
      <c r="C22" s="79"/>
      <c r="D22" s="77"/>
      <c r="E22" s="79"/>
      <c r="F22" s="64">
        <v>0</v>
      </c>
      <c r="G22" s="64">
        <v>0</v>
      </c>
      <c r="H22" s="64">
        <f t="shared" si="2"/>
        <v>0</v>
      </c>
      <c r="I22" s="49"/>
      <c r="J22" s="86"/>
    </row>
    <row r="23" s="51" customFormat="1" ht="16.5" spans="1:10">
      <c r="A23" s="67"/>
      <c r="B23" s="68" t="s">
        <v>85</v>
      </c>
      <c r="C23" s="69">
        <f>SUM(C17)</f>
        <v>0</v>
      </c>
      <c r="D23" s="70">
        <f t="shared" ref="D23:E23" si="3">SUM(D17)</f>
        <v>0</v>
      </c>
      <c r="E23" s="70">
        <f t="shared" si="3"/>
        <v>0</v>
      </c>
      <c r="F23" s="69">
        <f>SUM(F17:F22)</f>
        <v>0</v>
      </c>
      <c r="G23" s="69">
        <f>SUM(G17:G20)</f>
        <v>0</v>
      </c>
      <c r="H23" s="69">
        <f>SUM(H17:H22)</f>
        <v>0</v>
      </c>
      <c r="I23" s="83"/>
      <c r="J23" s="87"/>
    </row>
    <row r="24" ht="14" customHeight="1" spans="1:10">
      <c r="A24" s="71">
        <v>4</v>
      </c>
      <c r="B24" s="72" t="s">
        <v>86</v>
      </c>
      <c r="C24" s="73">
        <v>0</v>
      </c>
      <c r="D24" s="71">
        <v>0</v>
      </c>
      <c r="E24" s="73">
        <f>C24*D24</f>
        <v>0</v>
      </c>
      <c r="F24" s="64">
        <v>30967</v>
      </c>
      <c r="G24" s="64">
        <v>0</v>
      </c>
      <c r="H24" s="64">
        <f>F24+G24</f>
        <v>30967</v>
      </c>
      <c r="I24" s="91" t="s">
        <v>87</v>
      </c>
      <c r="J24" s="85" t="s">
        <v>88</v>
      </c>
    </row>
    <row r="25" ht="14" customHeight="1" spans="1:10">
      <c r="A25" s="77"/>
      <c r="B25" s="78"/>
      <c r="C25" s="79"/>
      <c r="D25" s="77"/>
      <c r="E25" s="79"/>
      <c r="F25" s="64">
        <v>402</v>
      </c>
      <c r="G25" s="64">
        <v>0</v>
      </c>
      <c r="H25" s="64">
        <f t="shared" ref="H25:H28" si="4">F25+G25</f>
        <v>402</v>
      </c>
      <c r="I25" s="91" t="s">
        <v>89</v>
      </c>
      <c r="J25" s="86"/>
    </row>
    <row r="26" ht="16" customHeight="1" spans="1:10">
      <c r="A26" s="77"/>
      <c r="B26" s="78"/>
      <c r="C26" s="79"/>
      <c r="D26" s="77"/>
      <c r="E26" s="79"/>
      <c r="F26" s="64">
        <v>1168</v>
      </c>
      <c r="G26" s="64">
        <v>0</v>
      </c>
      <c r="H26" s="64">
        <f t="shared" si="4"/>
        <v>1168</v>
      </c>
      <c r="I26" s="91" t="s">
        <v>89</v>
      </c>
      <c r="J26" s="86"/>
    </row>
    <row r="27" ht="16" customHeight="1" spans="1:10">
      <c r="A27" s="77"/>
      <c r="B27" s="78"/>
      <c r="C27" s="79"/>
      <c r="D27" s="77"/>
      <c r="E27" s="79"/>
      <c r="F27" s="64">
        <v>466</v>
      </c>
      <c r="G27" s="64">
        <v>0</v>
      </c>
      <c r="H27" s="64">
        <f t="shared" si="4"/>
        <v>466</v>
      </c>
      <c r="I27" s="91" t="s">
        <v>89</v>
      </c>
      <c r="J27" s="86"/>
    </row>
    <row r="28" ht="14" customHeight="1" spans="1:10">
      <c r="A28" s="74"/>
      <c r="B28" s="75"/>
      <c r="C28" s="76"/>
      <c r="D28" s="74"/>
      <c r="E28" s="76"/>
      <c r="F28" s="64">
        <v>364</v>
      </c>
      <c r="G28" s="64">
        <v>0</v>
      </c>
      <c r="H28" s="64">
        <f t="shared" si="4"/>
        <v>364</v>
      </c>
      <c r="I28" s="91" t="s">
        <v>89</v>
      </c>
      <c r="J28" s="86"/>
    </row>
    <row r="29" s="51" customFormat="1" ht="16.5" spans="1:10">
      <c r="A29" s="67"/>
      <c r="B29" s="68" t="s">
        <v>90</v>
      </c>
      <c r="C29" s="69">
        <f>C24</f>
        <v>0</v>
      </c>
      <c r="D29" s="70">
        <f>D24</f>
        <v>0</v>
      </c>
      <c r="E29" s="70">
        <f>E24</f>
        <v>0</v>
      </c>
      <c r="F29" s="69">
        <f>SUM(F24:F28)</f>
        <v>33367</v>
      </c>
      <c r="G29" s="69">
        <f>SUM(G24:G25)</f>
        <v>0</v>
      </c>
      <c r="H29" s="69">
        <f>SUM(H24:H28)</f>
        <v>33367</v>
      </c>
      <c r="I29" s="83"/>
      <c r="J29" s="87"/>
    </row>
    <row r="30" ht="13.5" spans="1:10">
      <c r="A30" s="71">
        <v>5</v>
      </c>
      <c r="B30" s="72" t="s">
        <v>91</v>
      </c>
      <c r="C30" s="64">
        <v>0</v>
      </c>
      <c r="D30" s="62">
        <v>0</v>
      </c>
      <c r="E30" s="65">
        <f>C30</f>
        <v>0</v>
      </c>
      <c r="F30" s="64">
        <v>627</v>
      </c>
      <c r="G30" s="64">
        <v>0</v>
      </c>
      <c r="H30" s="64">
        <f>F30+G30</f>
        <v>627</v>
      </c>
      <c r="I30" s="91" t="s">
        <v>92</v>
      </c>
      <c r="J30" s="95" t="s">
        <v>93</v>
      </c>
    </row>
    <row r="31" ht="13.5" spans="1:10">
      <c r="A31" s="77"/>
      <c r="B31" s="78"/>
      <c r="C31" s="64">
        <v>0</v>
      </c>
      <c r="D31" s="62">
        <v>0</v>
      </c>
      <c r="E31" s="65">
        <f>C31</f>
        <v>0</v>
      </c>
      <c r="F31" s="64">
        <v>483</v>
      </c>
      <c r="G31" s="64">
        <v>0</v>
      </c>
      <c r="H31" s="64">
        <f t="shared" ref="H31" si="5">F31+G31</f>
        <v>483</v>
      </c>
      <c r="I31" s="91" t="s">
        <v>59</v>
      </c>
      <c r="J31" s="96"/>
    </row>
    <row r="32" s="51" customFormat="1" ht="16.5" spans="1:10">
      <c r="A32" s="67"/>
      <c r="B32" s="68" t="s">
        <v>94</v>
      </c>
      <c r="C32" s="69">
        <f>SUM(C30:C31)</f>
        <v>0</v>
      </c>
      <c r="D32" s="70">
        <f t="shared" ref="D32" si="6">SUM(D30)</f>
        <v>0</v>
      </c>
      <c r="E32" s="70">
        <f>E30+E31</f>
        <v>0</v>
      </c>
      <c r="F32" s="69">
        <f>SUM(F30:F31)</f>
        <v>1110</v>
      </c>
      <c r="G32" s="69">
        <f>SUM(G30:G31)</f>
        <v>0</v>
      </c>
      <c r="H32" s="69">
        <f>SUM(H30:H31)</f>
        <v>1110</v>
      </c>
      <c r="I32" s="83"/>
      <c r="J32" s="97"/>
    </row>
    <row r="33" ht="13.5" spans="1:10">
      <c r="A33" s="62">
        <v>6</v>
      </c>
      <c r="B33" s="63" t="s">
        <v>95</v>
      </c>
      <c r="C33" s="64">
        <v>0</v>
      </c>
      <c r="D33" s="62">
        <v>0</v>
      </c>
      <c r="E33" s="65">
        <f>C33*D33</f>
        <v>0</v>
      </c>
      <c r="F33" s="64">
        <v>0</v>
      </c>
      <c r="G33" s="64">
        <v>0</v>
      </c>
      <c r="H33" s="64">
        <f t="shared" ref="H33:H48" si="7">F33+G33</f>
        <v>0</v>
      </c>
      <c r="I33" s="49"/>
      <c r="J33" s="81" t="s">
        <v>96</v>
      </c>
    </row>
    <row r="34" ht="13.5" spans="1:10">
      <c r="A34" s="62"/>
      <c r="B34" s="63"/>
      <c r="C34" s="64"/>
      <c r="D34" s="62"/>
      <c r="E34" s="65"/>
      <c r="F34" s="64">
        <v>0</v>
      </c>
      <c r="G34" s="64">
        <v>0</v>
      </c>
      <c r="H34" s="64">
        <f t="shared" si="7"/>
        <v>0</v>
      </c>
      <c r="I34" s="49"/>
      <c r="J34" s="86"/>
    </row>
    <row r="35" ht="13.5" spans="1:10">
      <c r="A35" s="62"/>
      <c r="B35" s="63"/>
      <c r="C35" s="64"/>
      <c r="D35" s="62"/>
      <c r="E35" s="65"/>
      <c r="F35" s="64">
        <v>0</v>
      </c>
      <c r="G35" s="64">
        <v>0</v>
      </c>
      <c r="H35" s="64">
        <f t="shared" si="7"/>
        <v>0</v>
      </c>
      <c r="I35" s="49"/>
      <c r="J35" s="86"/>
    </row>
    <row r="36" ht="13.5" spans="1:10">
      <c r="A36" s="62"/>
      <c r="B36" s="63"/>
      <c r="C36" s="64"/>
      <c r="D36" s="62"/>
      <c r="E36" s="65"/>
      <c r="F36" s="64">
        <v>0</v>
      </c>
      <c r="G36" s="64">
        <v>0</v>
      </c>
      <c r="H36" s="64">
        <f t="shared" si="7"/>
        <v>0</v>
      </c>
      <c r="I36" s="49"/>
      <c r="J36" s="86"/>
    </row>
    <row r="37" s="51" customFormat="1" ht="16.5" spans="1:10">
      <c r="A37" s="67"/>
      <c r="B37" s="68" t="s">
        <v>97</v>
      </c>
      <c r="C37" s="69">
        <f>SUM(C33)</f>
        <v>0</v>
      </c>
      <c r="D37" s="70">
        <f t="shared" ref="D37:E37" si="8">SUM(D33)</f>
        <v>0</v>
      </c>
      <c r="E37" s="70">
        <f t="shared" si="8"/>
        <v>0</v>
      </c>
      <c r="F37" s="69">
        <f>SUM(F33:F36)</f>
        <v>0</v>
      </c>
      <c r="G37" s="69">
        <f t="shared" ref="G37:H37" si="9">SUM(G33:G36)</f>
        <v>0</v>
      </c>
      <c r="H37" s="69">
        <f t="shared" si="9"/>
        <v>0</v>
      </c>
      <c r="I37" s="83"/>
      <c r="J37" s="87"/>
    </row>
    <row r="38" ht="13.5" spans="1:10">
      <c r="A38" s="62">
        <v>7</v>
      </c>
      <c r="B38" s="63" t="s">
        <v>98</v>
      </c>
      <c r="C38" s="64">
        <v>0</v>
      </c>
      <c r="D38" s="62">
        <v>0</v>
      </c>
      <c r="E38" s="65">
        <f>C38</f>
        <v>0</v>
      </c>
      <c r="F38" s="64">
        <v>0</v>
      </c>
      <c r="G38" s="64">
        <v>0</v>
      </c>
      <c r="H38" s="64">
        <f t="shared" si="7"/>
        <v>0</v>
      </c>
      <c r="I38" s="49"/>
      <c r="J38" s="98"/>
    </row>
    <row r="39" ht="13.5" spans="1:10">
      <c r="A39" s="62"/>
      <c r="B39" s="63"/>
      <c r="C39" s="64"/>
      <c r="D39" s="62"/>
      <c r="E39" s="65"/>
      <c r="F39" s="64">
        <v>0</v>
      </c>
      <c r="G39" s="64">
        <v>0</v>
      </c>
      <c r="H39" s="64">
        <f t="shared" si="7"/>
        <v>0</v>
      </c>
      <c r="I39" s="49"/>
      <c r="J39" s="99"/>
    </row>
    <row r="40" ht="13.5" spans="1:10">
      <c r="A40" s="62"/>
      <c r="B40" s="63"/>
      <c r="C40" s="64"/>
      <c r="D40" s="62"/>
      <c r="E40" s="65"/>
      <c r="F40" s="64">
        <v>0</v>
      </c>
      <c r="G40" s="64">
        <v>0</v>
      </c>
      <c r="H40" s="64">
        <f t="shared" si="7"/>
        <v>0</v>
      </c>
      <c r="I40" s="49"/>
      <c r="J40" s="99"/>
    </row>
    <row r="41" ht="13.5" spans="1:10">
      <c r="A41" s="62"/>
      <c r="B41" s="63"/>
      <c r="C41" s="64"/>
      <c r="D41" s="62"/>
      <c r="E41" s="65"/>
      <c r="F41" s="64">
        <v>0</v>
      </c>
      <c r="G41" s="64">
        <v>0</v>
      </c>
      <c r="H41" s="64">
        <f t="shared" si="7"/>
        <v>0</v>
      </c>
      <c r="I41" s="49"/>
      <c r="J41" s="99"/>
    </row>
    <row r="42" s="51" customFormat="1" ht="16.5" spans="1:10">
      <c r="A42" s="67"/>
      <c r="B42" s="68" t="s">
        <v>99</v>
      </c>
      <c r="C42" s="69">
        <f>SUM(C38)</f>
        <v>0</v>
      </c>
      <c r="D42" s="70">
        <f t="shared" ref="D42:E42" si="10">SUM(D38)</f>
        <v>0</v>
      </c>
      <c r="E42" s="70">
        <f t="shared" si="10"/>
        <v>0</v>
      </c>
      <c r="F42" s="69">
        <f>SUM(F38:F41)</f>
        <v>0</v>
      </c>
      <c r="G42" s="69">
        <f t="shared" ref="G42:H42" si="11">SUM(G38:G41)</f>
        <v>0</v>
      </c>
      <c r="H42" s="69">
        <f t="shared" si="11"/>
        <v>0</v>
      </c>
      <c r="I42" s="83"/>
      <c r="J42" s="108"/>
    </row>
    <row r="43" ht="13.5" spans="1:10">
      <c r="A43" s="62">
        <v>8</v>
      </c>
      <c r="B43" s="63" t="s">
        <v>100</v>
      </c>
      <c r="C43" s="64">
        <v>0</v>
      </c>
      <c r="D43" s="62">
        <v>0</v>
      </c>
      <c r="E43" s="65">
        <f>C43*D43</f>
        <v>0</v>
      </c>
      <c r="F43" s="64">
        <v>0</v>
      </c>
      <c r="G43" s="64">
        <v>0</v>
      </c>
      <c r="H43" s="64">
        <f t="shared" si="7"/>
        <v>0</v>
      </c>
      <c r="I43" s="49"/>
      <c r="J43" s="85" t="s">
        <v>101</v>
      </c>
    </row>
    <row r="44" ht="13.5" spans="1:10">
      <c r="A44" s="62"/>
      <c r="B44" s="63"/>
      <c r="C44" s="64"/>
      <c r="D44" s="62"/>
      <c r="E44" s="65"/>
      <c r="F44" s="64">
        <v>0</v>
      </c>
      <c r="G44" s="64">
        <v>0</v>
      </c>
      <c r="H44" s="64">
        <f t="shared" si="7"/>
        <v>0</v>
      </c>
      <c r="I44" s="49"/>
      <c r="J44" s="86"/>
    </row>
    <row r="45" s="51" customFormat="1" ht="16.5" spans="1:10">
      <c r="A45" s="67"/>
      <c r="B45" s="68" t="s">
        <v>102</v>
      </c>
      <c r="C45" s="69">
        <f>SUM(C43)</f>
        <v>0</v>
      </c>
      <c r="D45" s="70">
        <f t="shared" ref="D45:E45" si="12">SUM(D43)</f>
        <v>0</v>
      </c>
      <c r="E45" s="70">
        <f t="shared" si="12"/>
        <v>0</v>
      </c>
      <c r="F45" s="69">
        <f>SUM(F43:F44)</f>
        <v>0</v>
      </c>
      <c r="G45" s="69">
        <f t="shared" ref="G45:H45" si="13">SUM(G43:G44)</f>
        <v>0</v>
      </c>
      <c r="H45" s="69">
        <f t="shared" si="13"/>
        <v>0</v>
      </c>
      <c r="I45" s="83"/>
      <c r="J45" s="87"/>
    </row>
    <row r="46" ht="13.5" spans="1:10">
      <c r="A46" s="62">
        <v>9</v>
      </c>
      <c r="B46" s="63" t="s">
        <v>103</v>
      </c>
      <c r="C46" s="64">
        <v>0</v>
      </c>
      <c r="D46" s="62">
        <v>0</v>
      </c>
      <c r="E46" s="65">
        <f>C46*D46</f>
        <v>0</v>
      </c>
      <c r="F46" s="64">
        <v>0</v>
      </c>
      <c r="G46" s="64">
        <v>0</v>
      </c>
      <c r="H46" s="64">
        <f t="shared" si="7"/>
        <v>0</v>
      </c>
      <c r="I46" s="49"/>
      <c r="J46" s="81" t="s">
        <v>104</v>
      </c>
    </row>
    <row r="47" ht="13.5" spans="1:10">
      <c r="A47" s="62"/>
      <c r="B47" s="63"/>
      <c r="C47" s="64"/>
      <c r="D47" s="62"/>
      <c r="E47" s="65"/>
      <c r="F47" s="64">
        <v>0</v>
      </c>
      <c r="G47" s="64">
        <v>0</v>
      </c>
      <c r="H47" s="64">
        <f t="shared" si="7"/>
        <v>0</v>
      </c>
      <c r="I47" s="49"/>
      <c r="J47" s="82"/>
    </row>
    <row r="48" ht="13.5" spans="1:10">
      <c r="A48" s="62"/>
      <c r="B48" s="63"/>
      <c r="C48" s="64"/>
      <c r="D48" s="62"/>
      <c r="E48" s="65"/>
      <c r="F48" s="64">
        <v>0</v>
      </c>
      <c r="G48" s="64">
        <v>0</v>
      </c>
      <c r="H48" s="64">
        <f t="shared" si="7"/>
        <v>0</v>
      </c>
      <c r="I48" s="49"/>
      <c r="J48" s="82"/>
    </row>
    <row r="49" s="51" customFormat="1" ht="16.5" spans="1:10">
      <c r="A49" s="67"/>
      <c r="B49" s="68" t="s">
        <v>105</v>
      </c>
      <c r="C49" s="69">
        <f>SUM(C46)</f>
        <v>0</v>
      </c>
      <c r="D49" s="70">
        <f t="shared" ref="D49:E49" si="14">SUM(D46)</f>
        <v>0</v>
      </c>
      <c r="E49" s="70">
        <f t="shared" si="14"/>
        <v>0</v>
      </c>
      <c r="F49" s="69">
        <f>SUM(F46:F48)</f>
        <v>0</v>
      </c>
      <c r="G49" s="69">
        <f t="shared" ref="G49:H49" si="15">SUM(G46:G48)</f>
        <v>0</v>
      </c>
      <c r="H49" s="69">
        <f t="shared" si="15"/>
        <v>0</v>
      </c>
      <c r="I49" s="83"/>
      <c r="J49" s="84"/>
    </row>
    <row r="50" ht="16.5" spans="1:10">
      <c r="A50" s="74">
        <v>10</v>
      </c>
      <c r="B50" s="63" t="s">
        <v>106</v>
      </c>
      <c r="C50" s="64">
        <v>0</v>
      </c>
      <c r="D50" s="62">
        <v>0</v>
      </c>
      <c r="E50" s="65">
        <v>0</v>
      </c>
      <c r="F50" s="64">
        <v>0</v>
      </c>
      <c r="G50" s="64">
        <v>0</v>
      </c>
      <c r="H50" s="64">
        <v>0</v>
      </c>
      <c r="I50" s="49"/>
      <c r="J50" s="99"/>
    </row>
    <row r="51" s="51" customFormat="1" ht="16.5" spans="1:10">
      <c r="A51" s="67"/>
      <c r="B51" s="68" t="s">
        <v>107</v>
      </c>
      <c r="C51" s="69">
        <f>C50</f>
        <v>0</v>
      </c>
      <c r="D51" s="70">
        <f>D50</f>
        <v>0</v>
      </c>
      <c r="E51" s="70">
        <f>E50</f>
        <v>0</v>
      </c>
      <c r="F51" s="69">
        <f>SUM(F50:F50)</f>
        <v>0</v>
      </c>
      <c r="G51" s="69">
        <f>SUM(G50:G50)</f>
        <v>0</v>
      </c>
      <c r="H51" s="69">
        <f>H50</f>
        <v>0</v>
      </c>
      <c r="I51" s="83"/>
      <c r="J51" s="108"/>
    </row>
    <row r="52" ht="16.5" spans="1:10">
      <c r="A52" s="67"/>
      <c r="B52" s="68" t="s">
        <v>33</v>
      </c>
      <c r="C52" s="69">
        <f>SUM(C51,C49,C45,C42,C37,C32,C29,C23,C16,C13)</f>
        <v>0</v>
      </c>
      <c r="D52" s="70">
        <f>SUM(D51,D49,D45,D42,D37,D32,D29,D23,D16,D13)</f>
        <v>0</v>
      </c>
      <c r="E52" s="70">
        <f>SUM(E51,E49,E45,E42,E37,E32,E29,E23,E16,E13)</f>
        <v>0</v>
      </c>
      <c r="F52" s="69">
        <f>SUM(F51,F49,F45,F42,F37,F32,F29,F23,F16,F13)</f>
        <v>34477</v>
      </c>
      <c r="G52" s="69">
        <f>SUM(G51,G49,G45,G42,G37,G32,G29,G23,G16,G13)</f>
        <v>0</v>
      </c>
      <c r="H52" s="69">
        <f>H13+H23+H16+H29+H32+H37+H42+H45+H49+H51</f>
        <v>34477</v>
      </c>
      <c r="I52" s="83"/>
      <c r="J52" s="109"/>
    </row>
    <row r="56" ht="16.5" spans="1:9">
      <c r="A56" s="100" t="s">
        <v>108</v>
      </c>
      <c r="B56" s="101"/>
      <c r="C56" s="102" t="s">
        <v>109</v>
      </c>
      <c r="D56" s="102"/>
      <c r="E56" s="102" t="s">
        <v>110</v>
      </c>
      <c r="F56" s="102"/>
      <c r="G56" s="102" t="s">
        <v>111</v>
      </c>
      <c r="H56" s="102"/>
      <c r="I56" s="110" t="s">
        <v>112</v>
      </c>
    </row>
    <row r="57" ht="16.5" spans="1:9">
      <c r="A57" s="103">
        <f>E52</f>
        <v>0</v>
      </c>
      <c r="B57" s="104"/>
      <c r="C57" s="104">
        <f>H52</f>
        <v>34477</v>
      </c>
      <c r="D57" s="104"/>
      <c r="E57" s="104">
        <f>F52</f>
        <v>34477</v>
      </c>
      <c r="F57" s="104"/>
      <c r="G57" s="104">
        <f>G52</f>
        <v>0</v>
      </c>
      <c r="H57" s="104"/>
      <c r="I57" s="111">
        <f>A57-C57</f>
        <v>-34477</v>
      </c>
    </row>
    <row r="59" ht="13.5" spans="1:9">
      <c r="A59" s="105" t="s">
        <v>113</v>
      </c>
      <c r="B59" s="106"/>
      <c r="C59" s="107" t="s">
        <v>37</v>
      </c>
      <c r="D59" s="105"/>
      <c r="E59" s="105" t="s">
        <v>114</v>
      </c>
      <c r="F59" s="105"/>
      <c r="G59" s="105" t="s">
        <v>39</v>
      </c>
      <c r="H59" s="105"/>
      <c r="I59" s="106"/>
    </row>
  </sheetData>
  <mergeCells count="68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2"/>
    <mergeCell ref="A24:A28"/>
    <mergeCell ref="A30:A31"/>
    <mergeCell ref="A33:A36"/>
    <mergeCell ref="A38:A41"/>
    <mergeCell ref="A43:A44"/>
    <mergeCell ref="A46:A48"/>
    <mergeCell ref="B6:B7"/>
    <mergeCell ref="B8:B12"/>
    <mergeCell ref="B14:B15"/>
    <mergeCell ref="B17:B22"/>
    <mergeCell ref="B24:B28"/>
    <mergeCell ref="B30:B31"/>
    <mergeCell ref="B33:B36"/>
    <mergeCell ref="B38:B41"/>
    <mergeCell ref="B43:B44"/>
    <mergeCell ref="B46:B48"/>
    <mergeCell ref="C8:C12"/>
    <mergeCell ref="C14:C15"/>
    <mergeCell ref="C17:C22"/>
    <mergeCell ref="C24:C28"/>
    <mergeCell ref="C33:C36"/>
    <mergeCell ref="C38:C41"/>
    <mergeCell ref="C43:C44"/>
    <mergeCell ref="C46:C48"/>
    <mergeCell ref="D8:D12"/>
    <mergeCell ref="D14:D15"/>
    <mergeCell ref="D17:D22"/>
    <mergeCell ref="D24:D28"/>
    <mergeCell ref="D33:D36"/>
    <mergeCell ref="D38:D41"/>
    <mergeCell ref="D43:D44"/>
    <mergeCell ref="D46:D48"/>
    <mergeCell ref="E8:E12"/>
    <mergeCell ref="E14:E15"/>
    <mergeCell ref="E17:E22"/>
    <mergeCell ref="E24:E28"/>
    <mergeCell ref="E33:E36"/>
    <mergeCell ref="E38:E41"/>
    <mergeCell ref="E43:E44"/>
    <mergeCell ref="E46:E48"/>
    <mergeCell ref="J4:J5"/>
    <mergeCell ref="J6:J7"/>
    <mergeCell ref="J8:J13"/>
    <mergeCell ref="J14:J16"/>
    <mergeCell ref="J17:J23"/>
    <mergeCell ref="J24:J29"/>
    <mergeCell ref="J30:J32"/>
    <mergeCell ref="J33:J37"/>
    <mergeCell ref="J38:J42"/>
    <mergeCell ref="J43:J45"/>
    <mergeCell ref="J46:J49"/>
    <mergeCell ref="J50:J51"/>
    <mergeCell ref="H4:I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84"/>
  <sheetViews>
    <sheetView tabSelected="1" zoomScale="114" zoomScaleNormal="114" topLeftCell="A46" workbookViewId="0">
      <selection activeCell="I77" sqref="I77"/>
    </sheetView>
  </sheetViews>
  <sheetFormatPr defaultColWidth="8.83333333333333" defaultRowHeight="21" customHeight="1"/>
  <cols>
    <col min="1" max="1" width="8.83333333333333" style="52"/>
    <col min="2" max="2" width="16.6666666666667" customWidth="1"/>
    <col min="3" max="3" width="13.1666666666667" style="53" customWidth="1"/>
    <col min="4" max="4" width="8.83333333333333" style="52"/>
    <col min="5" max="5" width="13.1666666666667" style="52" customWidth="1"/>
    <col min="6" max="6" width="11.1666666666667" customWidth="1"/>
    <col min="7" max="7" width="10.8333333333333" customWidth="1"/>
    <col min="8" max="8" width="13.3333333333333" customWidth="1"/>
    <col min="9" max="9" width="24.8333333333333" customWidth="1"/>
    <col min="10" max="10" width="39.5" customWidth="1"/>
  </cols>
  <sheetData>
    <row r="2" ht="18.75" spans="3:12">
      <c r="C2" s="2" t="s">
        <v>63</v>
      </c>
      <c r="D2" s="2"/>
      <c r="E2" s="2"/>
      <c r="F2" s="2"/>
      <c r="G2" s="2"/>
      <c r="H2" s="2"/>
      <c r="I2" s="80"/>
      <c r="J2" s="80"/>
      <c r="K2" s="80"/>
      <c r="L2" s="80"/>
    </row>
    <row r="4" ht="13.5" spans="8:10">
      <c r="H4" s="54" t="s">
        <v>115</v>
      </c>
      <c r="I4" s="54"/>
      <c r="J4" s="54" t="s">
        <v>116</v>
      </c>
    </row>
    <row r="5" ht="13.5" spans="8:10">
      <c r="H5" s="55"/>
      <c r="I5" s="55"/>
      <c r="J5" s="55"/>
    </row>
    <row r="6" ht="16.5" spans="1:10">
      <c r="A6" s="56" t="s">
        <v>15</v>
      </c>
      <c r="B6" s="57" t="s">
        <v>66</v>
      </c>
      <c r="C6" s="58" t="s">
        <v>67</v>
      </c>
      <c r="D6" s="58"/>
      <c r="E6" s="58"/>
      <c r="F6" s="59" t="s">
        <v>68</v>
      </c>
      <c r="G6" s="59"/>
      <c r="H6" s="59"/>
      <c r="I6" s="59"/>
      <c r="J6" s="57" t="s">
        <v>69</v>
      </c>
    </row>
    <row r="7" ht="16.5" spans="1:10">
      <c r="A7" s="56"/>
      <c r="B7" s="57"/>
      <c r="C7" s="60" t="s">
        <v>70</v>
      </c>
      <c r="D7" s="61" t="s">
        <v>71</v>
      </c>
      <c r="E7" s="58" t="s">
        <v>72</v>
      </c>
      <c r="F7" s="59" t="s">
        <v>73</v>
      </c>
      <c r="G7" s="59" t="s">
        <v>74</v>
      </c>
      <c r="H7" s="59" t="s">
        <v>75</v>
      </c>
      <c r="I7" s="59" t="s">
        <v>76</v>
      </c>
      <c r="J7" s="57"/>
    </row>
    <row r="8" ht="13.5" spans="1:10">
      <c r="A8" s="62">
        <v>1</v>
      </c>
      <c r="B8" s="63" t="s">
        <v>77</v>
      </c>
      <c r="C8" s="64">
        <v>0</v>
      </c>
      <c r="D8" s="62">
        <v>0</v>
      </c>
      <c r="E8" s="65">
        <f>C8*D8</f>
        <v>0</v>
      </c>
      <c r="F8" s="66">
        <v>0</v>
      </c>
      <c r="G8" s="66">
        <v>0</v>
      </c>
      <c r="H8" s="66">
        <f>F8+G8</f>
        <v>0</v>
      </c>
      <c r="I8" s="49"/>
      <c r="J8" s="81" t="s">
        <v>78</v>
      </c>
    </row>
    <row r="9" ht="13.5" spans="1:12">
      <c r="A9" s="62"/>
      <c r="B9" s="63"/>
      <c r="C9" s="64"/>
      <c r="D9" s="62"/>
      <c r="E9" s="65"/>
      <c r="F9" s="66">
        <v>0</v>
      </c>
      <c r="G9" s="66">
        <v>0</v>
      </c>
      <c r="H9" s="66">
        <f t="shared" ref="H9:H13" si="0">F9+G9</f>
        <v>0</v>
      </c>
      <c r="I9" s="49"/>
      <c r="J9" s="82"/>
      <c r="L9">
        <v>669.76</v>
      </c>
    </row>
    <row r="10" ht="13.5" spans="1:12">
      <c r="A10" s="62"/>
      <c r="B10" s="63"/>
      <c r="C10" s="64"/>
      <c r="D10" s="62"/>
      <c r="E10" s="65"/>
      <c r="F10" s="66">
        <v>0</v>
      </c>
      <c r="G10" s="66">
        <v>0</v>
      </c>
      <c r="H10" s="66">
        <f t="shared" si="0"/>
        <v>0</v>
      </c>
      <c r="I10" s="49"/>
      <c r="J10" s="82"/>
      <c r="L10">
        <v>172.06</v>
      </c>
    </row>
    <row r="11" ht="13.5" spans="1:10">
      <c r="A11" s="62"/>
      <c r="B11" s="63"/>
      <c r="C11" s="64"/>
      <c r="D11" s="62"/>
      <c r="E11" s="65"/>
      <c r="F11" s="66">
        <v>0</v>
      </c>
      <c r="G11" s="66">
        <v>0</v>
      </c>
      <c r="H11" s="66">
        <f t="shared" si="0"/>
        <v>0</v>
      </c>
      <c r="I11" s="49"/>
      <c r="J11" s="82"/>
    </row>
    <row r="12" ht="13.5" spans="1:10">
      <c r="A12" s="62"/>
      <c r="B12" s="63"/>
      <c r="C12" s="64"/>
      <c r="D12" s="62"/>
      <c r="E12" s="65"/>
      <c r="F12" s="64">
        <v>0</v>
      </c>
      <c r="G12" s="64">
        <v>0</v>
      </c>
      <c r="H12" s="64">
        <f t="shared" si="0"/>
        <v>0</v>
      </c>
      <c r="I12" s="49"/>
      <c r="J12" s="82"/>
    </row>
    <row r="13" ht="13.5" spans="1:10">
      <c r="A13" s="62"/>
      <c r="B13" s="63"/>
      <c r="C13" s="64"/>
      <c r="D13" s="62"/>
      <c r="E13" s="65"/>
      <c r="F13" s="64">
        <v>0</v>
      </c>
      <c r="G13" s="64">
        <v>0</v>
      </c>
      <c r="H13" s="64">
        <f t="shared" si="0"/>
        <v>0</v>
      </c>
      <c r="I13" s="49"/>
      <c r="J13" s="82"/>
    </row>
    <row r="14" s="51" customFormat="1" ht="16.5" spans="1:10">
      <c r="A14" s="67"/>
      <c r="B14" s="68" t="s">
        <v>79</v>
      </c>
      <c r="C14" s="69">
        <f>SUM(C8)</f>
        <v>0</v>
      </c>
      <c r="D14" s="70">
        <f>SUM(D8)</f>
        <v>0</v>
      </c>
      <c r="E14" s="70">
        <f>SUM(E8)</f>
        <v>0</v>
      </c>
      <c r="F14" s="69">
        <f>SUM(F8:F13)</f>
        <v>0</v>
      </c>
      <c r="G14" s="69">
        <f t="shared" ref="G14:H14" si="1">SUM(G8:G13)</f>
        <v>0</v>
      </c>
      <c r="H14" s="69">
        <f t="shared" si="1"/>
        <v>0</v>
      </c>
      <c r="I14" s="83"/>
      <c r="J14" s="84"/>
    </row>
    <row r="15" ht="13.5" spans="1:10">
      <c r="A15" s="71">
        <v>2</v>
      </c>
      <c r="B15" s="72" t="s">
        <v>80</v>
      </c>
      <c r="C15" s="73">
        <v>0</v>
      </c>
      <c r="D15" s="71">
        <v>0</v>
      </c>
      <c r="E15" s="73">
        <f>C15*D15</f>
        <v>0</v>
      </c>
      <c r="F15" s="64">
        <v>0</v>
      </c>
      <c r="G15" s="64">
        <v>0</v>
      </c>
      <c r="H15" s="64">
        <f>F15+G15</f>
        <v>0</v>
      </c>
      <c r="I15" s="49"/>
      <c r="J15" s="81" t="s">
        <v>81</v>
      </c>
    </row>
    <row r="16" ht="13.5" spans="1:10">
      <c r="A16" s="74"/>
      <c r="B16" s="75"/>
      <c r="C16" s="76"/>
      <c r="D16" s="74"/>
      <c r="E16" s="76"/>
      <c r="F16" s="64">
        <v>0</v>
      </c>
      <c r="G16" s="64">
        <v>0</v>
      </c>
      <c r="H16" s="64">
        <f t="shared" ref="H16" si="2">F16+G16</f>
        <v>0</v>
      </c>
      <c r="I16" s="49"/>
      <c r="J16" s="82"/>
    </row>
    <row r="17" s="51" customFormat="1" ht="16.5" spans="1:10">
      <c r="A17" s="67"/>
      <c r="B17" s="68" t="s">
        <v>82</v>
      </c>
      <c r="C17" s="69">
        <f>SUM(C15)</f>
        <v>0</v>
      </c>
      <c r="D17" s="70">
        <f>SUM(D15)</f>
        <v>0</v>
      </c>
      <c r="E17" s="70">
        <f>SUM(E15)</f>
        <v>0</v>
      </c>
      <c r="F17" s="69">
        <f>SUM(F15:F16)</f>
        <v>0</v>
      </c>
      <c r="G17" s="69">
        <f>SUM(G15:G16)</f>
        <v>0</v>
      </c>
      <c r="H17" s="69">
        <f>SUM(H15:H16)</f>
        <v>0</v>
      </c>
      <c r="I17" s="83"/>
      <c r="J17" s="84"/>
    </row>
    <row r="18" ht="13.5" spans="1:10">
      <c r="A18" s="71">
        <v>3</v>
      </c>
      <c r="B18" s="72" t="s">
        <v>83</v>
      </c>
      <c r="C18" s="73">
        <v>0</v>
      </c>
      <c r="D18" s="71">
        <v>0</v>
      </c>
      <c r="E18" s="73">
        <f>C18*D18</f>
        <v>0</v>
      </c>
      <c r="F18" s="64">
        <v>0</v>
      </c>
      <c r="G18" s="64">
        <v>0</v>
      </c>
      <c r="H18" s="64">
        <f>F18+G18</f>
        <v>0</v>
      </c>
      <c r="I18" s="49"/>
      <c r="J18" s="85" t="s">
        <v>84</v>
      </c>
    </row>
    <row r="19" ht="13.5" spans="1:10">
      <c r="A19" s="77"/>
      <c r="B19" s="78"/>
      <c r="C19" s="79"/>
      <c r="D19" s="77"/>
      <c r="E19" s="79"/>
      <c r="F19" s="64">
        <v>0</v>
      </c>
      <c r="G19" s="64">
        <v>0</v>
      </c>
      <c r="H19" s="64">
        <f t="shared" ref="H19:H23" si="3">F19+G19</f>
        <v>0</v>
      </c>
      <c r="I19" s="49"/>
      <c r="J19" s="86"/>
    </row>
    <row r="20" ht="13.5" spans="1:10">
      <c r="A20" s="77"/>
      <c r="B20" s="78"/>
      <c r="C20" s="79"/>
      <c r="D20" s="77"/>
      <c r="E20" s="79"/>
      <c r="F20" s="64">
        <v>0</v>
      </c>
      <c r="G20" s="64">
        <v>0</v>
      </c>
      <c r="H20" s="64">
        <f t="shared" si="3"/>
        <v>0</v>
      </c>
      <c r="I20" s="49"/>
      <c r="J20" s="86"/>
    </row>
    <row r="21" ht="13.5" spans="1:10">
      <c r="A21" s="77"/>
      <c r="B21" s="78"/>
      <c r="C21" s="79"/>
      <c r="D21" s="77"/>
      <c r="E21" s="79"/>
      <c r="F21" s="64">
        <v>0</v>
      </c>
      <c r="G21" s="64">
        <v>0</v>
      </c>
      <c r="H21" s="64">
        <f t="shared" si="3"/>
        <v>0</v>
      </c>
      <c r="I21" s="49"/>
      <c r="J21" s="86"/>
    </row>
    <row r="22" ht="13.5" spans="1:10">
      <c r="A22" s="77"/>
      <c r="B22" s="78"/>
      <c r="C22" s="79"/>
      <c r="D22" s="77"/>
      <c r="E22" s="79"/>
      <c r="F22" s="64">
        <v>0</v>
      </c>
      <c r="G22" s="64">
        <v>0</v>
      </c>
      <c r="H22" s="64">
        <f t="shared" si="3"/>
        <v>0</v>
      </c>
      <c r="I22" s="49"/>
      <c r="J22" s="86"/>
    </row>
    <row r="23" ht="13.5" spans="1:10">
      <c r="A23" s="77"/>
      <c r="B23" s="78"/>
      <c r="C23" s="79"/>
      <c r="D23" s="77"/>
      <c r="E23" s="79"/>
      <c r="F23" s="64">
        <v>0</v>
      </c>
      <c r="G23" s="64">
        <v>0</v>
      </c>
      <c r="H23" s="64">
        <f t="shared" si="3"/>
        <v>0</v>
      </c>
      <c r="I23" s="49"/>
      <c r="J23" s="86"/>
    </row>
    <row r="24" s="51" customFormat="1" ht="16.5" spans="1:10">
      <c r="A24" s="67"/>
      <c r="B24" s="68" t="s">
        <v>85</v>
      </c>
      <c r="C24" s="69">
        <f>SUM(C18)</f>
        <v>0</v>
      </c>
      <c r="D24" s="70">
        <f t="shared" ref="D24:E24" si="4">SUM(D18)</f>
        <v>0</v>
      </c>
      <c r="E24" s="70">
        <f t="shared" si="4"/>
        <v>0</v>
      </c>
      <c r="F24" s="69">
        <f>SUM(F18:F23)</f>
        <v>0</v>
      </c>
      <c r="G24" s="69">
        <f>SUM(G18:G21)</f>
        <v>0</v>
      </c>
      <c r="H24" s="69">
        <f>SUM(H18:H23)</f>
        <v>0</v>
      </c>
      <c r="I24" s="83"/>
      <c r="J24" s="87"/>
    </row>
    <row r="25" ht="14" customHeight="1" spans="1:10">
      <c r="A25" s="71">
        <v>4</v>
      </c>
      <c r="B25" s="72" t="s">
        <v>86</v>
      </c>
      <c r="C25" s="73">
        <v>0</v>
      </c>
      <c r="D25" s="71">
        <v>0</v>
      </c>
      <c r="E25" s="73">
        <f>C25*D25</f>
        <v>0</v>
      </c>
      <c r="F25" s="66">
        <v>118</v>
      </c>
      <c r="G25" s="66">
        <v>0</v>
      </c>
      <c r="H25" s="66">
        <f t="shared" ref="H25:H35" si="5">F25+G25</f>
        <v>118</v>
      </c>
      <c r="I25" s="88" t="s">
        <v>117</v>
      </c>
      <c r="J25" s="85" t="s">
        <v>88</v>
      </c>
    </row>
    <row r="26" ht="14" customHeight="1" spans="1:10">
      <c r="A26" s="77"/>
      <c r="B26" s="78"/>
      <c r="C26" s="79"/>
      <c r="D26" s="77"/>
      <c r="E26" s="79"/>
      <c r="F26" s="66">
        <v>32</v>
      </c>
      <c r="G26" s="66">
        <v>0</v>
      </c>
      <c r="H26" s="66">
        <f t="shared" si="5"/>
        <v>32</v>
      </c>
      <c r="I26" s="89"/>
      <c r="J26" s="86"/>
    </row>
    <row r="27" ht="16" customHeight="1" spans="1:10">
      <c r="A27" s="77"/>
      <c r="B27" s="78"/>
      <c r="C27" s="79"/>
      <c r="D27" s="77"/>
      <c r="E27" s="79"/>
      <c r="F27" s="66">
        <v>109</v>
      </c>
      <c r="G27" s="66">
        <v>0</v>
      </c>
      <c r="H27" s="66">
        <f t="shared" si="5"/>
        <v>109</v>
      </c>
      <c r="I27" s="89"/>
      <c r="J27" s="86"/>
    </row>
    <row r="28" ht="16" customHeight="1" spans="1:10">
      <c r="A28" s="77"/>
      <c r="B28" s="78"/>
      <c r="C28" s="79"/>
      <c r="D28" s="77"/>
      <c r="E28" s="79"/>
      <c r="F28" s="66">
        <v>100</v>
      </c>
      <c r="G28" s="66">
        <v>0</v>
      </c>
      <c r="H28" s="66">
        <f t="shared" si="5"/>
        <v>100</v>
      </c>
      <c r="I28" s="89"/>
      <c r="J28" s="86"/>
    </row>
    <row r="29" ht="16" customHeight="1" spans="1:10">
      <c r="A29" s="77"/>
      <c r="B29" s="78"/>
      <c r="C29" s="79"/>
      <c r="D29" s="77"/>
      <c r="E29" s="79"/>
      <c r="F29" s="66">
        <v>68</v>
      </c>
      <c r="G29" s="66">
        <v>0</v>
      </c>
      <c r="H29" s="66">
        <f t="shared" si="5"/>
        <v>68</v>
      </c>
      <c r="I29" s="89"/>
      <c r="J29" s="86"/>
    </row>
    <row r="30" ht="16" customHeight="1" spans="1:10">
      <c r="A30" s="77"/>
      <c r="B30" s="78"/>
      <c r="C30" s="79"/>
      <c r="D30" s="77"/>
      <c r="E30" s="79"/>
      <c r="F30" s="66">
        <v>59</v>
      </c>
      <c r="G30" s="66">
        <v>0</v>
      </c>
      <c r="H30" s="66">
        <f t="shared" si="5"/>
        <v>59</v>
      </c>
      <c r="I30" s="89"/>
      <c r="J30" s="86"/>
    </row>
    <row r="31" ht="16" customHeight="1" spans="1:10">
      <c r="A31" s="77"/>
      <c r="B31" s="78"/>
      <c r="C31" s="79"/>
      <c r="D31" s="77"/>
      <c r="E31" s="79"/>
      <c r="F31" s="66">
        <v>283</v>
      </c>
      <c r="G31" s="66">
        <v>0</v>
      </c>
      <c r="H31" s="66">
        <f t="shared" si="5"/>
        <v>283</v>
      </c>
      <c r="I31" s="90"/>
      <c r="J31" s="86"/>
    </row>
    <row r="32" ht="16" customHeight="1" spans="1:10">
      <c r="A32" s="77"/>
      <c r="B32" s="78"/>
      <c r="C32" s="79"/>
      <c r="D32" s="77"/>
      <c r="E32" s="79"/>
      <c r="F32" s="66">
        <v>453.5</v>
      </c>
      <c r="G32" s="66">
        <v>0</v>
      </c>
      <c r="H32" s="66">
        <f t="shared" si="5"/>
        <v>453.5</v>
      </c>
      <c r="I32" s="91" t="s">
        <v>118</v>
      </c>
      <c r="J32" s="86"/>
    </row>
    <row r="33" ht="16" customHeight="1" spans="1:10">
      <c r="A33" s="77"/>
      <c r="B33" s="78"/>
      <c r="C33" s="79"/>
      <c r="D33" s="77"/>
      <c r="E33" s="79"/>
      <c r="F33" s="66">
        <v>84</v>
      </c>
      <c r="G33" s="66">
        <v>0</v>
      </c>
      <c r="H33" s="66">
        <f t="shared" si="5"/>
        <v>84</v>
      </c>
      <c r="I33" s="91" t="s">
        <v>118</v>
      </c>
      <c r="J33" s="86"/>
    </row>
    <row r="34" ht="16" customHeight="1" spans="1:10">
      <c r="A34" s="77"/>
      <c r="B34" s="78"/>
      <c r="C34" s="79"/>
      <c r="D34" s="77"/>
      <c r="E34" s="79"/>
      <c r="F34" s="66">
        <v>122</v>
      </c>
      <c r="G34" s="66">
        <v>0</v>
      </c>
      <c r="H34" s="66">
        <f t="shared" si="5"/>
        <v>122</v>
      </c>
      <c r="I34" s="91" t="s">
        <v>119</v>
      </c>
      <c r="J34" s="86"/>
    </row>
    <row r="35" ht="16" customHeight="1" spans="1:10">
      <c r="A35" s="77"/>
      <c r="B35" s="78"/>
      <c r="C35" s="79"/>
      <c r="D35" s="77"/>
      <c r="E35" s="79"/>
      <c r="F35" s="66">
        <v>4953</v>
      </c>
      <c r="G35" s="66">
        <v>0</v>
      </c>
      <c r="H35" s="66">
        <f t="shared" si="5"/>
        <v>4953</v>
      </c>
      <c r="I35" s="91" t="s">
        <v>120</v>
      </c>
      <c r="J35" s="86"/>
    </row>
    <row r="36" ht="16" customHeight="1" spans="1:10">
      <c r="A36" s="77"/>
      <c r="B36" s="78"/>
      <c r="C36" s="79"/>
      <c r="D36" s="77"/>
      <c r="E36" s="79"/>
      <c r="F36" s="66">
        <v>1157</v>
      </c>
      <c r="G36" s="66">
        <v>0</v>
      </c>
      <c r="H36" s="66">
        <f t="shared" ref="H36:H51" si="6">F36+G36</f>
        <v>1157</v>
      </c>
      <c r="I36" s="91" t="s">
        <v>121</v>
      </c>
      <c r="J36" s="86"/>
    </row>
    <row r="37" ht="16" customHeight="1" spans="1:10">
      <c r="A37" s="77"/>
      <c r="B37" s="78"/>
      <c r="C37" s="79"/>
      <c r="D37" s="77"/>
      <c r="E37" s="79"/>
      <c r="F37" s="66">
        <v>1033</v>
      </c>
      <c r="G37" s="66">
        <v>0</v>
      </c>
      <c r="H37" s="66">
        <f t="shared" si="6"/>
        <v>1033</v>
      </c>
      <c r="I37" s="91" t="s">
        <v>122</v>
      </c>
      <c r="J37" s="86"/>
    </row>
    <row r="38" ht="16" customHeight="1" spans="1:10">
      <c r="A38" s="77"/>
      <c r="B38" s="78"/>
      <c r="C38" s="79"/>
      <c r="D38" s="77"/>
      <c r="E38" s="79"/>
      <c r="F38" s="66">
        <v>474</v>
      </c>
      <c r="G38" s="66">
        <v>0</v>
      </c>
      <c r="H38" s="66">
        <f t="shared" si="6"/>
        <v>474</v>
      </c>
      <c r="I38" s="91" t="s">
        <v>123</v>
      </c>
      <c r="J38" s="86"/>
    </row>
    <row r="39" ht="16" customHeight="1" spans="1:10">
      <c r="A39" s="77"/>
      <c r="B39" s="78"/>
      <c r="C39" s="79"/>
      <c r="D39" s="77"/>
      <c r="E39" s="79"/>
      <c r="F39" s="66">
        <v>54.6</v>
      </c>
      <c r="G39" s="66">
        <v>0</v>
      </c>
      <c r="H39" s="66">
        <f t="shared" si="6"/>
        <v>54.6</v>
      </c>
      <c r="I39" s="92">
        <v>711</v>
      </c>
      <c r="J39" s="86"/>
    </row>
    <row r="40" ht="16" customHeight="1" spans="1:10">
      <c r="A40" s="77"/>
      <c r="B40" s="78"/>
      <c r="C40" s="79"/>
      <c r="D40" s="77"/>
      <c r="E40" s="79"/>
      <c r="F40" s="66">
        <v>20</v>
      </c>
      <c r="G40" s="66">
        <v>0</v>
      </c>
      <c r="H40" s="66">
        <f t="shared" si="6"/>
        <v>20</v>
      </c>
      <c r="I40" s="92">
        <v>711</v>
      </c>
      <c r="J40" s="86"/>
    </row>
    <row r="41" ht="16" customHeight="1" spans="1:10">
      <c r="A41" s="77"/>
      <c r="B41" s="78"/>
      <c r="C41" s="79"/>
      <c r="D41" s="77"/>
      <c r="E41" s="79"/>
      <c r="F41" s="66">
        <v>31.3</v>
      </c>
      <c r="G41" s="66">
        <v>0</v>
      </c>
      <c r="H41" s="66">
        <f t="shared" si="6"/>
        <v>31.3</v>
      </c>
      <c r="I41" s="92">
        <v>711</v>
      </c>
      <c r="J41" s="86"/>
    </row>
    <row r="42" ht="16" customHeight="1" spans="1:10">
      <c r="A42" s="77"/>
      <c r="B42" s="78"/>
      <c r="C42" s="79"/>
      <c r="D42" s="77"/>
      <c r="E42" s="79"/>
      <c r="F42" s="66">
        <v>70.9</v>
      </c>
      <c r="G42" s="66">
        <v>0</v>
      </c>
      <c r="H42" s="66">
        <f t="shared" si="6"/>
        <v>70.9</v>
      </c>
      <c r="I42" s="92">
        <v>711</v>
      </c>
      <c r="J42" s="86"/>
    </row>
    <row r="43" ht="16" customHeight="1" spans="1:10">
      <c r="A43" s="77"/>
      <c r="B43" s="78"/>
      <c r="C43" s="79"/>
      <c r="D43" s="77"/>
      <c r="E43" s="79"/>
      <c r="F43" s="66">
        <v>57.5</v>
      </c>
      <c r="G43" s="66">
        <v>0</v>
      </c>
      <c r="H43" s="66">
        <f t="shared" si="6"/>
        <v>57.5</v>
      </c>
      <c r="I43" s="93">
        <v>711</v>
      </c>
      <c r="J43" s="86"/>
    </row>
    <row r="44" ht="16" customHeight="1" spans="1:10">
      <c r="A44" s="77"/>
      <c r="B44" s="78"/>
      <c r="C44" s="79"/>
      <c r="D44" s="77"/>
      <c r="E44" s="79"/>
      <c r="F44" s="66">
        <v>863</v>
      </c>
      <c r="G44" s="66">
        <v>0</v>
      </c>
      <c r="H44" s="66">
        <f t="shared" si="6"/>
        <v>863</v>
      </c>
      <c r="I44" s="94" t="s">
        <v>124</v>
      </c>
      <c r="J44" s="86"/>
    </row>
    <row r="45" ht="16" customHeight="1" spans="1:10">
      <c r="A45" s="77"/>
      <c r="B45" s="78"/>
      <c r="C45" s="79"/>
      <c r="D45" s="77"/>
      <c r="E45" s="79"/>
      <c r="F45" s="66">
        <v>169</v>
      </c>
      <c r="G45" s="66">
        <v>0</v>
      </c>
      <c r="H45" s="66">
        <f t="shared" si="6"/>
        <v>169</v>
      </c>
      <c r="I45" s="94" t="s">
        <v>125</v>
      </c>
      <c r="J45" s="86"/>
    </row>
    <row r="46" ht="16" customHeight="1" spans="1:10">
      <c r="A46" s="77"/>
      <c r="B46" s="78"/>
      <c r="C46" s="79"/>
      <c r="D46" s="77"/>
      <c r="E46" s="79"/>
      <c r="F46" s="66">
        <v>185</v>
      </c>
      <c r="G46" s="66">
        <v>0</v>
      </c>
      <c r="H46" s="66">
        <f t="shared" si="6"/>
        <v>185</v>
      </c>
      <c r="I46" s="94" t="s">
        <v>118</v>
      </c>
      <c r="J46" s="86"/>
    </row>
    <row r="47" ht="14" customHeight="1" spans="1:10">
      <c r="A47" s="77"/>
      <c r="B47" s="78"/>
      <c r="C47" s="79"/>
      <c r="D47" s="77"/>
      <c r="E47" s="79"/>
      <c r="F47" s="66">
        <v>82.47</v>
      </c>
      <c r="G47" s="66">
        <v>0</v>
      </c>
      <c r="H47" s="66">
        <f t="shared" ref="H47:H54" si="7">F47+G47</f>
        <v>82.47</v>
      </c>
      <c r="I47" s="91" t="s">
        <v>126</v>
      </c>
      <c r="J47" s="86"/>
    </row>
    <row r="48" customFormat="1" ht="14" customHeight="1" spans="1:10">
      <c r="A48" s="77"/>
      <c r="B48" s="78"/>
      <c r="C48" s="79"/>
      <c r="D48" s="77"/>
      <c r="E48" s="79"/>
      <c r="F48" s="66">
        <v>8330.6</v>
      </c>
      <c r="G48" s="66">
        <v>0</v>
      </c>
      <c r="H48" s="66">
        <f t="shared" si="7"/>
        <v>8330.6</v>
      </c>
      <c r="I48" s="91" t="s">
        <v>127</v>
      </c>
      <c r="J48" s="86"/>
    </row>
    <row r="49" customFormat="1" ht="14" customHeight="1" spans="1:10">
      <c r="A49" s="77"/>
      <c r="B49" s="78"/>
      <c r="C49" s="79"/>
      <c r="D49" s="77"/>
      <c r="E49" s="79"/>
      <c r="F49" s="66">
        <v>727</v>
      </c>
      <c r="G49" s="66">
        <v>0</v>
      </c>
      <c r="H49" s="66">
        <f t="shared" si="7"/>
        <v>727</v>
      </c>
      <c r="I49" s="91" t="s">
        <v>122</v>
      </c>
      <c r="J49" s="86"/>
    </row>
    <row r="50" customFormat="1" ht="14" customHeight="1" spans="1:10">
      <c r="A50" s="77"/>
      <c r="B50" s="78"/>
      <c r="C50" s="79"/>
      <c r="D50" s="77"/>
      <c r="E50" s="79"/>
      <c r="F50" s="66">
        <v>1185</v>
      </c>
      <c r="G50" s="66">
        <v>0</v>
      </c>
      <c r="H50" s="66">
        <f t="shared" si="7"/>
        <v>1185</v>
      </c>
      <c r="I50" s="91" t="s">
        <v>122</v>
      </c>
      <c r="J50" s="86"/>
    </row>
    <row r="51" customFormat="1" ht="14" customHeight="1" spans="1:10">
      <c r="A51" s="77"/>
      <c r="B51" s="78"/>
      <c r="C51" s="79"/>
      <c r="D51" s="77"/>
      <c r="E51" s="79"/>
      <c r="F51" s="66">
        <v>0</v>
      </c>
      <c r="G51" s="66">
        <v>203</v>
      </c>
      <c r="H51" s="66">
        <f t="shared" si="7"/>
        <v>203</v>
      </c>
      <c r="I51" s="94" t="s">
        <v>128</v>
      </c>
      <c r="J51" s="86"/>
    </row>
    <row r="52" customFormat="1" ht="14" customHeight="1" spans="1:10">
      <c r="A52" s="77"/>
      <c r="B52" s="78"/>
      <c r="C52" s="79"/>
      <c r="D52" s="77"/>
      <c r="E52" s="79"/>
      <c r="F52" s="66">
        <v>0</v>
      </c>
      <c r="G52" s="66">
        <v>50</v>
      </c>
      <c r="H52" s="66">
        <f t="shared" si="7"/>
        <v>50</v>
      </c>
      <c r="I52" s="94" t="s">
        <v>129</v>
      </c>
      <c r="J52" s="86"/>
    </row>
    <row r="53" customFormat="1" ht="14" customHeight="1" spans="1:10">
      <c r="A53" s="77"/>
      <c r="B53" s="78"/>
      <c r="C53" s="79"/>
      <c r="D53" s="77"/>
      <c r="E53" s="79"/>
      <c r="F53" s="66">
        <v>0</v>
      </c>
      <c r="G53" s="66">
        <v>207</v>
      </c>
      <c r="H53" s="66">
        <f t="shared" si="7"/>
        <v>207</v>
      </c>
      <c r="I53" s="94" t="s">
        <v>130</v>
      </c>
      <c r="J53" s="86"/>
    </row>
    <row r="54" s="51" customFormat="1" ht="16.5" spans="1:10">
      <c r="A54" s="67"/>
      <c r="B54" s="68" t="s">
        <v>90</v>
      </c>
      <c r="C54" s="69">
        <f>C25</f>
        <v>0</v>
      </c>
      <c r="D54" s="70">
        <f>D25</f>
        <v>0</v>
      </c>
      <c r="E54" s="70">
        <f>E25</f>
        <v>0</v>
      </c>
      <c r="F54" s="69">
        <f>SUM(F25:F50)</f>
        <v>20821.87</v>
      </c>
      <c r="G54" s="69">
        <f>SUM(G25:G53)</f>
        <v>460</v>
      </c>
      <c r="H54" s="69">
        <f>SUM(H25:H53)</f>
        <v>21281.87</v>
      </c>
      <c r="I54" s="83"/>
      <c r="J54" s="87"/>
    </row>
    <row r="55" spans="1:10">
      <c r="A55" s="71">
        <v>5</v>
      </c>
      <c r="B55" s="72" t="s">
        <v>91</v>
      </c>
      <c r="C55" s="64">
        <v>0</v>
      </c>
      <c r="D55" s="62">
        <v>0</v>
      </c>
      <c r="E55" s="65">
        <f>C55</f>
        <v>0</v>
      </c>
      <c r="F55" s="64">
        <v>0</v>
      </c>
      <c r="G55" s="64">
        <v>0</v>
      </c>
      <c r="H55" s="64">
        <f>F55+G55</f>
        <v>0</v>
      </c>
      <c r="I55" s="91"/>
      <c r="J55" s="95" t="s">
        <v>93</v>
      </c>
    </row>
    <row r="56" spans="1:10">
      <c r="A56" s="77"/>
      <c r="B56" s="78"/>
      <c r="C56" s="64">
        <v>0</v>
      </c>
      <c r="D56" s="62">
        <v>0</v>
      </c>
      <c r="E56" s="65">
        <f>C56</f>
        <v>0</v>
      </c>
      <c r="F56" s="64">
        <v>0</v>
      </c>
      <c r="G56" s="64">
        <v>0</v>
      </c>
      <c r="H56" s="64">
        <f t="shared" ref="H56" si="8">F56+G56</f>
        <v>0</v>
      </c>
      <c r="I56" s="91"/>
      <c r="J56" s="96"/>
    </row>
    <row r="57" s="51" customFormat="1" ht="16.5" spans="1:10">
      <c r="A57" s="67"/>
      <c r="B57" s="68" t="s">
        <v>94</v>
      </c>
      <c r="C57" s="69">
        <f>SUM(C55:C56)</f>
        <v>0</v>
      </c>
      <c r="D57" s="70">
        <f t="shared" ref="D57" si="9">SUM(D55)</f>
        <v>0</v>
      </c>
      <c r="E57" s="70">
        <f>E55+E56</f>
        <v>0</v>
      </c>
      <c r="F57" s="69">
        <f>SUM(F55:F56)</f>
        <v>0</v>
      </c>
      <c r="G57" s="69">
        <f>SUM(G55:G56)</f>
        <v>0</v>
      </c>
      <c r="H57" s="69">
        <f>SUM(H55:H56)</f>
        <v>0</v>
      </c>
      <c r="I57" s="83"/>
      <c r="J57" s="97"/>
    </row>
    <row r="58" ht="13.5" spans="1:10">
      <c r="A58" s="62">
        <v>6</v>
      </c>
      <c r="B58" s="63" t="s">
        <v>95</v>
      </c>
      <c r="C58" s="64">
        <v>0</v>
      </c>
      <c r="D58" s="62">
        <v>0</v>
      </c>
      <c r="E58" s="65">
        <f>C58*D58</f>
        <v>0</v>
      </c>
      <c r="F58" s="64">
        <v>0</v>
      </c>
      <c r="G58" s="64">
        <v>0</v>
      </c>
      <c r="H58" s="64">
        <f t="shared" ref="H58:H73" si="10">F58+G58</f>
        <v>0</v>
      </c>
      <c r="I58" s="49"/>
      <c r="J58" s="81" t="s">
        <v>96</v>
      </c>
    </row>
    <row r="59" ht="13.5" spans="1:10">
      <c r="A59" s="62"/>
      <c r="B59" s="63"/>
      <c r="C59" s="64"/>
      <c r="D59" s="62"/>
      <c r="E59" s="65"/>
      <c r="F59" s="64">
        <v>0</v>
      </c>
      <c r="G59" s="64">
        <v>0</v>
      </c>
      <c r="H59" s="64">
        <f t="shared" si="10"/>
        <v>0</v>
      </c>
      <c r="I59" s="49"/>
      <c r="J59" s="86"/>
    </row>
    <row r="60" ht="13.5" spans="1:10">
      <c r="A60" s="62"/>
      <c r="B60" s="63"/>
      <c r="C60" s="64"/>
      <c r="D60" s="62"/>
      <c r="E60" s="65"/>
      <c r="F60" s="64">
        <v>0</v>
      </c>
      <c r="G60" s="64">
        <v>0</v>
      </c>
      <c r="H60" s="64">
        <f t="shared" si="10"/>
        <v>0</v>
      </c>
      <c r="I60" s="49"/>
      <c r="J60" s="86"/>
    </row>
    <row r="61" ht="13.5" spans="1:10">
      <c r="A61" s="62"/>
      <c r="B61" s="63"/>
      <c r="C61" s="64"/>
      <c r="D61" s="62"/>
      <c r="E61" s="65"/>
      <c r="F61" s="64">
        <v>0</v>
      </c>
      <c r="G61" s="64">
        <v>0</v>
      </c>
      <c r="H61" s="64">
        <f t="shared" si="10"/>
        <v>0</v>
      </c>
      <c r="I61" s="49"/>
      <c r="J61" s="86"/>
    </row>
    <row r="62" s="51" customFormat="1" ht="16.5" spans="1:10">
      <c r="A62" s="67"/>
      <c r="B62" s="68" t="s">
        <v>97</v>
      </c>
      <c r="C62" s="69">
        <f>SUM(C58)</f>
        <v>0</v>
      </c>
      <c r="D62" s="70">
        <f t="shared" ref="D62:E62" si="11">SUM(D58)</f>
        <v>0</v>
      </c>
      <c r="E62" s="70">
        <f t="shared" si="11"/>
        <v>0</v>
      </c>
      <c r="F62" s="69">
        <f>SUM(F58:F61)</f>
        <v>0</v>
      </c>
      <c r="G62" s="69">
        <f t="shared" ref="G62:H62" si="12">SUM(G58:G61)</f>
        <v>0</v>
      </c>
      <c r="H62" s="69">
        <f t="shared" si="12"/>
        <v>0</v>
      </c>
      <c r="I62" s="83"/>
      <c r="J62" s="87"/>
    </row>
    <row r="63" ht="13.5" spans="1:10">
      <c r="A63" s="62">
        <v>7</v>
      </c>
      <c r="B63" s="63" t="s">
        <v>98</v>
      </c>
      <c r="C63" s="64">
        <v>0</v>
      </c>
      <c r="D63" s="62">
        <v>0</v>
      </c>
      <c r="E63" s="65">
        <f>C63</f>
        <v>0</v>
      </c>
      <c r="F63" s="64">
        <v>0</v>
      </c>
      <c r="G63" s="64">
        <v>0</v>
      </c>
      <c r="H63" s="64">
        <f t="shared" si="10"/>
        <v>0</v>
      </c>
      <c r="I63" s="49"/>
      <c r="J63" s="98"/>
    </row>
    <row r="64" ht="13.5" spans="1:10">
      <c r="A64" s="62"/>
      <c r="B64" s="63"/>
      <c r="C64" s="64"/>
      <c r="D64" s="62"/>
      <c r="E64" s="65"/>
      <c r="F64" s="64">
        <v>0</v>
      </c>
      <c r="G64" s="64">
        <v>0</v>
      </c>
      <c r="H64" s="64">
        <f t="shared" si="10"/>
        <v>0</v>
      </c>
      <c r="I64" s="49"/>
      <c r="J64" s="99"/>
    </row>
    <row r="65" ht="13.5" spans="1:10">
      <c r="A65" s="62"/>
      <c r="B65" s="63"/>
      <c r="C65" s="64"/>
      <c r="D65" s="62"/>
      <c r="E65" s="65"/>
      <c r="F65" s="64">
        <v>0</v>
      </c>
      <c r="G65" s="64">
        <v>0</v>
      </c>
      <c r="H65" s="64">
        <f t="shared" si="10"/>
        <v>0</v>
      </c>
      <c r="I65" s="49"/>
      <c r="J65" s="99"/>
    </row>
    <row r="66" ht="13.5" spans="1:10">
      <c r="A66" s="62"/>
      <c r="B66" s="63"/>
      <c r="C66" s="64"/>
      <c r="D66" s="62"/>
      <c r="E66" s="65"/>
      <c r="F66" s="64">
        <v>0</v>
      </c>
      <c r="G66" s="64">
        <v>0</v>
      </c>
      <c r="H66" s="64">
        <f t="shared" si="10"/>
        <v>0</v>
      </c>
      <c r="I66" s="49"/>
      <c r="J66" s="99"/>
    </row>
    <row r="67" s="51" customFormat="1" ht="16.5" spans="1:10">
      <c r="A67" s="67"/>
      <c r="B67" s="68" t="s">
        <v>99</v>
      </c>
      <c r="C67" s="69">
        <f>SUM(C63)</f>
        <v>0</v>
      </c>
      <c r="D67" s="70">
        <f t="shared" ref="D67:E67" si="13">SUM(D63)</f>
        <v>0</v>
      </c>
      <c r="E67" s="70">
        <f t="shared" si="13"/>
        <v>0</v>
      </c>
      <c r="F67" s="69">
        <f>SUM(F63:F66)</f>
        <v>0</v>
      </c>
      <c r="G67" s="69">
        <f t="shared" ref="G67:H67" si="14">SUM(G63:G66)</f>
        <v>0</v>
      </c>
      <c r="H67" s="69">
        <f t="shared" si="14"/>
        <v>0</v>
      </c>
      <c r="I67" s="83"/>
      <c r="J67" s="108"/>
    </row>
    <row r="68" ht="13.5" spans="1:10">
      <c r="A68" s="62">
        <v>8</v>
      </c>
      <c r="B68" s="63" t="s">
        <v>100</v>
      </c>
      <c r="C68" s="64">
        <v>0</v>
      </c>
      <c r="D68" s="62">
        <v>0</v>
      </c>
      <c r="E68" s="65">
        <f>C68*D68</f>
        <v>0</v>
      </c>
      <c r="F68" s="64">
        <v>0</v>
      </c>
      <c r="G68" s="64">
        <v>0</v>
      </c>
      <c r="H68" s="64">
        <f t="shared" si="10"/>
        <v>0</v>
      </c>
      <c r="I68" s="49"/>
      <c r="J68" s="85" t="s">
        <v>101</v>
      </c>
    </row>
    <row r="69" ht="13.5" spans="1:10">
      <c r="A69" s="62"/>
      <c r="B69" s="63"/>
      <c r="C69" s="64"/>
      <c r="D69" s="62"/>
      <c r="E69" s="65"/>
      <c r="F69" s="64">
        <v>0</v>
      </c>
      <c r="G69" s="64">
        <v>0</v>
      </c>
      <c r="H69" s="64">
        <f t="shared" si="10"/>
        <v>0</v>
      </c>
      <c r="I69" s="49"/>
      <c r="J69" s="86"/>
    </row>
    <row r="70" s="51" customFormat="1" ht="16.5" spans="1:10">
      <c r="A70" s="67"/>
      <c r="B70" s="68" t="s">
        <v>102</v>
      </c>
      <c r="C70" s="69">
        <f>SUM(C68)</f>
        <v>0</v>
      </c>
      <c r="D70" s="70">
        <f t="shared" ref="D70:E70" si="15">SUM(D68)</f>
        <v>0</v>
      </c>
      <c r="E70" s="70">
        <f t="shared" si="15"/>
        <v>0</v>
      </c>
      <c r="F70" s="69">
        <f>SUM(F68:F69)</f>
        <v>0</v>
      </c>
      <c r="G70" s="69">
        <f t="shared" ref="G70:H70" si="16">SUM(G68:G69)</f>
        <v>0</v>
      </c>
      <c r="H70" s="69">
        <f t="shared" si="16"/>
        <v>0</v>
      </c>
      <c r="I70" s="83"/>
      <c r="J70" s="87"/>
    </row>
    <row r="71" ht="13.5" spans="1:10">
      <c r="A71" s="62">
        <v>9</v>
      </c>
      <c r="B71" s="63" t="s">
        <v>103</v>
      </c>
      <c r="C71" s="64">
        <v>0</v>
      </c>
      <c r="D71" s="62">
        <v>0</v>
      </c>
      <c r="E71" s="65">
        <f>C71*D71</f>
        <v>0</v>
      </c>
      <c r="F71" s="64">
        <v>0</v>
      </c>
      <c r="G71" s="64">
        <v>0</v>
      </c>
      <c r="H71" s="64">
        <f t="shared" si="10"/>
        <v>0</v>
      </c>
      <c r="I71" s="49"/>
      <c r="J71" s="81" t="s">
        <v>104</v>
      </c>
    </row>
    <row r="72" ht="13.5" spans="1:10">
      <c r="A72" s="62"/>
      <c r="B72" s="63"/>
      <c r="C72" s="64"/>
      <c r="D72" s="62"/>
      <c r="E72" s="65"/>
      <c r="F72" s="64">
        <v>0</v>
      </c>
      <c r="G72" s="64">
        <v>0</v>
      </c>
      <c r="H72" s="64">
        <f t="shared" si="10"/>
        <v>0</v>
      </c>
      <c r="I72" s="49"/>
      <c r="J72" s="82"/>
    </row>
    <row r="73" ht="13.5" spans="1:10">
      <c r="A73" s="62"/>
      <c r="B73" s="63"/>
      <c r="C73" s="64"/>
      <c r="D73" s="62"/>
      <c r="E73" s="65"/>
      <c r="F73" s="64">
        <v>0</v>
      </c>
      <c r="G73" s="64">
        <v>0</v>
      </c>
      <c r="H73" s="64">
        <f t="shared" si="10"/>
        <v>0</v>
      </c>
      <c r="I73" s="49"/>
      <c r="J73" s="82"/>
    </row>
    <row r="74" s="51" customFormat="1" ht="16.5" spans="1:10">
      <c r="A74" s="67"/>
      <c r="B74" s="68" t="s">
        <v>105</v>
      </c>
      <c r="C74" s="69">
        <f>SUM(C71)</f>
        <v>0</v>
      </c>
      <c r="D74" s="70">
        <f t="shared" ref="D74:E74" si="17">SUM(D71)</f>
        <v>0</v>
      </c>
      <c r="E74" s="70">
        <f t="shared" si="17"/>
        <v>0</v>
      </c>
      <c r="F74" s="69">
        <f>SUM(F71:F73)</f>
        <v>0</v>
      </c>
      <c r="G74" s="69">
        <f t="shared" ref="G74:H74" si="18">SUM(G71:G73)</f>
        <v>0</v>
      </c>
      <c r="H74" s="69">
        <f t="shared" si="18"/>
        <v>0</v>
      </c>
      <c r="I74" s="83"/>
      <c r="J74" s="84"/>
    </row>
    <row r="75" ht="16.5" spans="1:10">
      <c r="A75" s="74">
        <v>10</v>
      </c>
      <c r="B75" s="63" t="s">
        <v>106</v>
      </c>
      <c r="C75" s="64">
        <v>0</v>
      </c>
      <c r="D75" s="62">
        <v>0</v>
      </c>
      <c r="E75" s="65">
        <v>0</v>
      </c>
      <c r="F75" s="64">
        <v>0</v>
      </c>
      <c r="G75" s="64">
        <v>0</v>
      </c>
      <c r="H75" s="64">
        <v>0</v>
      </c>
      <c r="I75" s="49"/>
      <c r="J75" s="99"/>
    </row>
    <row r="76" s="51" customFormat="1" ht="16.5" spans="1:10">
      <c r="A76" s="67"/>
      <c r="B76" s="68" t="s">
        <v>107</v>
      </c>
      <c r="C76" s="69">
        <f>C75</f>
        <v>0</v>
      </c>
      <c r="D76" s="70">
        <f>D75</f>
        <v>0</v>
      </c>
      <c r="E76" s="70">
        <f>E75</f>
        <v>0</v>
      </c>
      <c r="F76" s="69">
        <f>SUM(F75:F75)</f>
        <v>0</v>
      </c>
      <c r="G76" s="69">
        <f>G75</f>
        <v>0</v>
      </c>
      <c r="H76" s="69">
        <f>H75</f>
        <v>0</v>
      </c>
      <c r="I76" s="83"/>
      <c r="J76" s="108"/>
    </row>
    <row r="77" ht="16.5" spans="1:10">
      <c r="A77" s="67"/>
      <c r="B77" s="68" t="s">
        <v>33</v>
      </c>
      <c r="C77" s="69">
        <f>SUM(C76,C74,C70,C67,C62,C57,C54,C24,C17,C14)</f>
        <v>0</v>
      </c>
      <c r="D77" s="70">
        <f>SUM(D76,D74,D70,D67,D62,D57,D54,D24,D17,D14)</f>
        <v>0</v>
      </c>
      <c r="E77" s="70">
        <f>SUM(E76,E74,E70,E67,E62,E57,E54,E24,E17,E14)</f>
        <v>0</v>
      </c>
      <c r="F77" s="69">
        <f>SUM(F76,F74,F70,F67,F62,F57,F54,F24,F17,F14)</f>
        <v>20821.87</v>
      </c>
      <c r="G77" s="69">
        <f>SUM(G76,G74,G70,G67,G62,G57,G54,G24,G17,G14)</f>
        <v>460</v>
      </c>
      <c r="H77" s="69">
        <f>H14+H24+H17+H54+H57+H62+H67+H70+H74+H76</f>
        <v>21281.87</v>
      </c>
      <c r="I77" s="83"/>
      <c r="J77" s="109"/>
    </row>
    <row r="81" ht="16.5" spans="1:9">
      <c r="A81" s="100" t="s">
        <v>108</v>
      </c>
      <c r="B81" s="101"/>
      <c r="C81" s="102" t="s">
        <v>109</v>
      </c>
      <c r="D81" s="102"/>
      <c r="E81" s="102" t="s">
        <v>110</v>
      </c>
      <c r="F81" s="102"/>
      <c r="G81" s="102" t="s">
        <v>111</v>
      </c>
      <c r="H81" s="102"/>
      <c r="I81" s="110" t="s">
        <v>112</v>
      </c>
    </row>
    <row r="82" ht="16.5" spans="1:9">
      <c r="A82" s="103">
        <f>E77</f>
        <v>0</v>
      </c>
      <c r="B82" s="104"/>
      <c r="C82" s="104">
        <f>H77</f>
        <v>21281.87</v>
      </c>
      <c r="D82" s="104"/>
      <c r="E82" s="104">
        <f>F77</f>
        <v>20821.87</v>
      </c>
      <c r="F82" s="104"/>
      <c r="G82" s="104">
        <f>G77</f>
        <v>460</v>
      </c>
      <c r="H82" s="104"/>
      <c r="I82" s="111">
        <f>A82-C82</f>
        <v>-21281.87</v>
      </c>
    </row>
    <row r="84" ht="13.5" spans="1:9">
      <c r="A84" s="105" t="s">
        <v>113</v>
      </c>
      <c r="B84" s="106"/>
      <c r="C84" s="107" t="s">
        <v>37</v>
      </c>
      <c r="D84" s="105"/>
      <c r="E84" s="105" t="s">
        <v>114</v>
      </c>
      <c r="F84" s="105"/>
      <c r="G84" s="105" t="s">
        <v>39</v>
      </c>
      <c r="H84" s="105"/>
      <c r="I84" s="106"/>
    </row>
  </sheetData>
  <mergeCells count="69">
    <mergeCell ref="C2:H2"/>
    <mergeCell ref="C6:E6"/>
    <mergeCell ref="F6:I6"/>
    <mergeCell ref="A81:B81"/>
    <mergeCell ref="C81:D81"/>
    <mergeCell ref="E81:F81"/>
    <mergeCell ref="G81:H81"/>
    <mergeCell ref="A82:B82"/>
    <mergeCell ref="C82:D82"/>
    <mergeCell ref="E82:F82"/>
    <mergeCell ref="G82:H82"/>
    <mergeCell ref="A6:A7"/>
    <mergeCell ref="A8:A13"/>
    <mergeCell ref="A15:A16"/>
    <mergeCell ref="A18:A23"/>
    <mergeCell ref="A25:A53"/>
    <mergeCell ref="A55:A56"/>
    <mergeCell ref="A58:A61"/>
    <mergeCell ref="A63:A66"/>
    <mergeCell ref="A68:A69"/>
    <mergeCell ref="A71:A73"/>
    <mergeCell ref="B6:B7"/>
    <mergeCell ref="B8:B13"/>
    <mergeCell ref="B15:B16"/>
    <mergeCell ref="B18:B23"/>
    <mergeCell ref="B25:B53"/>
    <mergeCell ref="B55:B56"/>
    <mergeCell ref="B58:B61"/>
    <mergeCell ref="B63:B66"/>
    <mergeCell ref="B68:B69"/>
    <mergeCell ref="B71:B73"/>
    <mergeCell ref="C8:C13"/>
    <mergeCell ref="C15:C16"/>
    <mergeCell ref="C18:C23"/>
    <mergeCell ref="C25:C53"/>
    <mergeCell ref="C58:C61"/>
    <mergeCell ref="C63:C66"/>
    <mergeCell ref="C68:C69"/>
    <mergeCell ref="C71:C73"/>
    <mergeCell ref="D8:D13"/>
    <mergeCell ref="D15:D16"/>
    <mergeCell ref="D18:D23"/>
    <mergeCell ref="D25:D53"/>
    <mergeCell ref="D58:D61"/>
    <mergeCell ref="D63:D66"/>
    <mergeCell ref="D68:D69"/>
    <mergeCell ref="D71:D73"/>
    <mergeCell ref="E8:E13"/>
    <mergeCell ref="E15:E16"/>
    <mergeCell ref="E18:E23"/>
    <mergeCell ref="E25:E53"/>
    <mergeCell ref="E58:E61"/>
    <mergeCell ref="E63:E66"/>
    <mergeCell ref="E68:E69"/>
    <mergeCell ref="E71:E73"/>
    <mergeCell ref="I25:I31"/>
    <mergeCell ref="J4:J5"/>
    <mergeCell ref="J6:J7"/>
    <mergeCell ref="J8:J14"/>
    <mergeCell ref="J15:J17"/>
    <mergeCell ref="J18:J24"/>
    <mergeCell ref="J25:J54"/>
    <mergeCell ref="J55:J57"/>
    <mergeCell ref="J58:J62"/>
    <mergeCell ref="J63:J67"/>
    <mergeCell ref="J68:J70"/>
    <mergeCell ref="J71:J74"/>
    <mergeCell ref="J75:J76"/>
    <mergeCell ref="H4:I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F2" sqref="F2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3333333333333" customWidth="1"/>
    <col min="11" max="11" width="21.1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" customHeight="1" spans="2:11">
      <c r="B5" s="4"/>
      <c r="C5" s="5"/>
      <c r="D5" s="6" t="s">
        <v>1</v>
      </c>
      <c r="E5" s="6"/>
      <c r="F5" s="7" t="s">
        <v>48</v>
      </c>
      <c r="G5" s="7"/>
      <c r="H5" s="6" t="s">
        <v>3</v>
      </c>
      <c r="I5" s="5"/>
      <c r="J5" s="7" t="s">
        <v>49</v>
      </c>
      <c r="K5" s="35"/>
    </row>
    <row r="6" ht="20" customHeight="1" spans="2:11">
      <c r="B6" s="8"/>
      <c r="C6" s="9"/>
      <c r="D6" s="10" t="s">
        <v>5</v>
      </c>
      <c r="E6" s="10"/>
      <c r="F6" s="11" t="s">
        <v>131</v>
      </c>
      <c r="G6" s="11"/>
      <c r="H6" s="10" t="s">
        <v>7</v>
      </c>
      <c r="I6" s="9"/>
      <c r="J6" s="11" t="s">
        <v>50</v>
      </c>
      <c r="K6" s="36"/>
    </row>
    <row r="7" ht="20" customHeight="1" spans="2:11">
      <c r="B7" s="8"/>
      <c r="C7" s="9"/>
      <c r="D7" s="10" t="s">
        <v>9</v>
      </c>
      <c r="E7" s="10"/>
      <c r="F7" s="11" t="s">
        <v>132</v>
      </c>
      <c r="G7" s="11"/>
      <c r="H7" s="10" t="s">
        <v>11</v>
      </c>
      <c r="I7" s="37"/>
      <c r="J7" s="11" t="s">
        <v>133</v>
      </c>
      <c r="K7" s="36"/>
    </row>
    <row r="8" ht="20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134</v>
      </c>
      <c r="K8" s="39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" customHeight="1" spans="2:11">
      <c r="B11" s="22">
        <v>1</v>
      </c>
      <c r="C11" s="23"/>
      <c r="D11" s="24" t="s">
        <v>22</v>
      </c>
      <c r="E11" s="22" t="s">
        <v>30</v>
      </c>
      <c r="F11" s="23"/>
      <c r="G11" s="25">
        <v>468</v>
      </c>
      <c r="H11" s="25">
        <f t="shared" ref="H11:H21" si="0">G11</f>
        <v>468</v>
      </c>
      <c r="I11" s="40"/>
      <c r="J11" s="41"/>
      <c r="K11" s="42" t="s">
        <v>135</v>
      </c>
    </row>
    <row r="12" ht="20" customHeight="1" spans="2:11">
      <c r="B12" s="22">
        <v>2</v>
      </c>
      <c r="C12" s="23"/>
      <c r="D12" s="26"/>
      <c r="E12" s="22" t="s">
        <v>53</v>
      </c>
      <c r="F12" s="23"/>
      <c r="G12" s="25">
        <v>3742.5</v>
      </c>
      <c r="H12" s="25">
        <f t="shared" si="0"/>
        <v>3742.5</v>
      </c>
      <c r="I12" s="40"/>
      <c r="J12" s="41"/>
      <c r="K12" s="42" t="s">
        <v>53</v>
      </c>
    </row>
    <row r="13" ht="20" customHeight="1" spans="2:11">
      <c r="B13" s="22">
        <v>3</v>
      </c>
      <c r="C13" s="23"/>
      <c r="D13" s="26"/>
      <c r="E13" s="22" t="s">
        <v>136</v>
      </c>
      <c r="F13" s="23"/>
      <c r="G13" s="25">
        <v>344.96</v>
      </c>
      <c r="H13" s="25">
        <f t="shared" si="0"/>
        <v>344.96</v>
      </c>
      <c r="I13" s="40"/>
      <c r="J13" s="41"/>
      <c r="K13" s="42" t="s">
        <v>136</v>
      </c>
    </row>
    <row r="14" ht="20" customHeight="1" spans="2:11">
      <c r="B14" s="22">
        <v>4</v>
      </c>
      <c r="C14" s="23"/>
      <c r="D14" s="26"/>
      <c r="E14" s="27" t="s">
        <v>25</v>
      </c>
      <c r="F14" s="27"/>
      <c r="G14" s="25">
        <v>172.06</v>
      </c>
      <c r="H14" s="25">
        <f t="shared" si="0"/>
        <v>172.06</v>
      </c>
      <c r="I14" s="40"/>
      <c r="J14" s="41"/>
      <c r="K14" s="42" t="s">
        <v>137</v>
      </c>
    </row>
    <row r="15" ht="20" customHeight="1" spans="2:11">
      <c r="B15" s="22">
        <v>5</v>
      </c>
      <c r="C15" s="23"/>
      <c r="D15" s="26"/>
      <c r="E15" s="27" t="s">
        <v>25</v>
      </c>
      <c r="F15" s="27"/>
      <c r="G15" s="25">
        <v>669.76</v>
      </c>
      <c r="H15" s="25">
        <f t="shared" si="0"/>
        <v>669.76</v>
      </c>
      <c r="I15" s="40"/>
      <c r="J15" s="41"/>
      <c r="K15" s="42" t="s">
        <v>138</v>
      </c>
    </row>
    <row r="16" ht="20" customHeight="1" spans="2:11">
      <c r="B16" s="22">
        <v>6</v>
      </c>
      <c r="C16" s="23"/>
      <c r="D16" s="26"/>
      <c r="E16" s="27" t="s">
        <v>139</v>
      </c>
      <c r="F16" s="27"/>
      <c r="G16" s="25">
        <v>160</v>
      </c>
      <c r="H16" s="25">
        <f t="shared" si="0"/>
        <v>160</v>
      </c>
      <c r="I16" s="40"/>
      <c r="J16" s="41"/>
      <c r="K16" s="42"/>
    </row>
    <row r="17" ht="20" customHeight="1" spans="2:11">
      <c r="B17" s="22">
        <v>7</v>
      </c>
      <c r="C17" s="23"/>
      <c r="D17" s="26"/>
      <c r="E17" s="27" t="s">
        <v>140</v>
      </c>
      <c r="F17" s="27"/>
      <c r="G17" s="25">
        <v>74</v>
      </c>
      <c r="H17" s="25">
        <f t="shared" si="0"/>
        <v>74</v>
      </c>
      <c r="I17" s="40"/>
      <c r="J17" s="41"/>
      <c r="K17" s="42"/>
    </row>
    <row r="18" ht="20" customHeight="1" spans="2:11">
      <c r="B18" s="22">
        <v>8</v>
      </c>
      <c r="C18" s="23"/>
      <c r="D18" s="26"/>
      <c r="E18" s="27" t="s">
        <v>31</v>
      </c>
      <c r="F18" s="27"/>
      <c r="G18" s="25">
        <v>162</v>
      </c>
      <c r="H18" s="25">
        <f t="shared" si="0"/>
        <v>162</v>
      </c>
      <c r="I18" s="40"/>
      <c r="J18" s="41"/>
      <c r="K18" s="42" t="s">
        <v>141</v>
      </c>
    </row>
    <row r="19" ht="20" customHeight="1" spans="2:11">
      <c r="B19" s="22">
        <v>9</v>
      </c>
      <c r="C19" s="23"/>
      <c r="D19" s="26"/>
      <c r="E19" s="27" t="s">
        <v>31</v>
      </c>
      <c r="F19" s="27"/>
      <c r="G19" s="25">
        <v>314</v>
      </c>
      <c r="H19" s="25">
        <f t="shared" si="0"/>
        <v>314</v>
      </c>
      <c r="I19" s="40"/>
      <c r="J19" s="41"/>
      <c r="K19" s="42" t="s">
        <v>142</v>
      </c>
    </row>
    <row r="20" ht="20" customHeight="1" spans="2:11">
      <c r="B20" s="22">
        <v>10</v>
      </c>
      <c r="C20" s="23"/>
      <c r="D20" s="26"/>
      <c r="E20" s="27" t="s">
        <v>31</v>
      </c>
      <c r="F20" s="27"/>
      <c r="G20" s="25">
        <v>103</v>
      </c>
      <c r="H20" s="25">
        <f t="shared" si="0"/>
        <v>103</v>
      </c>
      <c r="I20" s="40"/>
      <c r="J20" s="41"/>
      <c r="K20" s="42" t="s">
        <v>141</v>
      </c>
    </row>
    <row r="21" ht="20" customHeight="1" spans="2:11">
      <c r="B21" s="22">
        <v>11</v>
      </c>
      <c r="C21" s="23"/>
      <c r="D21" s="26"/>
      <c r="E21" s="27" t="s">
        <v>31</v>
      </c>
      <c r="F21" s="27"/>
      <c r="G21" s="25">
        <v>207</v>
      </c>
      <c r="H21" s="25">
        <f t="shared" si="0"/>
        <v>207</v>
      </c>
      <c r="I21" s="40"/>
      <c r="J21" s="41"/>
      <c r="K21" s="42" t="s">
        <v>141</v>
      </c>
    </row>
    <row r="22" ht="20" customHeight="1" spans="2:11">
      <c r="B22" s="22">
        <v>12</v>
      </c>
      <c r="C22" s="23"/>
      <c r="D22" s="24" t="s">
        <v>32</v>
      </c>
      <c r="E22" s="27"/>
      <c r="F22" s="27"/>
      <c r="G22" s="25">
        <v>0</v>
      </c>
      <c r="H22" s="25">
        <v>0</v>
      </c>
      <c r="I22" s="40"/>
      <c r="J22" s="41"/>
      <c r="K22" s="42"/>
    </row>
    <row r="23" ht="20" customHeight="1" spans="2:11">
      <c r="B23" s="22">
        <v>13</v>
      </c>
      <c r="C23" s="23"/>
      <c r="D23" s="28"/>
      <c r="E23" s="22"/>
      <c r="F23" s="23"/>
      <c r="G23" s="25">
        <v>0</v>
      </c>
      <c r="H23" s="25">
        <v>0</v>
      </c>
      <c r="I23" s="40"/>
      <c r="J23" s="41"/>
      <c r="K23" s="42"/>
    </row>
    <row r="24" ht="20" customHeight="1" spans="2:11">
      <c r="B24" s="19" t="s">
        <v>33</v>
      </c>
      <c r="C24" s="29"/>
      <c r="D24" s="29"/>
      <c r="E24" s="29"/>
      <c r="F24" s="20"/>
      <c r="G24" s="30">
        <f>SUM(G11:G23)</f>
        <v>6417.28</v>
      </c>
      <c r="H24" s="30">
        <f>SUM(H11:H23)</f>
        <v>6417.28</v>
      </c>
      <c r="I24" s="43">
        <f>SUM(I11:J22)</f>
        <v>0</v>
      </c>
      <c r="J24" s="44"/>
      <c r="K24" s="45"/>
    </row>
    <row r="25" ht="20" customHeight="1" spans="2:11">
      <c r="B25" s="16"/>
      <c r="C25" s="16"/>
      <c r="D25" s="16"/>
      <c r="E25" s="16"/>
      <c r="F25" s="16"/>
      <c r="G25" s="16"/>
      <c r="H25" s="16"/>
      <c r="I25" s="16"/>
      <c r="J25" s="46"/>
      <c r="K25" s="16"/>
    </row>
    <row r="26" ht="20" customHeight="1" spans="2:11">
      <c r="B26" s="21" t="s">
        <v>19</v>
      </c>
      <c r="C26" s="21"/>
      <c r="D26" s="21"/>
      <c r="E26" s="21"/>
      <c r="F26" s="21"/>
      <c r="G26" s="21" t="s">
        <v>34</v>
      </c>
      <c r="H26" s="21"/>
      <c r="I26" s="21"/>
      <c r="J26" s="21"/>
      <c r="K26" s="21" t="s">
        <v>35</v>
      </c>
    </row>
    <row r="27" ht="20" customHeight="1" spans="2:11">
      <c r="B27" s="31">
        <f>H24</f>
        <v>6417.28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47">
        <f>SUM(B27:J27)</f>
        <v>6417.28</v>
      </c>
    </row>
    <row r="28" ht="20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" customHeight="1" spans="2:11">
      <c r="B29" s="16" t="s">
        <v>36</v>
      </c>
      <c r="C29" s="16"/>
      <c r="D29" s="16"/>
      <c r="E29" s="16"/>
      <c r="F29" s="16" t="s">
        <v>37</v>
      </c>
      <c r="G29" s="16" t="s">
        <v>38</v>
      </c>
      <c r="H29" s="16"/>
      <c r="I29" s="16"/>
      <c r="J29" s="16" t="s">
        <v>39</v>
      </c>
      <c r="K29" s="16"/>
    </row>
    <row r="30" customFormat="1"/>
    <row r="31" ht="18.75" spans="1:11">
      <c r="A31" s="2" t="s">
        <v>40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1"/>
    <row r="33" ht="20" customHeight="1" spans="2:11">
      <c r="B33" s="4"/>
      <c r="C33" s="5"/>
      <c r="D33" s="6" t="s">
        <v>1</v>
      </c>
      <c r="E33" s="6"/>
      <c r="F33" s="7" t="str">
        <f t="shared" ref="F33:F35" si="1">F5</f>
        <v>高原</v>
      </c>
      <c r="G33" s="7"/>
      <c r="H33" s="6" t="s">
        <v>3</v>
      </c>
      <c r="I33" s="5"/>
      <c r="J33" s="7" t="str">
        <f t="shared" ref="J33:J36" si="2">J5</f>
        <v>总监</v>
      </c>
      <c r="K33" s="35"/>
    </row>
    <row r="34" ht="20" customHeight="1" spans="2:11">
      <c r="B34" s="8"/>
      <c r="C34" s="9"/>
      <c r="D34" s="10" t="s">
        <v>5</v>
      </c>
      <c r="E34" s="10"/>
      <c r="F34" s="11" t="str">
        <f t="shared" si="1"/>
        <v>广州</v>
      </c>
      <c r="G34" s="11"/>
      <c r="H34" s="10" t="s">
        <v>7</v>
      </c>
      <c r="I34" s="9"/>
      <c r="J34" s="11" t="str">
        <f t="shared" si="2"/>
        <v>上海</v>
      </c>
      <c r="K34" s="36"/>
    </row>
    <row r="35" ht="20" customHeight="1" spans="2:11">
      <c r="B35" s="8"/>
      <c r="C35" s="9"/>
      <c r="D35" s="10" t="s">
        <v>9</v>
      </c>
      <c r="E35" s="10"/>
      <c r="F35" s="11" t="str">
        <f t="shared" si="1"/>
        <v>11.15-11.22</v>
      </c>
      <c r="G35" s="11"/>
      <c r="H35" s="10" t="s">
        <v>11</v>
      </c>
      <c r="I35" s="37"/>
      <c r="J35" s="11" t="str">
        <f t="shared" si="2"/>
        <v>2019.12.3</v>
      </c>
      <c r="K35" s="36"/>
    </row>
    <row r="36" ht="20" customHeight="1" spans="2:11">
      <c r="B36" s="12"/>
      <c r="C36" s="13"/>
      <c r="D36" s="14"/>
      <c r="E36" s="14"/>
      <c r="F36" s="15"/>
      <c r="G36" s="15"/>
      <c r="H36" s="14" t="s">
        <v>13</v>
      </c>
      <c r="I36" s="38"/>
      <c r="J36" s="15" t="str">
        <f t="shared" si="2"/>
        <v>HMOA-191115-SXY620</v>
      </c>
      <c r="K36" s="39"/>
    </row>
    <row r="37" customFormat="1" ht="20" customHeight="1"/>
    <row r="38" ht="20" customHeight="1" spans="2:11">
      <c r="B38" s="27"/>
      <c r="C38" s="27"/>
      <c r="D38" s="32" t="s">
        <v>41</v>
      </c>
      <c r="E38" s="27" t="s">
        <v>42</v>
      </c>
      <c r="F38" s="27"/>
      <c r="G38" s="25" t="s">
        <v>43</v>
      </c>
      <c r="H38" s="25" t="s">
        <v>44</v>
      </c>
      <c r="I38" s="25" t="s">
        <v>33</v>
      </c>
      <c r="J38" s="25"/>
      <c r="K38" s="48" t="s">
        <v>21</v>
      </c>
    </row>
    <row r="39" customFormat="1" ht="20" customHeight="1" spans="2:11">
      <c r="B39" s="27">
        <v>1</v>
      </c>
      <c r="C39" s="27"/>
      <c r="D39" s="32"/>
      <c r="E39" s="27"/>
      <c r="F39" s="27"/>
      <c r="G39" s="25"/>
      <c r="H39" s="25"/>
      <c r="I39" s="40"/>
      <c r="J39" s="41"/>
      <c r="K39" s="49"/>
    </row>
    <row r="40" ht="20" customHeight="1" spans="2:11">
      <c r="B40" s="27">
        <v>2</v>
      </c>
      <c r="C40" s="27"/>
      <c r="D40" s="32"/>
      <c r="E40" s="27"/>
      <c r="F40" s="27"/>
      <c r="G40" s="25"/>
      <c r="H40" s="25"/>
      <c r="I40" s="40"/>
      <c r="J40" s="41"/>
      <c r="K40" s="50"/>
    </row>
    <row r="41" ht="20" customHeight="1" spans="2:11">
      <c r="B41" s="27">
        <v>3</v>
      </c>
      <c r="C41" s="27"/>
      <c r="D41" s="33"/>
      <c r="E41" s="27"/>
      <c r="F41" s="27"/>
      <c r="G41" s="25"/>
      <c r="H41" s="25"/>
      <c r="I41" s="40">
        <f t="shared" ref="I39:I41" si="3">G41*H41</f>
        <v>0</v>
      </c>
      <c r="J41" s="41"/>
      <c r="K41" s="50"/>
    </row>
    <row r="42" ht="20" customHeight="1" spans="2:11">
      <c r="B42" s="19" t="s">
        <v>33</v>
      </c>
      <c r="C42" s="29"/>
      <c r="D42" s="29"/>
      <c r="E42" s="29"/>
      <c r="F42" s="20"/>
      <c r="G42" s="30"/>
      <c r="H42" s="30">
        <f>SUM(H25:H41)</f>
        <v>0</v>
      </c>
      <c r="I42" s="43">
        <f>SUM(I39:J41)</f>
        <v>0</v>
      </c>
      <c r="J42" s="44"/>
      <c r="K42" s="45"/>
    </row>
    <row r="43" ht="20" customHeight="1" spans="2:11">
      <c r="B43" s="16" t="s">
        <v>36</v>
      </c>
      <c r="C43" s="16"/>
      <c r="D43" s="16"/>
      <c r="E43" s="16"/>
      <c r="F43" s="16" t="s">
        <v>37</v>
      </c>
      <c r="G43" s="16" t="s">
        <v>38</v>
      </c>
      <c r="H43" s="16"/>
      <c r="I43" s="16"/>
      <c r="J43" s="16" t="s">
        <v>39</v>
      </c>
      <c r="K43" s="16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B22:C22"/>
    <mergeCell ref="E22:F22"/>
    <mergeCell ref="I22:J22"/>
    <mergeCell ref="B23:C23"/>
    <mergeCell ref="E23:F23"/>
    <mergeCell ref="B24:F24"/>
    <mergeCell ref="I24:J24"/>
    <mergeCell ref="B26:F26"/>
    <mergeCell ref="G26:J26"/>
    <mergeCell ref="B27:F27"/>
    <mergeCell ref="G27:J27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20"/>
    <mergeCell ref="D22:D2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陌陌</vt:lpstr>
      <vt:lpstr>高原</vt:lpstr>
      <vt:lpstr>汽车之家昆山-姚艺婷</vt:lpstr>
      <vt:lpstr>凯迪拉克-姚艺婷</vt:lpstr>
      <vt:lpstr>凯迪拉克报账-姚艺婷</vt:lpstr>
      <vt:lpstr>别克广州报销-姚艺婷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2018-07-09T08:12:00Z</cp:lastPrinted>
  <dcterms:modified xsi:type="dcterms:W3CDTF">2019-12-18T03:24:16Z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