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40" windowHeight="9300"/>
  </bookViews>
  <sheets>
    <sheet name="员工报销明细" sheetId="3" r:id="rId1"/>
    <sheet name="员工差旅明细" sheetId="2" r:id="rId2"/>
  </sheets>
  <definedNames>
    <definedName name="_xlnm.Print_Area" localSheetId="1">员工差旅明细!$A$1:$K$59</definedName>
  </definedNames>
  <calcPr calcId="144525" concurrentCalc="0"/>
</workbook>
</file>

<file path=xl/sharedStrings.xml><?xml version="1.0" encoding="utf-8"?>
<sst xmlns="http://schemas.openxmlformats.org/spreadsheetml/2006/main" count="126">
  <si>
    <t>【借款报销单】</t>
  </si>
  <si>
    <t>团号：HMOA-190610-SHK621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</si>
  <si>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</si>
  <si>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</si>
  <si>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</si>
  <si>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</si>
  <si>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</si>
  <si>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</si>
  <si>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</si>
  <si>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</si>
  <si>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</si>
  <si>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</si>
  <si>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</si>
  <si>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</si>
  <si>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</si>
  <si>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</si>
  <si>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</si>
  <si>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</si>
  <si>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</si>
  <si>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</si>
  <si>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</si>
  <si>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</si>
  <si>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</si>
  <si>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</si>
  <si>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</si>
  <si>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兼职餐费</t>
  </si>
  <si>
    <t>需提供刷卡联、菜单（小票）</t>
  </si>
  <si>
    <t>矿泉水</t>
  </si>
  <si>
    <t>活动餐费合计</t>
  </si>
  <si>
    <t>现地采买费用</t>
  </si>
  <si>
    <t>小米无人机</t>
  </si>
  <si>
    <t>尽量提供可用的原始发票，发票项目不可用的，且开票需要加收税点的可以不提供原始发票。网上交易均需提供交易截图。</t>
  </si>
  <si>
    <t>天猫精灵</t>
  </si>
  <si>
    <t>礼仪服</t>
  </si>
  <si>
    <t>抽奖球</t>
  </si>
  <si>
    <t>玩偶</t>
  </si>
  <si>
    <t>多肉</t>
  </si>
  <si>
    <t>现地采买费用合计</t>
  </si>
  <si>
    <t>第三方人工工资</t>
  </si>
  <si>
    <t>主持人</t>
  </si>
  <si>
    <t xml:space="preserve">司机,导游不得直接付款,要使用地接间接付款
身份证复印件,收条,签字即可,每人超过800元/人,需要补票或交个人所得税。
</t>
  </si>
  <si>
    <t>兼职</t>
  </si>
  <si>
    <t>礼仪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</si>
  <si>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</si>
  <si>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</si>
  <si>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</si>
  <si>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</si>
  <si>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</si>
  <si>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</si>
  <si>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</si>
  <si>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</si>
  <si>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</si>
  <si>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</si>
  <si>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</si>
  <si>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</si>
  <si>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</si>
  <si>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</si>
  <si>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</si>
  <si>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</si>
  <si>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</si>
  <si>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</si>
  <si>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杨岩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</si>
  <si>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</si>
  <si>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</si>
  <si>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</si>
  <si>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</si>
  <si>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</si>
  <si>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</si>
  <si>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</si>
  <si>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</si>
  <si>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郑州</t>
  </si>
  <si>
    <t>部门:</t>
  </si>
  <si>
    <t>上海事业部</t>
  </si>
  <si>
    <t>发生日期:</t>
  </si>
  <si>
    <t>2019.7.26--2019.7.28</t>
  </si>
  <si>
    <t>报销日期:</t>
  </si>
  <si>
    <t>2019.8.13</t>
  </si>
  <si>
    <t>团号:</t>
  </si>
  <si>
    <t xml:space="preserve">HMOA-190610-SHK621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</si>
  <si>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</si>
  <si>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</si>
  <si>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</si>
  <si>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</si>
  <si>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</si>
  <si>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</si>
  <si>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</si>
  <si>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餐饮</t>
  </si>
  <si>
    <t>7.23杨岩用餐</t>
  </si>
  <si>
    <t>7.25杨岩、于畅用餐</t>
  </si>
  <si>
    <t>7.29杨岩用餐</t>
  </si>
  <si>
    <t>7.25杨岩用餐</t>
  </si>
  <si>
    <t>交通费（市内交通）</t>
  </si>
  <si>
    <t>6.26虹桥-郑州东</t>
  </si>
  <si>
    <t>6.29郑州东-虹桥</t>
  </si>
  <si>
    <t>6.27酒店-印刷店</t>
  </si>
  <si>
    <t>7.24酒店-工厂</t>
  </si>
  <si>
    <t>6.27印刷店-酒店</t>
  </si>
  <si>
    <t>7.24郑州东-酒店</t>
  </si>
  <si>
    <t>6.27商场-酒店</t>
  </si>
  <si>
    <t>6.29酒店-郑州东</t>
  </si>
  <si>
    <t>7.23虹桥-郑州东</t>
  </si>
  <si>
    <t>7.29郑州东-虹桥</t>
  </si>
  <si>
    <t>7.29酒店-郑州东</t>
  </si>
  <si>
    <t>6.27酒店-商场</t>
  </si>
  <si>
    <t>7.23火车站--酒店</t>
  </si>
  <si>
    <t>6.26郑州东-酒店</t>
  </si>
  <si>
    <t>住宿费</t>
  </si>
  <si>
    <t>6.26住宿</t>
  </si>
  <si>
    <t>6.28住宿</t>
  </si>
  <si>
    <t>6.27住宿</t>
  </si>
  <si>
    <t>上会费</t>
  </si>
  <si>
    <t>补票金额</t>
  </si>
  <si>
    <t>报销总金额</t>
  </si>
  <si>
    <t>报销人:</t>
  </si>
  <si>
    <t>合规:</t>
  </si>
  <si>
    <t>【员工上会补助统计单】</t>
  </si>
  <si>
    <t>成都</t>
  </si>
  <si>
    <t>2019.7.9--2019.7.14</t>
  </si>
  <si>
    <t>2019.7.17</t>
  </si>
  <si>
    <t>出差城市</t>
  </si>
  <si>
    <t>出差起止日期</t>
  </si>
  <si>
    <t>每天金额</t>
  </si>
  <si>
    <t>天数</t>
  </si>
  <si>
    <t>6.27-6.28</t>
  </si>
  <si>
    <t>7.24-7.26</t>
  </si>
  <si>
    <t>7.27-7.28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</si>
</sst>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0.00_ "/>
    <numFmt numFmtId="42" formatCode="_ &quot;￥&quot;* #,##0_ ;_ &quot;￥&quot;* \-#,##0_ ;_ &quot;￥&quot;* &quot;-&quot;_ ;_ @_ "/>
    <numFmt numFmtId="178" formatCode="#,##0.00;[Red]#,##0.00"/>
    <numFmt numFmtId="44" formatCode="_ &quot;￥&quot;* #,##0.00_ ;_ &quot;￥&quot;* \-#,##0.00_ ;_ &quot;￥&quot;* &quot;-&quot;??_ ;_ @_ "/>
    <numFmt numFmtId="179" formatCode="#,##0.00_ "/>
    <numFmt numFmtId="180" formatCode="0.00_);[Red]\(0.00\)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6" fillId="27" borderId="19" applyNumberFormat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2" fillId="18" borderId="19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19" borderId="18" applyNumberFormat="0" applyAlignment="0" applyProtection="0">
      <alignment vertical="center"/>
    </xf>
    <xf numFmtId="0" fontId="16" fillId="18" borderId="17" applyNumberForma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4" fillId="35" borderId="22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20" applyNumberFormat="0" applyFill="0" applyAlignment="0" applyProtection="0">
      <alignment vertical="center"/>
    </xf>
  </cellStyleXfs>
  <cellXfs count="11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80" fontId="3" fillId="0" borderId="12" xfId="50" applyNumberFormat="1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vertical="center"/>
    </xf>
    <xf numFmtId="0" fontId="3" fillId="2" borderId="11" xfId="50" applyFont="1" applyFill="1" applyBorder="1" applyAlignment="1">
      <alignment horizontal="center" vertical="center"/>
    </xf>
    <xf numFmtId="180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80" fontId="3" fillId="0" borderId="6" xfId="50" applyNumberFormat="1" applyFont="1" applyFill="1" applyBorder="1" applyAlignment="1">
      <alignment horizontal="center" vertical="center"/>
    </xf>
    <xf numFmtId="180" fontId="3" fillId="0" borderId="7" xfId="50" applyNumberFormat="1" applyFont="1" applyFill="1" applyBorder="1" applyAlignment="1">
      <alignment horizontal="center" vertical="center"/>
    </xf>
    <xf numFmtId="0" fontId="3" fillId="0" borderId="12" xfId="50" applyFont="1" applyFill="1" applyBorder="1" applyAlignment="1">
      <alignment vertical="center"/>
    </xf>
    <xf numFmtId="31" fontId="3" fillId="0" borderId="12" xfId="50" applyNumberFormat="1" applyFont="1" applyFill="1" applyBorder="1" applyAlignment="1">
      <alignment horizontal="left" vertical="center"/>
    </xf>
    <xf numFmtId="180" fontId="3" fillId="2" borderId="6" xfId="50" applyNumberFormat="1" applyFont="1" applyFill="1" applyBorder="1" applyAlignment="1">
      <alignment horizontal="center" vertical="center"/>
    </xf>
    <xf numFmtId="180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7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  <xf numFmtId="0" fontId="6" fillId="0" borderId="0" xfId="43">
      <alignment vertical="center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7" fontId="8" fillId="6" borderId="12" xfId="0" applyNumberFormat="1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77" fontId="8" fillId="8" borderId="12" xfId="0" applyNumberFormat="1" applyFont="1" applyFill="1" applyBorder="1" applyAlignment="1">
      <alignment horizontal="center" vertical="center"/>
    </xf>
    <xf numFmtId="176" fontId="0" fillId="9" borderId="12" xfId="0" applyNumberFormat="1" applyFill="1" applyBorder="1" applyAlignment="1">
      <alignment horizontal="right" vertical="center"/>
    </xf>
    <xf numFmtId="176" fontId="0" fillId="10" borderId="12" xfId="0" applyNumberFormat="1" applyFill="1" applyBorder="1" applyAlignment="1">
      <alignment horizontal="right" vertical="center"/>
    </xf>
    <xf numFmtId="0" fontId="1" fillId="0" borderId="0" xfId="50" applyFont="1" applyAlignment="1">
      <alignment vertical="center"/>
    </xf>
    <xf numFmtId="0" fontId="0" fillId="0" borderId="12" xfId="0" applyBorder="1">
      <alignment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0" fillId="9" borderId="12" xfId="0" applyFill="1" applyBorder="1">
      <alignment vertical="center"/>
    </xf>
    <xf numFmtId="0" fontId="0" fillId="11" borderId="12" xfId="0" applyFill="1" applyBorder="1">
      <alignment vertical="center"/>
    </xf>
    <xf numFmtId="0" fontId="0" fillId="10" borderId="12" xfId="0" applyFill="1" applyBorder="1">
      <alignment vertical="center"/>
    </xf>
    <xf numFmtId="0" fontId="0" fillId="0" borderId="12" xfId="0" applyFont="1" applyBorder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9" fontId="9" fillId="2" borderId="6" xfId="0" applyNumberFormat="1" applyFont="1" applyFill="1" applyBorder="1" applyAlignment="1">
      <alignment horizontal="center" vertical="center"/>
    </xf>
    <xf numFmtId="179" fontId="9" fillId="2" borderId="1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6" fontId="7" fillId="0" borderId="0" xfId="0" applyNumberFormat="1" applyFont="1" applyAlignment="1">
      <alignment horizontal="center" vertical="center"/>
    </xf>
    <xf numFmtId="0" fontId="10" fillId="0" borderId="12" xfId="0" applyFont="1" applyBorder="1">
      <alignment vertical="center"/>
    </xf>
    <xf numFmtId="0" fontId="8" fillId="12" borderId="12" xfId="0" applyFont="1" applyFill="1" applyBorder="1" applyAlignment="1">
      <alignment horizontal="center" vertical="center"/>
    </xf>
    <xf numFmtId="177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73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238125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6873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74"/>
  <sheetViews>
    <sheetView tabSelected="1" topLeftCell="A25" workbookViewId="0">
      <selection activeCell="I40" sqref="I40"/>
    </sheetView>
  </sheetViews>
  <sheetFormatPr defaultColWidth="9" defaultRowHeight="21" customHeight="1"/>
  <cols>
    <col min="1" max="1" width="9" style="59"/>
    <col min="2" max="2" width="16.75" customWidth="1"/>
    <col min="3" max="3" width="17.125" style="60" customWidth="1"/>
    <col min="5" max="5" width="14.125" customWidth="1"/>
    <col min="6" max="6" width="12.5" customWidth="1"/>
    <col min="7" max="7" width="11.7142857142857"/>
    <col min="8" max="8" width="14.3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82" t="s">
        <v>1</v>
      </c>
      <c r="I4" s="82"/>
      <c r="J4" s="82" t="s">
        <v>2</v>
      </c>
    </row>
    <row r="5" customHeight="1" spans="8:10">
      <c r="H5" s="83"/>
      <c r="I5" s="83"/>
      <c r="J5" s="83"/>
    </row>
    <row r="6" customHeight="1" spans="1:10">
      <c r="A6" s="61" t="s">
        <v>3</v>
      </c>
      <c r="B6" s="62" t="s">
        <v>4</v>
      </c>
      <c r="C6" s="63" t="s">
        <v>5</v>
      </c>
      <c r="D6" s="63"/>
      <c r="E6" s="63"/>
      <c r="F6" s="84" t="s">
        <v>6</v>
      </c>
      <c r="G6" s="84"/>
      <c r="H6" s="84"/>
      <c r="I6" s="84"/>
      <c r="J6" s="62" t="s">
        <v>7</v>
      </c>
    </row>
    <row r="7" customHeight="1" spans="1:10">
      <c r="A7" s="61"/>
      <c r="B7" s="62"/>
      <c r="C7" s="64" t="s">
        <v>8</v>
      </c>
      <c r="D7" s="65" t="s">
        <v>9</v>
      </c>
      <c r="E7" s="63" t="s">
        <v>10</v>
      </c>
      <c r="F7" s="84" t="s">
        <v>11</v>
      </c>
      <c r="G7" s="84" t="s">
        <v>12</v>
      </c>
      <c r="H7" s="84" t="s">
        <v>13</v>
      </c>
      <c r="I7" s="84" t="s">
        <v>14</v>
      </c>
      <c r="J7" s="62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>F8+G8</f>
        <v>0</v>
      </c>
      <c r="I8" s="88"/>
      <c r="J8" s="89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>F9+G9</f>
        <v>0</v>
      </c>
      <c r="I9" s="88"/>
      <c r="J9" s="90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>F10+G10</f>
        <v>0</v>
      </c>
      <c r="I10" s="88"/>
      <c r="J10" s="90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>F11+G11</f>
        <v>0</v>
      </c>
      <c r="I11" s="88"/>
      <c r="J11" s="90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>F12+G12</f>
        <v>0</v>
      </c>
      <c r="I12" s="88"/>
      <c r="J12" s="90"/>
    </row>
    <row r="13" s="58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0">SUM(G8:G12)</f>
        <v>0</v>
      </c>
      <c r="H13" s="72">
        <f t="shared" si="0"/>
        <v>0</v>
      </c>
      <c r="I13" s="91"/>
      <c r="J13" s="92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>C14*D14</f>
        <v>0</v>
      </c>
      <c r="F14" s="68">
        <v>0</v>
      </c>
      <c r="G14" s="68">
        <v>0</v>
      </c>
      <c r="H14" s="68">
        <f>F14+G14</f>
        <v>0</v>
      </c>
      <c r="I14" s="88"/>
      <c r="J14" s="89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1">F15+G15</f>
        <v>0</v>
      </c>
      <c r="I15" s="88"/>
      <c r="J15" s="90"/>
    </row>
    <row r="16" s="58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1"/>
      <c r="J16" s="92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>C17*D17</f>
        <v>0</v>
      </c>
      <c r="F17" s="68">
        <v>0</v>
      </c>
      <c r="G17" s="68">
        <v>0</v>
      </c>
      <c r="H17" s="68">
        <f>F17+G17</f>
        <v>0</v>
      </c>
      <c r="I17" s="88"/>
      <c r="J17" s="93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>F18+G18</f>
        <v>0</v>
      </c>
      <c r="I18" s="88"/>
      <c r="J18" s="94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>F19+G19</f>
        <v>0</v>
      </c>
      <c r="I19" s="88"/>
      <c r="J19" s="94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>F20+G20</f>
        <v>0</v>
      </c>
      <c r="I20" s="88"/>
      <c r="J20" s="94"/>
    </row>
    <row r="21" s="58" customFormat="1" customHeight="1" spans="1:10">
      <c r="A21" s="70"/>
      <c r="B21" s="71" t="s">
        <v>23</v>
      </c>
      <c r="C21" s="72">
        <f>SUM(C17)</f>
        <v>0</v>
      </c>
      <c r="D21" s="72">
        <f t="shared" ref="D21:E21" si="2">SUM(D17)</f>
        <v>0</v>
      </c>
      <c r="E21" s="72">
        <f t="shared" si="2"/>
        <v>0</v>
      </c>
      <c r="F21" s="72">
        <f>SUM(F17:F20)</f>
        <v>0</v>
      </c>
      <c r="G21" s="72">
        <f t="shared" ref="G21:H21" si="3">SUM(G17:G20)</f>
        <v>0</v>
      </c>
      <c r="H21" s="72">
        <f t="shared" si="3"/>
        <v>0</v>
      </c>
      <c r="I21" s="91"/>
      <c r="J21" s="95"/>
    </row>
    <row r="22" customHeight="1" spans="1:10">
      <c r="A22" s="73">
        <v>4</v>
      </c>
      <c r="B22" s="74" t="s">
        <v>24</v>
      </c>
      <c r="C22" s="75">
        <v>0</v>
      </c>
      <c r="D22" s="73"/>
      <c r="E22" s="75">
        <f>C22*D22</f>
        <v>0</v>
      </c>
      <c r="F22" s="68">
        <v>505.9</v>
      </c>
      <c r="G22" s="68">
        <v>0</v>
      </c>
      <c r="H22" s="68">
        <f t="shared" ref="H22:H31" si="4">F22+G22</f>
        <v>505.9</v>
      </c>
      <c r="I22" s="88" t="s">
        <v>25</v>
      </c>
      <c r="J22" s="93" t="s">
        <v>26</v>
      </c>
    </row>
    <row r="23" customHeight="1" spans="1:10">
      <c r="A23" s="79"/>
      <c r="B23" s="80"/>
      <c r="C23" s="81"/>
      <c r="D23" s="79"/>
      <c r="E23" s="81"/>
      <c r="F23" s="68">
        <v>205.5</v>
      </c>
      <c r="G23" s="68">
        <v>0</v>
      </c>
      <c r="H23" s="68">
        <f t="shared" si="4"/>
        <v>205.5</v>
      </c>
      <c r="I23" s="88" t="s">
        <v>25</v>
      </c>
      <c r="J23" s="94"/>
    </row>
    <row r="24" customHeight="1" spans="1:10">
      <c r="A24" s="79"/>
      <c r="B24" s="80"/>
      <c r="C24" s="81"/>
      <c r="D24" s="79"/>
      <c r="E24" s="81"/>
      <c r="F24" s="68">
        <v>97</v>
      </c>
      <c r="G24" s="68">
        <v>0</v>
      </c>
      <c r="H24" s="68">
        <f t="shared" si="4"/>
        <v>97</v>
      </c>
      <c r="I24" s="88" t="s">
        <v>25</v>
      </c>
      <c r="J24" s="94"/>
    </row>
    <row r="25" customHeight="1" spans="1:10">
      <c r="A25" s="79"/>
      <c r="B25" s="80"/>
      <c r="C25" s="81"/>
      <c r="D25" s="79"/>
      <c r="E25" s="81"/>
      <c r="F25" s="68">
        <v>224</v>
      </c>
      <c r="G25" s="68">
        <v>0</v>
      </c>
      <c r="H25" s="68">
        <f t="shared" si="4"/>
        <v>224</v>
      </c>
      <c r="I25" s="88" t="s">
        <v>25</v>
      </c>
      <c r="J25" s="94"/>
    </row>
    <row r="26" customHeight="1" spans="1:10">
      <c r="A26" s="79"/>
      <c r="B26" s="80"/>
      <c r="C26" s="81"/>
      <c r="D26" s="79"/>
      <c r="E26" s="81"/>
      <c r="F26" s="68">
        <v>230</v>
      </c>
      <c r="G26" s="68">
        <v>0</v>
      </c>
      <c r="H26" s="68">
        <f t="shared" si="4"/>
        <v>230</v>
      </c>
      <c r="I26" s="88" t="s">
        <v>25</v>
      </c>
      <c r="J26" s="94"/>
    </row>
    <row r="27" customHeight="1" spans="1:10">
      <c r="A27" s="79"/>
      <c r="B27" s="80"/>
      <c r="C27" s="81"/>
      <c r="D27" s="79"/>
      <c r="E27" s="81"/>
      <c r="F27" s="68">
        <v>252</v>
      </c>
      <c r="G27" s="68">
        <v>0</v>
      </c>
      <c r="H27" s="68">
        <f t="shared" si="4"/>
        <v>252</v>
      </c>
      <c r="I27" s="88" t="s">
        <v>25</v>
      </c>
      <c r="J27" s="94"/>
    </row>
    <row r="28" customHeight="1" spans="1:10">
      <c r="A28" s="79"/>
      <c r="B28" s="80"/>
      <c r="C28" s="81"/>
      <c r="D28" s="79"/>
      <c r="E28" s="81"/>
      <c r="F28" s="68">
        <v>280</v>
      </c>
      <c r="G28" s="68">
        <v>0</v>
      </c>
      <c r="H28" s="68">
        <f t="shared" si="4"/>
        <v>280</v>
      </c>
      <c r="I28" s="88" t="s">
        <v>25</v>
      </c>
      <c r="J28" s="94"/>
    </row>
    <row r="29" customFormat="1" customHeight="1" spans="1:10">
      <c r="A29" s="79"/>
      <c r="B29" s="80"/>
      <c r="C29" s="81"/>
      <c r="D29" s="79"/>
      <c r="E29" s="81"/>
      <c r="F29" s="68">
        <v>0</v>
      </c>
      <c r="G29" s="68">
        <v>80</v>
      </c>
      <c r="H29" s="68">
        <f>G29+F29</f>
        <v>80</v>
      </c>
      <c r="I29" s="88" t="s">
        <v>27</v>
      </c>
      <c r="J29" s="94"/>
    </row>
    <row r="30" customFormat="1" customHeight="1" spans="1:10">
      <c r="A30" s="79"/>
      <c r="B30" s="80"/>
      <c r="C30" s="81"/>
      <c r="D30" s="79"/>
      <c r="E30" s="81"/>
      <c r="F30" s="68">
        <v>0</v>
      </c>
      <c r="G30" s="68">
        <v>26</v>
      </c>
      <c r="H30" s="68">
        <f>G30+F30</f>
        <v>26</v>
      </c>
      <c r="I30" s="88" t="s">
        <v>27</v>
      </c>
      <c r="J30" s="94"/>
    </row>
    <row r="31" customFormat="1" customHeight="1" spans="1:10">
      <c r="A31" s="76"/>
      <c r="B31" s="77"/>
      <c r="C31" s="78"/>
      <c r="D31" s="76"/>
      <c r="E31" s="78"/>
      <c r="F31" s="68">
        <v>0</v>
      </c>
      <c r="G31" s="68">
        <v>25</v>
      </c>
      <c r="H31" s="68">
        <f>G31+F31</f>
        <v>25</v>
      </c>
      <c r="I31" s="88" t="s">
        <v>27</v>
      </c>
      <c r="J31" s="94"/>
    </row>
    <row r="32" s="58" customFormat="1" customHeight="1" spans="1:10">
      <c r="A32" s="70"/>
      <c r="B32" s="71" t="s">
        <v>28</v>
      </c>
      <c r="C32" s="72">
        <f>SUM(C22)</f>
        <v>0</v>
      </c>
      <c r="D32" s="72">
        <f t="shared" ref="D32:E32" si="5">SUM(D22)</f>
        <v>0</v>
      </c>
      <c r="E32" s="72">
        <f t="shared" si="5"/>
        <v>0</v>
      </c>
      <c r="F32" s="72">
        <f>SUM(F22:F31)</f>
        <v>1794.4</v>
      </c>
      <c r="G32" s="72">
        <f>SUM(G22:G31)</f>
        <v>131</v>
      </c>
      <c r="H32" s="72">
        <f>SUM(H22:H28)</f>
        <v>1794.4</v>
      </c>
      <c r="I32" s="91"/>
      <c r="J32" s="95"/>
    </row>
    <row r="33" customHeight="1" spans="1:10">
      <c r="A33" s="73">
        <v>5</v>
      </c>
      <c r="B33" s="74" t="s">
        <v>29</v>
      </c>
      <c r="C33" s="75">
        <v>25000</v>
      </c>
      <c r="D33" s="73"/>
      <c r="E33" s="75">
        <v>25000</v>
      </c>
      <c r="F33" s="85">
        <v>2314</v>
      </c>
      <c r="G33" s="85">
        <v>0</v>
      </c>
      <c r="H33" s="85">
        <f>F33+G33</f>
        <v>2314</v>
      </c>
      <c r="I33" s="96" t="s">
        <v>30</v>
      </c>
      <c r="J33" s="89" t="s">
        <v>31</v>
      </c>
    </row>
    <row r="34" customHeight="1" spans="1:10">
      <c r="A34" s="79"/>
      <c r="B34" s="80"/>
      <c r="C34" s="81"/>
      <c r="D34" s="79"/>
      <c r="E34" s="81"/>
      <c r="F34" s="85">
        <v>792</v>
      </c>
      <c r="G34" s="85">
        <v>0</v>
      </c>
      <c r="H34" s="85">
        <f>F34+G34</f>
        <v>792</v>
      </c>
      <c r="I34" s="97" t="s">
        <v>32</v>
      </c>
      <c r="J34" s="90"/>
    </row>
    <row r="35" customHeight="1" spans="1:10">
      <c r="A35" s="79"/>
      <c r="B35" s="80"/>
      <c r="C35" s="81"/>
      <c r="D35" s="79"/>
      <c r="E35" s="81"/>
      <c r="F35" s="68">
        <v>0</v>
      </c>
      <c r="G35" s="68">
        <v>612</v>
      </c>
      <c r="H35" s="68">
        <f t="shared" ref="H35:H40" si="6">G35</f>
        <v>612</v>
      </c>
      <c r="I35" s="88" t="s">
        <v>33</v>
      </c>
      <c r="J35" s="90"/>
    </row>
    <row r="36" customHeight="1" spans="1:10">
      <c r="A36" s="79"/>
      <c r="B36" s="80"/>
      <c r="C36" s="81"/>
      <c r="D36" s="79"/>
      <c r="E36" s="81"/>
      <c r="F36" s="86">
        <v>0</v>
      </c>
      <c r="G36" s="86">
        <v>698.3</v>
      </c>
      <c r="H36" s="86">
        <f t="shared" si="6"/>
        <v>698.3</v>
      </c>
      <c r="I36" s="98" t="s">
        <v>34</v>
      </c>
      <c r="J36" s="90"/>
    </row>
    <row r="37" customHeight="1" spans="1:10">
      <c r="A37" s="79"/>
      <c r="B37" s="80"/>
      <c r="C37" s="81"/>
      <c r="D37" s="79"/>
      <c r="E37" s="81"/>
      <c r="F37" s="68">
        <v>0</v>
      </c>
      <c r="G37" s="68">
        <v>523</v>
      </c>
      <c r="H37" s="68">
        <f t="shared" si="6"/>
        <v>523</v>
      </c>
      <c r="I37" s="88" t="s">
        <v>35</v>
      </c>
      <c r="J37" s="90"/>
    </row>
    <row r="38" customHeight="1" spans="1:10">
      <c r="A38" s="79"/>
      <c r="B38" s="80"/>
      <c r="C38" s="81"/>
      <c r="D38" s="79"/>
      <c r="E38" s="81"/>
      <c r="F38" s="68">
        <v>0</v>
      </c>
      <c r="G38" s="68">
        <v>3370</v>
      </c>
      <c r="H38" s="68">
        <f t="shared" si="6"/>
        <v>3370</v>
      </c>
      <c r="I38" s="88" t="s">
        <v>35</v>
      </c>
      <c r="J38" s="90"/>
    </row>
    <row r="39" customHeight="1" spans="1:10">
      <c r="A39" s="79"/>
      <c r="B39" s="80"/>
      <c r="C39" s="81"/>
      <c r="D39" s="79"/>
      <c r="E39" s="81"/>
      <c r="F39" s="68">
        <v>0</v>
      </c>
      <c r="G39" s="68">
        <v>1440</v>
      </c>
      <c r="H39" s="68">
        <f t="shared" si="6"/>
        <v>1440</v>
      </c>
      <c r="I39" s="88" t="s">
        <v>36</v>
      </c>
      <c r="J39" s="90"/>
    </row>
    <row r="40" customHeight="1" spans="1:10">
      <c r="A40" s="79"/>
      <c r="B40" s="80"/>
      <c r="C40" s="81"/>
      <c r="D40" s="79"/>
      <c r="E40" s="81"/>
      <c r="F40" s="68">
        <v>0</v>
      </c>
      <c r="G40" s="68">
        <v>41.9</v>
      </c>
      <c r="H40" s="68">
        <f t="shared" si="6"/>
        <v>41.9</v>
      </c>
      <c r="I40" s="88" t="s">
        <v>27</v>
      </c>
      <c r="J40" s="90"/>
    </row>
    <row r="41" s="58" customFormat="1" customHeight="1" spans="1:10">
      <c r="A41" s="70"/>
      <c r="B41" s="71" t="s">
        <v>37</v>
      </c>
      <c r="C41" s="72">
        <f>SUM(C33)</f>
        <v>25000</v>
      </c>
      <c r="D41" s="72">
        <f>SUM(D33)</f>
        <v>0</v>
      </c>
      <c r="E41" s="72">
        <f>SUM(E33)</f>
        <v>25000</v>
      </c>
      <c r="F41" s="72">
        <f>SUM(F33:F40)</f>
        <v>3106</v>
      </c>
      <c r="G41" s="72">
        <f>SUM(G33:G40)</f>
        <v>6685.2</v>
      </c>
      <c r="H41" s="72">
        <f>SUM(H33:H40)</f>
        <v>9791.2</v>
      </c>
      <c r="I41" s="91"/>
      <c r="J41" s="92"/>
    </row>
    <row r="42" customHeight="1" spans="1:10">
      <c r="A42" s="73">
        <v>6</v>
      </c>
      <c r="B42" s="74" t="s">
        <v>38</v>
      </c>
      <c r="C42" s="75">
        <v>12000</v>
      </c>
      <c r="D42" s="73"/>
      <c r="E42" s="75">
        <v>12000</v>
      </c>
      <c r="F42" s="68">
        <v>0</v>
      </c>
      <c r="G42" s="68">
        <v>4500</v>
      </c>
      <c r="H42" s="68">
        <f>F42+G42</f>
        <v>4500</v>
      </c>
      <c r="I42" s="99" t="s">
        <v>39</v>
      </c>
      <c r="J42" s="89" t="s">
        <v>40</v>
      </c>
    </row>
    <row r="43" customHeight="1" spans="1:10">
      <c r="A43" s="79"/>
      <c r="B43" s="80"/>
      <c r="C43" s="81"/>
      <c r="D43" s="79"/>
      <c r="E43" s="81"/>
      <c r="F43" s="68">
        <v>0</v>
      </c>
      <c r="G43" s="68">
        <v>4850</v>
      </c>
      <c r="H43" s="68">
        <f>F43+G43</f>
        <v>4850</v>
      </c>
      <c r="I43" s="99" t="s">
        <v>41</v>
      </c>
      <c r="J43" s="94"/>
    </row>
    <row r="44" customHeight="1" spans="1:10">
      <c r="A44" s="79"/>
      <c r="B44" s="80"/>
      <c r="C44" s="81"/>
      <c r="D44" s="79"/>
      <c r="E44" s="81"/>
      <c r="F44" s="68">
        <v>0</v>
      </c>
      <c r="G44" s="68">
        <v>3120</v>
      </c>
      <c r="H44" s="68">
        <f>F44+G44</f>
        <v>3120</v>
      </c>
      <c r="I44" s="99" t="s">
        <v>42</v>
      </c>
      <c r="J44" s="94"/>
    </row>
    <row r="45" customFormat="1" customHeight="1" spans="1:10">
      <c r="A45" s="76"/>
      <c r="B45" s="77"/>
      <c r="C45" s="78"/>
      <c r="D45" s="76"/>
      <c r="E45" s="78"/>
      <c r="F45" s="68">
        <v>5400</v>
      </c>
      <c r="G45" s="68">
        <v>0</v>
      </c>
      <c r="H45" s="68">
        <f>F45+G45</f>
        <v>5400</v>
      </c>
      <c r="I45" s="99" t="s">
        <v>41</v>
      </c>
      <c r="J45" s="94"/>
    </row>
    <row r="46" s="58" customFormat="1" customHeight="1" spans="1:10">
      <c r="A46" s="70"/>
      <c r="B46" s="71" t="s">
        <v>43</v>
      </c>
      <c r="C46" s="72">
        <f>SUM(C42)</f>
        <v>12000</v>
      </c>
      <c r="D46" s="72">
        <f t="shared" ref="D46:E46" si="7">SUM(D42)</f>
        <v>0</v>
      </c>
      <c r="E46" s="72">
        <f t="shared" si="7"/>
        <v>12000</v>
      </c>
      <c r="F46" s="72">
        <f>SUM(F42:F45)</f>
        <v>5400</v>
      </c>
      <c r="G46" s="72">
        <f>SUM(G42:G44)</f>
        <v>12470</v>
      </c>
      <c r="H46" s="72">
        <f>SUM(H42:H45)</f>
        <v>17870</v>
      </c>
      <c r="I46" s="91"/>
      <c r="J46" s="95"/>
    </row>
    <row r="47" customHeight="1" spans="1:10">
      <c r="A47" s="66">
        <v>7</v>
      </c>
      <c r="B47" s="67" t="s">
        <v>44</v>
      </c>
      <c r="C47" s="68">
        <v>0</v>
      </c>
      <c r="D47" s="69"/>
      <c r="E47" s="68">
        <f>C47*D47</f>
        <v>0</v>
      </c>
      <c r="F47" s="68">
        <v>0</v>
      </c>
      <c r="G47" s="68">
        <v>0</v>
      </c>
      <c r="H47" s="68">
        <f>F47+G47</f>
        <v>0</v>
      </c>
      <c r="I47" s="88"/>
      <c r="J47" s="100"/>
    </row>
    <row r="48" customHeight="1" spans="1:10">
      <c r="A48" s="66"/>
      <c r="B48" s="67"/>
      <c r="C48" s="68"/>
      <c r="D48" s="69"/>
      <c r="E48" s="68"/>
      <c r="F48" s="68">
        <v>0</v>
      </c>
      <c r="G48" s="68">
        <v>0</v>
      </c>
      <c r="H48" s="68">
        <f>F48+G48</f>
        <v>0</v>
      </c>
      <c r="I48" s="88"/>
      <c r="J48" s="101"/>
    </row>
    <row r="49" customHeight="1" spans="1:10">
      <c r="A49" s="66"/>
      <c r="B49" s="67"/>
      <c r="C49" s="68"/>
      <c r="D49" s="69"/>
      <c r="E49" s="68"/>
      <c r="F49" s="68">
        <v>0</v>
      </c>
      <c r="G49" s="68">
        <v>0</v>
      </c>
      <c r="H49" s="68">
        <f>F49+G49</f>
        <v>0</v>
      </c>
      <c r="I49" s="88"/>
      <c r="J49" s="101"/>
    </row>
    <row r="50" customHeight="1" spans="1:10">
      <c r="A50" s="66"/>
      <c r="B50" s="67"/>
      <c r="C50" s="68"/>
      <c r="D50" s="69"/>
      <c r="E50" s="68"/>
      <c r="F50" s="68">
        <v>0</v>
      </c>
      <c r="G50" s="68">
        <v>0</v>
      </c>
      <c r="H50" s="68">
        <f>F50+G50</f>
        <v>0</v>
      </c>
      <c r="I50" s="88"/>
      <c r="J50" s="101"/>
    </row>
    <row r="51" s="58" customFormat="1" customHeight="1" spans="1:10">
      <c r="A51" s="70"/>
      <c r="B51" s="71" t="s">
        <v>45</v>
      </c>
      <c r="C51" s="72">
        <f>SUM(C47)</f>
        <v>0</v>
      </c>
      <c r="D51" s="72">
        <f t="shared" ref="D51:E51" si="8">SUM(D47)</f>
        <v>0</v>
      </c>
      <c r="E51" s="72">
        <f t="shared" si="8"/>
        <v>0</v>
      </c>
      <c r="F51" s="72">
        <f>SUM(F47:F50)</f>
        <v>0</v>
      </c>
      <c r="G51" s="72">
        <f t="shared" ref="G51:H51" si="9">SUM(G47:G50)</f>
        <v>0</v>
      </c>
      <c r="H51" s="72">
        <f t="shared" si="9"/>
        <v>0</v>
      </c>
      <c r="I51" s="91"/>
      <c r="J51" s="102"/>
    </row>
    <row r="52" customHeight="1" spans="1:10">
      <c r="A52" s="66">
        <v>8</v>
      </c>
      <c r="B52" s="67" t="s">
        <v>46</v>
      </c>
      <c r="C52" s="68">
        <v>0</v>
      </c>
      <c r="D52" s="69"/>
      <c r="E52" s="68">
        <f>C52*D52</f>
        <v>0</v>
      </c>
      <c r="F52" s="68">
        <v>0</v>
      </c>
      <c r="G52" s="68">
        <v>0</v>
      </c>
      <c r="H52" s="68">
        <f>F52+G52</f>
        <v>0</v>
      </c>
      <c r="I52" s="88"/>
      <c r="J52" s="93" t="s">
        <v>47</v>
      </c>
    </row>
    <row r="53" customHeight="1" spans="1:10">
      <c r="A53" s="66"/>
      <c r="B53" s="67"/>
      <c r="C53" s="68"/>
      <c r="D53" s="69"/>
      <c r="E53" s="68"/>
      <c r="F53" s="68">
        <v>0</v>
      </c>
      <c r="G53" s="68">
        <v>0</v>
      </c>
      <c r="H53" s="68">
        <f>F53+G53</f>
        <v>0</v>
      </c>
      <c r="I53" s="88"/>
      <c r="J53" s="94"/>
    </row>
    <row r="54" s="58" customFormat="1" customHeight="1" spans="1:10">
      <c r="A54" s="70"/>
      <c r="B54" s="71" t="s">
        <v>48</v>
      </c>
      <c r="C54" s="72">
        <f>SUM(C52)</f>
        <v>0</v>
      </c>
      <c r="D54" s="72">
        <f t="shared" ref="D54:E54" si="10">SUM(D52)</f>
        <v>0</v>
      </c>
      <c r="E54" s="72">
        <f t="shared" si="10"/>
        <v>0</v>
      </c>
      <c r="F54" s="72">
        <f>SUM(F52:F53)</f>
        <v>0</v>
      </c>
      <c r="G54" s="72">
        <f t="shared" ref="G54:H54" si="11">SUM(G52:G53)</f>
        <v>0</v>
      </c>
      <c r="H54" s="72">
        <f t="shared" si="11"/>
        <v>0</v>
      </c>
      <c r="I54" s="91"/>
      <c r="J54" s="95"/>
    </row>
    <row r="55" customHeight="1" spans="1:10">
      <c r="A55" s="66">
        <v>9</v>
      </c>
      <c r="B55" s="67" t="s">
        <v>49</v>
      </c>
      <c r="C55" s="68">
        <v>0</v>
      </c>
      <c r="D55" s="69"/>
      <c r="E55" s="68">
        <f>C55*D55</f>
        <v>0</v>
      </c>
      <c r="F55" s="68">
        <v>0</v>
      </c>
      <c r="G55" s="68">
        <v>0</v>
      </c>
      <c r="H55" s="68">
        <f>F55+G55</f>
        <v>0</v>
      </c>
      <c r="I55" s="88"/>
      <c r="J55" s="89" t="s">
        <v>50</v>
      </c>
    </row>
    <row r="56" customHeight="1" spans="1:10">
      <c r="A56" s="66"/>
      <c r="B56" s="67"/>
      <c r="C56" s="68"/>
      <c r="D56" s="69"/>
      <c r="E56" s="68"/>
      <c r="F56" s="68">
        <v>0</v>
      </c>
      <c r="G56" s="68">
        <v>0</v>
      </c>
      <c r="H56" s="68">
        <f>F56+G56</f>
        <v>0</v>
      </c>
      <c r="I56" s="88"/>
      <c r="J56" s="90"/>
    </row>
    <row r="57" customHeight="1" spans="1:10">
      <c r="A57" s="66"/>
      <c r="B57" s="67"/>
      <c r="C57" s="68"/>
      <c r="D57" s="69"/>
      <c r="E57" s="68"/>
      <c r="F57" s="68">
        <v>0</v>
      </c>
      <c r="G57" s="68">
        <v>0</v>
      </c>
      <c r="H57" s="68">
        <f>F57+G57</f>
        <v>0</v>
      </c>
      <c r="I57" s="88"/>
      <c r="J57" s="90"/>
    </row>
    <row r="58" s="58" customFormat="1" customHeight="1" spans="1:10">
      <c r="A58" s="70"/>
      <c r="B58" s="71" t="s">
        <v>51</v>
      </c>
      <c r="C58" s="72">
        <f>SUM(C55)</f>
        <v>0</v>
      </c>
      <c r="D58" s="72">
        <f t="shared" ref="D58:E58" si="12">SUM(D55)</f>
        <v>0</v>
      </c>
      <c r="E58" s="72">
        <f t="shared" si="12"/>
        <v>0</v>
      </c>
      <c r="F58" s="72">
        <f>SUM(F55:F57)</f>
        <v>0</v>
      </c>
      <c r="G58" s="72">
        <f t="shared" ref="G58:H58" si="13">SUM(G55:G57)</f>
        <v>0</v>
      </c>
      <c r="H58" s="72">
        <f t="shared" si="13"/>
        <v>0</v>
      </c>
      <c r="I58" s="91"/>
      <c r="J58" s="92"/>
    </row>
    <row r="59" customHeight="1" spans="1:10">
      <c r="A59" s="73">
        <v>10</v>
      </c>
      <c r="B59" s="67" t="s">
        <v>52</v>
      </c>
      <c r="C59" s="68">
        <v>0</v>
      </c>
      <c r="D59" s="69"/>
      <c r="E59" s="68">
        <f>C59*D59</f>
        <v>0</v>
      </c>
      <c r="F59" s="68">
        <v>0</v>
      </c>
      <c r="G59" s="68">
        <v>0</v>
      </c>
      <c r="H59" s="68">
        <f>F59+G59</f>
        <v>0</v>
      </c>
      <c r="I59" s="88"/>
      <c r="J59" s="100"/>
    </row>
    <row r="60" customHeight="1" spans="1:10">
      <c r="A60" s="79"/>
      <c r="B60" s="67"/>
      <c r="C60" s="68"/>
      <c r="D60" s="69"/>
      <c r="E60" s="68"/>
      <c r="F60" s="68">
        <v>0</v>
      </c>
      <c r="G60" s="68">
        <v>0</v>
      </c>
      <c r="H60" s="68">
        <f t="shared" ref="H60:H65" si="14">F60+G60</f>
        <v>0</v>
      </c>
      <c r="I60" s="88"/>
      <c r="J60" s="101"/>
    </row>
    <row r="61" customHeight="1" spans="1:10">
      <c r="A61" s="79"/>
      <c r="B61" s="67"/>
      <c r="C61" s="68"/>
      <c r="D61" s="69"/>
      <c r="E61" s="68"/>
      <c r="F61" s="68">
        <v>0</v>
      </c>
      <c r="G61" s="68">
        <v>0</v>
      </c>
      <c r="H61" s="68">
        <f t="shared" si="14"/>
        <v>0</v>
      </c>
      <c r="I61" s="88"/>
      <c r="J61" s="101"/>
    </row>
    <row r="62" customHeight="1" spans="1:10">
      <c r="A62" s="79"/>
      <c r="B62" s="67"/>
      <c r="C62" s="68"/>
      <c r="D62" s="69"/>
      <c r="E62" s="68"/>
      <c r="F62" s="68">
        <v>0</v>
      </c>
      <c r="G62" s="68">
        <v>0</v>
      </c>
      <c r="H62" s="68">
        <f t="shared" si="14"/>
        <v>0</v>
      </c>
      <c r="I62" s="88"/>
      <c r="J62" s="101"/>
    </row>
    <row r="63" customHeight="1" spans="1:10">
      <c r="A63" s="79"/>
      <c r="B63" s="67"/>
      <c r="C63" s="68"/>
      <c r="D63" s="69"/>
      <c r="E63" s="68"/>
      <c r="F63" s="68">
        <v>0</v>
      </c>
      <c r="G63" s="68">
        <v>0</v>
      </c>
      <c r="H63" s="68">
        <f t="shared" si="14"/>
        <v>0</v>
      </c>
      <c r="I63" s="88"/>
      <c r="J63" s="101"/>
    </row>
    <row r="64" customHeight="1" spans="1:10">
      <c r="A64" s="79"/>
      <c r="B64" s="67"/>
      <c r="C64" s="68"/>
      <c r="D64" s="69"/>
      <c r="E64" s="68"/>
      <c r="F64" s="68">
        <v>0</v>
      </c>
      <c r="G64" s="68">
        <v>0</v>
      </c>
      <c r="H64" s="68">
        <f t="shared" si="14"/>
        <v>0</v>
      </c>
      <c r="I64" s="88"/>
      <c r="J64" s="101"/>
    </row>
    <row r="65" customHeight="1" spans="1:10">
      <c r="A65" s="76"/>
      <c r="B65" s="67"/>
      <c r="C65" s="68"/>
      <c r="D65" s="69"/>
      <c r="E65" s="68"/>
      <c r="F65" s="68">
        <v>0</v>
      </c>
      <c r="G65" s="68">
        <v>0</v>
      </c>
      <c r="H65" s="68">
        <f t="shared" si="14"/>
        <v>0</v>
      </c>
      <c r="I65" s="88"/>
      <c r="J65" s="101"/>
    </row>
    <row r="66" s="58" customFormat="1" customHeight="1" spans="1:10">
      <c r="A66" s="70"/>
      <c r="B66" s="71" t="s">
        <v>53</v>
      </c>
      <c r="C66" s="72">
        <f>SUM(C59)</f>
        <v>0</v>
      </c>
      <c r="D66" s="72">
        <f t="shared" ref="D66:E66" si="15">SUM(D59)</f>
        <v>0</v>
      </c>
      <c r="E66" s="72">
        <f t="shared" si="15"/>
        <v>0</v>
      </c>
      <c r="F66" s="72">
        <f>SUM(F59:F65)</f>
        <v>0</v>
      </c>
      <c r="G66" s="72">
        <f t="shared" ref="G66:H66" si="16">SUM(G59:G65)</f>
        <v>0</v>
      </c>
      <c r="H66" s="72">
        <f t="shared" si="16"/>
        <v>0</v>
      </c>
      <c r="I66" s="91"/>
      <c r="J66" s="102"/>
    </row>
    <row r="67" customHeight="1" spans="1:10">
      <c r="A67" s="70"/>
      <c r="B67" s="71" t="s">
        <v>54</v>
      </c>
      <c r="C67" s="72">
        <f t="shared" ref="C67:H67" si="17">SUM(C66,C58,C54,C51,C46,C41,C32,C21,C16,C13)</f>
        <v>37000</v>
      </c>
      <c r="D67" s="72">
        <f t="shared" si="17"/>
        <v>0</v>
      </c>
      <c r="E67" s="72">
        <f t="shared" si="17"/>
        <v>37000</v>
      </c>
      <c r="F67" s="72">
        <f t="shared" si="17"/>
        <v>10300.4</v>
      </c>
      <c r="G67" s="72">
        <f t="shared" si="17"/>
        <v>19286.2</v>
      </c>
      <c r="H67" s="72">
        <f t="shared" si="17"/>
        <v>29455.6</v>
      </c>
      <c r="I67" s="91"/>
      <c r="J67" s="111"/>
    </row>
    <row r="71" customHeight="1" spans="1:9">
      <c r="A71" s="103" t="s">
        <v>55</v>
      </c>
      <c r="B71" s="104"/>
      <c r="C71" s="105" t="s">
        <v>56</v>
      </c>
      <c r="D71" s="105"/>
      <c r="E71" s="105" t="s">
        <v>57</v>
      </c>
      <c r="F71" s="105"/>
      <c r="G71" s="105" t="s">
        <v>58</v>
      </c>
      <c r="H71" s="105"/>
      <c r="I71" s="112" t="s">
        <v>59</v>
      </c>
    </row>
    <row r="72" customHeight="1" spans="1:9">
      <c r="A72" s="106">
        <f>E67</f>
        <v>37000</v>
      </c>
      <c r="B72" s="107"/>
      <c r="C72" s="107">
        <f>H67</f>
        <v>29455.6</v>
      </c>
      <c r="D72" s="107"/>
      <c r="E72" s="107">
        <f>F67</f>
        <v>10300.4</v>
      </c>
      <c r="F72" s="107"/>
      <c r="G72" s="107">
        <f>G67</f>
        <v>19286.2</v>
      </c>
      <c r="H72" s="107"/>
      <c r="I72" s="113">
        <f>A72-C72</f>
        <v>7544.4</v>
      </c>
    </row>
    <row r="74" customHeight="1" spans="1:9">
      <c r="A74" s="108" t="s">
        <v>60</v>
      </c>
      <c r="B74" s="109" t="s">
        <v>61</v>
      </c>
      <c r="C74" s="110" t="s">
        <v>62</v>
      </c>
      <c r="D74" s="108"/>
      <c r="E74" s="108" t="s">
        <v>63</v>
      </c>
      <c r="F74" s="108"/>
      <c r="G74" s="108" t="s">
        <v>64</v>
      </c>
      <c r="H74" s="108"/>
      <c r="I74" s="109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12"/>
    <mergeCell ref="A14:A15"/>
    <mergeCell ref="A17:A20"/>
    <mergeCell ref="A22:A31"/>
    <mergeCell ref="A33:A40"/>
    <mergeCell ref="A42:A45"/>
    <mergeCell ref="A47:A50"/>
    <mergeCell ref="A52:A53"/>
    <mergeCell ref="A55:A57"/>
    <mergeCell ref="A59:A65"/>
    <mergeCell ref="B6:B7"/>
    <mergeCell ref="B8:B12"/>
    <mergeCell ref="B14:B15"/>
    <mergeCell ref="B17:B20"/>
    <mergeCell ref="B22:B31"/>
    <mergeCell ref="B33:B40"/>
    <mergeCell ref="B42:B45"/>
    <mergeCell ref="B47:B50"/>
    <mergeCell ref="B52:B53"/>
    <mergeCell ref="B55:B57"/>
    <mergeCell ref="B59:B65"/>
    <mergeCell ref="C8:C12"/>
    <mergeCell ref="C14:C15"/>
    <mergeCell ref="C17:C20"/>
    <mergeCell ref="C22:C31"/>
    <mergeCell ref="C33:C40"/>
    <mergeCell ref="C42:C45"/>
    <mergeCell ref="C47:C50"/>
    <mergeCell ref="C52:C53"/>
    <mergeCell ref="C55:C57"/>
    <mergeCell ref="C59:C65"/>
    <mergeCell ref="D8:D12"/>
    <mergeCell ref="D14:D15"/>
    <mergeCell ref="D17:D20"/>
    <mergeCell ref="D22:D31"/>
    <mergeCell ref="D33:D40"/>
    <mergeCell ref="D42:D45"/>
    <mergeCell ref="D47:D50"/>
    <mergeCell ref="D52:D53"/>
    <mergeCell ref="D55:D57"/>
    <mergeCell ref="D59:D65"/>
    <mergeCell ref="E8:E12"/>
    <mergeCell ref="E14:E15"/>
    <mergeCell ref="E17:E20"/>
    <mergeCell ref="E22:E31"/>
    <mergeCell ref="E33:E40"/>
    <mergeCell ref="E42:E45"/>
    <mergeCell ref="E47:E50"/>
    <mergeCell ref="E52:E53"/>
    <mergeCell ref="E55:E57"/>
    <mergeCell ref="E59:E65"/>
    <mergeCell ref="J4:J5"/>
    <mergeCell ref="J6:J7"/>
    <mergeCell ref="J8:J13"/>
    <mergeCell ref="J14:J16"/>
    <mergeCell ref="J17:J21"/>
    <mergeCell ref="J22:J32"/>
    <mergeCell ref="J33:J41"/>
    <mergeCell ref="J42:J46"/>
    <mergeCell ref="J47:J51"/>
    <mergeCell ref="J52:J54"/>
    <mergeCell ref="J55:J58"/>
    <mergeCell ref="J59:J6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59"/>
  <sheetViews>
    <sheetView topLeftCell="A38" workbookViewId="0">
      <selection activeCell="N15" sqref="N15"/>
    </sheetView>
  </sheetViews>
  <sheetFormatPr defaultColWidth="9" defaultRowHeight="12.8"/>
  <cols>
    <col min="1" max="1" width="1.5" customWidth="1"/>
    <col min="2" max="3" width="2.25" customWidth="1"/>
    <col min="4" max="4" width="9.25" customWidth="1"/>
    <col min="5" max="5" width="0.875" customWidth="1"/>
    <col min="6" max="6" width="16.75" customWidth="1"/>
    <col min="7" max="7" width="10.375" customWidth="1"/>
    <col min="8" max="8" width="9.75" customWidth="1"/>
    <col min="9" max="9" width="1" customWidth="1"/>
    <col min="10" max="10" width="9.75" customWidth="1"/>
    <col min="11" max="11" width="28.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6.4" spans="2:11">
      <c r="B3" s="2" t="s">
        <v>65</v>
      </c>
      <c r="C3" s="2"/>
      <c r="D3" s="2"/>
      <c r="E3" s="2"/>
      <c r="F3" s="2"/>
      <c r="G3" s="2"/>
      <c r="H3" s="2"/>
      <c r="I3" s="2"/>
      <c r="J3" s="2"/>
      <c r="K3" s="2"/>
    </row>
    <row r="4" ht="15.95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1" customHeight="1" spans="2:11">
      <c r="B5" s="4"/>
      <c r="C5" s="5"/>
      <c r="D5" s="6" t="s">
        <v>66</v>
      </c>
      <c r="E5" s="6"/>
      <c r="F5" s="28" t="s">
        <v>61</v>
      </c>
      <c r="G5" s="28"/>
      <c r="H5" s="6" t="s">
        <v>67</v>
      </c>
      <c r="I5" s="5"/>
      <c r="J5" s="28" t="s">
        <v>68</v>
      </c>
      <c r="K5" s="38"/>
    </row>
    <row r="6" ht="12.95" customHeight="1" spans="2:11">
      <c r="B6" s="7"/>
      <c r="C6" s="8"/>
      <c r="D6" s="9" t="s">
        <v>69</v>
      </c>
      <c r="E6" s="9"/>
      <c r="F6" s="29" t="s">
        <v>70</v>
      </c>
      <c r="G6" s="29"/>
      <c r="H6" s="9" t="s">
        <v>71</v>
      </c>
      <c r="I6" s="8"/>
      <c r="J6" s="29" t="s">
        <v>72</v>
      </c>
      <c r="K6" s="39"/>
    </row>
    <row r="7" ht="12" customHeight="1" spans="2:11">
      <c r="B7" s="7"/>
      <c r="C7" s="8"/>
      <c r="D7" s="9" t="s">
        <v>73</v>
      </c>
      <c r="E7" s="9"/>
      <c r="F7" s="29" t="s">
        <v>74</v>
      </c>
      <c r="G7" s="29"/>
      <c r="H7" s="9" t="s">
        <v>75</v>
      </c>
      <c r="I7" s="40"/>
      <c r="J7" s="29" t="s">
        <v>76</v>
      </c>
      <c r="K7" s="39"/>
    </row>
    <row r="8" ht="20.1" customHeight="1" spans="2:11">
      <c r="B8" s="10"/>
      <c r="C8" s="11"/>
      <c r="D8" s="12"/>
      <c r="E8" s="12"/>
      <c r="F8" s="30"/>
      <c r="G8" s="30"/>
      <c r="H8" s="12" t="s">
        <v>77</v>
      </c>
      <c r="I8" s="41"/>
      <c r="J8" s="30" t="s">
        <v>78</v>
      </c>
      <c r="K8" s="42"/>
    </row>
    <row r="9" ht="18.95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4" customHeight="1" spans="2:11">
      <c r="B10" s="14" t="s">
        <v>3</v>
      </c>
      <c r="C10" s="15"/>
      <c r="D10" s="16" t="s">
        <v>79</v>
      </c>
      <c r="E10" s="16" t="s">
        <v>80</v>
      </c>
      <c r="F10" s="31"/>
      <c r="G10" s="23" t="s">
        <v>81</v>
      </c>
      <c r="H10" s="31" t="s">
        <v>82</v>
      </c>
      <c r="I10" s="16" t="s">
        <v>83</v>
      </c>
      <c r="J10" s="31"/>
      <c r="K10" s="23" t="s">
        <v>84</v>
      </c>
    </row>
    <row r="11" spans="2:11">
      <c r="B11" s="17">
        <v>1</v>
      </c>
      <c r="C11" s="18"/>
      <c r="D11" s="19" t="s">
        <v>85</v>
      </c>
      <c r="E11" s="17" t="s">
        <v>86</v>
      </c>
      <c r="F11" s="18"/>
      <c r="G11" s="32">
        <v>20</v>
      </c>
      <c r="H11" s="32">
        <v>0</v>
      </c>
      <c r="I11" s="43">
        <v>20</v>
      </c>
      <c r="J11" s="44"/>
      <c r="K11" s="45" t="s">
        <v>87</v>
      </c>
    </row>
    <row r="12" spans="2:11">
      <c r="B12" s="17">
        <v>2</v>
      </c>
      <c r="C12" s="18"/>
      <c r="D12" s="20"/>
      <c r="E12" s="17" t="s">
        <v>86</v>
      </c>
      <c r="F12" s="18"/>
      <c r="G12" s="32">
        <v>259</v>
      </c>
      <c r="H12" s="32">
        <v>259</v>
      </c>
      <c r="I12" s="43">
        <v>0</v>
      </c>
      <c r="J12" s="44"/>
      <c r="K12" s="45" t="s">
        <v>88</v>
      </c>
    </row>
    <row r="13" spans="2:11">
      <c r="B13" s="17">
        <v>3</v>
      </c>
      <c r="C13" s="18"/>
      <c r="D13" s="20"/>
      <c r="E13" s="17" t="s">
        <v>86</v>
      </c>
      <c r="F13" s="18"/>
      <c r="G13" s="32">
        <v>35</v>
      </c>
      <c r="H13" s="32">
        <v>0</v>
      </c>
      <c r="I13" s="43">
        <v>35</v>
      </c>
      <c r="J13" s="44"/>
      <c r="K13" s="45" t="s">
        <v>89</v>
      </c>
    </row>
    <row r="14" ht="14.1" customHeight="1" spans="2:11">
      <c r="B14" s="17">
        <v>4</v>
      </c>
      <c r="C14" s="18"/>
      <c r="D14" s="20"/>
      <c r="E14" s="17" t="s">
        <v>86</v>
      </c>
      <c r="F14" s="18"/>
      <c r="G14" s="32">
        <v>15</v>
      </c>
      <c r="H14" s="32">
        <v>0</v>
      </c>
      <c r="I14" s="43">
        <v>15</v>
      </c>
      <c r="J14" s="44"/>
      <c r="K14" s="45" t="s">
        <v>90</v>
      </c>
    </row>
    <row r="15" ht="14.1" customHeight="1" spans="2:11">
      <c r="B15" s="17">
        <v>5</v>
      </c>
      <c r="C15" s="18"/>
      <c r="D15" s="20"/>
      <c r="E15" s="17" t="s">
        <v>86</v>
      </c>
      <c r="F15" s="18"/>
      <c r="G15" s="32">
        <v>14</v>
      </c>
      <c r="H15" s="32">
        <v>0</v>
      </c>
      <c r="I15" s="43">
        <v>14</v>
      </c>
      <c r="J15" s="44"/>
      <c r="K15" s="45" t="s">
        <v>89</v>
      </c>
    </row>
    <row r="16" ht="14.1" customHeight="1" spans="2:14">
      <c r="B16" s="17">
        <v>6</v>
      </c>
      <c r="C16" s="18"/>
      <c r="D16" s="20"/>
      <c r="E16" s="17" t="s">
        <v>86</v>
      </c>
      <c r="F16" s="18"/>
      <c r="G16" s="32">
        <v>86</v>
      </c>
      <c r="H16" s="32">
        <v>86</v>
      </c>
      <c r="I16" s="43">
        <v>0</v>
      </c>
      <c r="J16" s="44"/>
      <c r="K16" s="45" t="s">
        <v>89</v>
      </c>
      <c r="N16" s="57"/>
    </row>
    <row r="17" ht="15" customHeight="1" spans="2:11">
      <c r="B17" s="17">
        <v>7</v>
      </c>
      <c r="C17" s="18"/>
      <c r="D17" s="20"/>
      <c r="E17" s="17" t="s">
        <v>91</v>
      </c>
      <c r="F17" s="33"/>
      <c r="G17" s="32">
        <v>447</v>
      </c>
      <c r="H17" s="32">
        <v>447</v>
      </c>
      <c r="I17" s="43">
        <v>0</v>
      </c>
      <c r="J17" s="44"/>
      <c r="K17" s="45" t="s">
        <v>92</v>
      </c>
    </row>
    <row r="18" ht="17.1" customHeight="1" spans="2:11">
      <c r="B18" s="17">
        <v>8</v>
      </c>
      <c r="C18" s="18"/>
      <c r="D18" s="20"/>
      <c r="E18" s="17" t="s">
        <v>91</v>
      </c>
      <c r="F18" s="18"/>
      <c r="G18" s="32">
        <v>447</v>
      </c>
      <c r="H18" s="32">
        <v>447</v>
      </c>
      <c r="I18" s="43">
        <v>0</v>
      </c>
      <c r="J18" s="44"/>
      <c r="K18" s="45" t="s">
        <v>93</v>
      </c>
    </row>
    <row r="19" ht="17.1" customHeight="1" spans="2:11">
      <c r="B19" s="17">
        <v>9</v>
      </c>
      <c r="C19" s="18"/>
      <c r="D19" s="20"/>
      <c r="E19" s="17" t="s">
        <v>91</v>
      </c>
      <c r="F19" s="18"/>
      <c r="G19" s="32">
        <v>12</v>
      </c>
      <c r="H19" s="32">
        <v>12</v>
      </c>
      <c r="I19" s="43">
        <v>0</v>
      </c>
      <c r="J19" s="44"/>
      <c r="K19" s="46">
        <v>43642</v>
      </c>
    </row>
    <row r="20" ht="18" customHeight="1" spans="2:11">
      <c r="B20" s="17">
        <v>10</v>
      </c>
      <c r="C20" s="18"/>
      <c r="D20" s="20"/>
      <c r="E20" s="17" t="s">
        <v>91</v>
      </c>
      <c r="F20" s="18"/>
      <c r="G20" s="32">
        <v>22.16</v>
      </c>
      <c r="H20" s="32">
        <v>22.16</v>
      </c>
      <c r="I20" s="43">
        <v>0</v>
      </c>
      <c r="J20" s="44"/>
      <c r="K20" s="45" t="s">
        <v>94</v>
      </c>
    </row>
    <row r="21" ht="18" customHeight="1" spans="2:11">
      <c r="B21" s="17">
        <v>11</v>
      </c>
      <c r="C21" s="18"/>
      <c r="D21" s="20"/>
      <c r="E21" s="17" t="s">
        <v>91</v>
      </c>
      <c r="F21" s="18"/>
      <c r="G21" s="32">
        <v>66.5</v>
      </c>
      <c r="H21" s="32">
        <v>66.5</v>
      </c>
      <c r="I21" s="43">
        <v>0</v>
      </c>
      <c r="J21" s="44"/>
      <c r="K21" s="45" t="s">
        <v>95</v>
      </c>
    </row>
    <row r="22" ht="15.95" customHeight="1" spans="2:11">
      <c r="B22" s="17">
        <v>12</v>
      </c>
      <c r="C22" s="18"/>
      <c r="D22" s="20"/>
      <c r="E22" s="17" t="s">
        <v>91</v>
      </c>
      <c r="F22" s="18"/>
      <c r="G22" s="32">
        <v>27.89</v>
      </c>
      <c r="H22" s="32">
        <v>27.89</v>
      </c>
      <c r="I22" s="43">
        <v>0</v>
      </c>
      <c r="J22" s="44"/>
      <c r="K22" s="45" t="s">
        <v>96</v>
      </c>
    </row>
    <row r="23" ht="15.95" customHeight="1" spans="2:11">
      <c r="B23" s="17">
        <v>13</v>
      </c>
      <c r="C23" s="18"/>
      <c r="D23" s="20"/>
      <c r="E23" s="17" t="s">
        <v>91</v>
      </c>
      <c r="F23" s="18"/>
      <c r="G23" s="32">
        <v>45</v>
      </c>
      <c r="H23" s="32">
        <v>45</v>
      </c>
      <c r="I23" s="43">
        <v>0</v>
      </c>
      <c r="J23" s="44"/>
      <c r="K23" s="45" t="s">
        <v>97</v>
      </c>
    </row>
    <row r="24" ht="17.1" customHeight="1" spans="2:11">
      <c r="B24" s="17">
        <v>14</v>
      </c>
      <c r="C24" s="18"/>
      <c r="D24" s="20"/>
      <c r="E24" s="17" t="s">
        <v>91</v>
      </c>
      <c r="F24" s="18"/>
      <c r="G24" s="32">
        <v>47.51</v>
      </c>
      <c r="H24" s="32">
        <v>47.51</v>
      </c>
      <c r="I24" s="43">
        <v>0</v>
      </c>
      <c r="J24" s="44"/>
      <c r="K24" s="45" t="s">
        <v>98</v>
      </c>
    </row>
    <row r="25" ht="17.1" customHeight="1" spans="2:11">
      <c r="B25" s="17">
        <v>15</v>
      </c>
      <c r="C25" s="18"/>
      <c r="D25" s="20"/>
      <c r="E25" s="17" t="s">
        <v>91</v>
      </c>
      <c r="F25" s="34"/>
      <c r="G25" s="32">
        <v>27</v>
      </c>
      <c r="H25" s="32">
        <v>27</v>
      </c>
      <c r="I25" s="43">
        <v>0</v>
      </c>
      <c r="J25" s="44"/>
      <c r="K25" s="45" t="s">
        <v>99</v>
      </c>
    </row>
    <row r="26" ht="17.1" customHeight="1" spans="2:11">
      <c r="B26" s="17">
        <v>16</v>
      </c>
      <c r="C26" s="18"/>
      <c r="D26" s="20"/>
      <c r="E26" s="17" t="s">
        <v>91</v>
      </c>
      <c r="F26" s="34"/>
      <c r="G26" s="32">
        <v>447</v>
      </c>
      <c r="H26" s="32">
        <v>447</v>
      </c>
      <c r="I26" s="43">
        <v>0</v>
      </c>
      <c r="J26" s="44"/>
      <c r="K26" s="45" t="s">
        <v>100</v>
      </c>
    </row>
    <row r="27" ht="17.1" customHeight="1" spans="2:11">
      <c r="B27" s="17">
        <v>17</v>
      </c>
      <c r="C27" s="18"/>
      <c r="D27" s="20"/>
      <c r="E27" s="17" t="s">
        <v>91</v>
      </c>
      <c r="F27" s="34"/>
      <c r="G27" s="32">
        <v>447</v>
      </c>
      <c r="H27" s="32">
        <v>447</v>
      </c>
      <c r="I27" s="43">
        <v>0</v>
      </c>
      <c r="J27" s="44"/>
      <c r="K27" s="45" t="s">
        <v>101</v>
      </c>
    </row>
    <row r="28" ht="17.1" customHeight="1" spans="2:11">
      <c r="B28" s="17">
        <v>18</v>
      </c>
      <c r="C28" s="18"/>
      <c r="D28" s="20"/>
      <c r="E28" s="17" t="s">
        <v>91</v>
      </c>
      <c r="F28" s="34"/>
      <c r="G28" s="32">
        <v>40.49</v>
      </c>
      <c r="H28" s="32">
        <v>40.49</v>
      </c>
      <c r="I28" s="43">
        <v>0</v>
      </c>
      <c r="J28" s="44"/>
      <c r="K28" s="45" t="s">
        <v>102</v>
      </c>
    </row>
    <row r="29" ht="17.1" customHeight="1" spans="2:11">
      <c r="B29" s="17">
        <v>19</v>
      </c>
      <c r="C29" s="18"/>
      <c r="D29" s="20"/>
      <c r="E29" s="17" t="s">
        <v>91</v>
      </c>
      <c r="F29" s="34"/>
      <c r="G29" s="32">
        <v>8.91</v>
      </c>
      <c r="H29" s="32">
        <v>8.91</v>
      </c>
      <c r="I29" s="43">
        <v>0</v>
      </c>
      <c r="J29" s="44"/>
      <c r="K29" s="45" t="s">
        <v>103</v>
      </c>
    </row>
    <row r="30" ht="17.1" customHeight="1" spans="2:11">
      <c r="B30" s="17">
        <v>20</v>
      </c>
      <c r="C30" s="18"/>
      <c r="D30" s="20"/>
      <c r="E30" s="17" t="s">
        <v>91</v>
      </c>
      <c r="F30" s="34"/>
      <c r="G30" s="32">
        <v>37.41</v>
      </c>
      <c r="H30" s="32">
        <v>37.41</v>
      </c>
      <c r="I30" s="43">
        <v>0</v>
      </c>
      <c r="J30" s="44"/>
      <c r="K30" s="45" t="s">
        <v>104</v>
      </c>
    </row>
    <row r="31" ht="17.1" customHeight="1" spans="2:11">
      <c r="B31" s="17">
        <v>21</v>
      </c>
      <c r="C31" s="18"/>
      <c r="D31" s="20"/>
      <c r="E31" s="17" t="s">
        <v>91</v>
      </c>
      <c r="F31" s="34"/>
      <c r="G31" s="32">
        <v>31.72</v>
      </c>
      <c r="H31" s="32">
        <v>31.72</v>
      </c>
      <c r="I31" s="43">
        <v>0</v>
      </c>
      <c r="J31" s="44"/>
      <c r="K31" s="45" t="s">
        <v>105</v>
      </c>
    </row>
    <row r="32" ht="17.1" customHeight="1" spans="2:11">
      <c r="B32" s="17">
        <v>22</v>
      </c>
      <c r="C32" s="18"/>
      <c r="D32" s="20"/>
      <c r="E32" s="17" t="s">
        <v>106</v>
      </c>
      <c r="F32" s="18"/>
      <c r="G32" s="32">
        <v>298</v>
      </c>
      <c r="H32" s="35">
        <v>0</v>
      </c>
      <c r="I32" s="47">
        <v>298</v>
      </c>
      <c r="J32" s="48"/>
      <c r="K32" s="49" t="s">
        <v>107</v>
      </c>
    </row>
    <row r="33" ht="17.1" customHeight="1" spans="2:11">
      <c r="B33" s="17">
        <v>23</v>
      </c>
      <c r="C33" s="18"/>
      <c r="D33" s="20"/>
      <c r="E33" s="17" t="s">
        <v>106</v>
      </c>
      <c r="F33" s="18"/>
      <c r="G33" s="32">
        <v>339</v>
      </c>
      <c r="H33" s="35">
        <v>0</v>
      </c>
      <c r="I33" s="47">
        <v>339</v>
      </c>
      <c r="J33" s="48"/>
      <c r="K33" s="49" t="s">
        <v>108</v>
      </c>
    </row>
    <row r="34" ht="17.1" customHeight="1" spans="2:11">
      <c r="B34" s="17">
        <v>24</v>
      </c>
      <c r="C34" s="18"/>
      <c r="D34" s="20"/>
      <c r="E34" s="17" t="s">
        <v>106</v>
      </c>
      <c r="F34" s="18"/>
      <c r="G34" s="32">
        <v>298</v>
      </c>
      <c r="H34" s="35">
        <v>0</v>
      </c>
      <c r="I34" s="47">
        <v>298</v>
      </c>
      <c r="J34" s="48"/>
      <c r="K34" s="49" t="s">
        <v>109</v>
      </c>
    </row>
    <row r="35" ht="17.1" customHeight="1" spans="2:11">
      <c r="B35" s="17">
        <v>25</v>
      </c>
      <c r="C35" s="18"/>
      <c r="D35" s="19" t="s">
        <v>52</v>
      </c>
      <c r="E35" s="25" t="s">
        <v>110</v>
      </c>
      <c r="F35" s="25"/>
      <c r="G35" s="35">
        <v>0</v>
      </c>
      <c r="H35" s="35">
        <v>0</v>
      </c>
      <c r="I35" s="47">
        <v>0</v>
      </c>
      <c r="J35" s="48"/>
      <c r="K35" s="49"/>
    </row>
    <row r="36" ht="15" customHeight="1" spans="2:11">
      <c r="B36" s="17">
        <v>26</v>
      </c>
      <c r="C36" s="18"/>
      <c r="D36" s="20"/>
      <c r="E36" s="25"/>
      <c r="F36" s="25"/>
      <c r="G36" s="35">
        <v>0</v>
      </c>
      <c r="H36" s="35">
        <v>0</v>
      </c>
      <c r="I36" s="47">
        <v>0</v>
      </c>
      <c r="J36" s="48"/>
      <c r="K36" s="49"/>
    </row>
    <row r="37" ht="12" customHeight="1" spans="2:11">
      <c r="B37" s="17">
        <v>27</v>
      </c>
      <c r="C37" s="18"/>
      <c r="D37" s="21"/>
      <c r="E37" s="25"/>
      <c r="F37" s="25"/>
      <c r="G37" s="35">
        <v>0</v>
      </c>
      <c r="H37" s="35">
        <v>0</v>
      </c>
      <c r="I37" s="47">
        <v>0</v>
      </c>
      <c r="J37" s="48"/>
      <c r="K37" s="49"/>
    </row>
    <row r="38" ht="20.1" customHeight="1" spans="2:11">
      <c r="B38" s="16" t="s">
        <v>54</v>
      </c>
      <c r="C38" s="22"/>
      <c r="D38" s="22"/>
      <c r="E38" s="22"/>
      <c r="F38" s="31"/>
      <c r="G38" s="36">
        <f>SUM(G11:G37)</f>
        <v>3518.59</v>
      </c>
      <c r="H38" s="36">
        <f>SUM(H11:H37)</f>
        <v>2499.59</v>
      </c>
      <c r="I38" s="50">
        <f>SUM(I11:J37)</f>
        <v>1019</v>
      </c>
      <c r="J38" s="51"/>
      <c r="K38" s="52"/>
    </row>
    <row r="39" ht="20.1" customHeight="1" spans="2:11">
      <c r="B39" s="13"/>
      <c r="C39" s="13"/>
      <c r="D39" s="13"/>
      <c r="E39" s="13"/>
      <c r="F39" s="13"/>
      <c r="G39" s="13"/>
      <c r="H39" s="13"/>
      <c r="I39" s="13"/>
      <c r="J39" s="53"/>
      <c r="K39" s="13"/>
    </row>
    <row r="40" spans="2:11">
      <c r="B40" s="23" t="s">
        <v>82</v>
      </c>
      <c r="C40" s="23"/>
      <c r="D40" s="23"/>
      <c r="E40" s="23"/>
      <c r="F40" s="23"/>
      <c r="G40" s="23" t="s">
        <v>111</v>
      </c>
      <c r="H40" s="23"/>
      <c r="I40" s="23"/>
      <c r="J40" s="23"/>
      <c r="K40" s="23" t="s">
        <v>112</v>
      </c>
    </row>
    <row r="41" ht="15" customHeight="1" spans="2:11">
      <c r="B41" s="24">
        <f>H38</f>
        <v>2499.59</v>
      </c>
      <c r="C41" s="24"/>
      <c r="D41" s="24"/>
      <c r="E41" s="24"/>
      <c r="F41" s="24"/>
      <c r="G41" s="24">
        <f>I38</f>
        <v>1019</v>
      </c>
      <c r="H41" s="24"/>
      <c r="I41" s="24"/>
      <c r="J41" s="24"/>
      <c r="K41" s="54">
        <f>SUM(B41:J41)</f>
        <v>3518.59</v>
      </c>
    </row>
    <row r="42" ht="20.1" customHeight="1" spans="2:11">
      <c r="B42" s="13"/>
      <c r="C42" s="13"/>
      <c r="D42" s="13"/>
      <c r="E42" s="13"/>
      <c r="F42" s="13"/>
      <c r="G42" s="13"/>
      <c r="H42" s="13"/>
      <c r="I42" s="13"/>
      <c r="J42" s="13"/>
      <c r="K42" s="13"/>
    </row>
    <row r="43" ht="20.1" customHeight="1" spans="2:11">
      <c r="B43" s="13" t="s">
        <v>113</v>
      </c>
      <c r="C43" s="13"/>
      <c r="D43" s="13" t="s">
        <v>61</v>
      </c>
      <c r="E43" s="13"/>
      <c r="F43" s="13" t="s">
        <v>62</v>
      </c>
      <c r="G43" s="13" t="s">
        <v>114</v>
      </c>
      <c r="H43" s="13"/>
      <c r="I43" s="13"/>
      <c r="J43" s="13" t="s">
        <v>64</v>
      </c>
      <c r="K43" s="13"/>
    </row>
    <row r="44" ht="6" customHeight="1"/>
    <row r="45" ht="5.1" hidden="1" customHeight="1"/>
    <row r="46" ht="15.95" customHeight="1" spans="1:11">
      <c r="A46" s="2" t="s">
        <v>115</v>
      </c>
      <c r="B46" s="2"/>
      <c r="C46" s="2"/>
      <c r="D46" s="2"/>
      <c r="E46" s="2"/>
      <c r="F46" s="2"/>
      <c r="G46" s="2"/>
      <c r="H46" s="2"/>
      <c r="I46" s="2"/>
      <c r="J46" s="2"/>
      <c r="K46" s="2"/>
    </row>
    <row r="48" ht="15" customHeight="1" spans="2:11">
      <c r="B48" s="4"/>
      <c r="C48" s="5"/>
      <c r="D48" s="6" t="s">
        <v>66</v>
      </c>
      <c r="E48" s="6"/>
      <c r="F48" s="28" t="s">
        <v>61</v>
      </c>
      <c r="G48" s="28"/>
      <c r="H48" s="6" t="s">
        <v>67</v>
      </c>
      <c r="I48" s="5"/>
      <c r="J48" s="28" t="s">
        <v>68</v>
      </c>
      <c r="K48" s="38"/>
    </row>
    <row r="49" ht="15" customHeight="1" spans="2:11">
      <c r="B49" s="7"/>
      <c r="C49" s="8"/>
      <c r="D49" s="9" t="s">
        <v>69</v>
      </c>
      <c r="E49" s="9"/>
      <c r="F49" s="29" t="s">
        <v>116</v>
      </c>
      <c r="G49" s="29"/>
      <c r="H49" s="9" t="s">
        <v>71</v>
      </c>
      <c r="I49" s="8"/>
      <c r="J49" s="29" t="s">
        <v>72</v>
      </c>
      <c r="K49" s="39"/>
    </row>
    <row r="50" ht="15" customHeight="1" spans="2:11">
      <c r="B50" s="7"/>
      <c r="C50" s="8"/>
      <c r="D50" s="9" t="s">
        <v>73</v>
      </c>
      <c r="E50" s="9"/>
      <c r="F50" s="29" t="s">
        <v>117</v>
      </c>
      <c r="G50" s="29"/>
      <c r="H50" s="9" t="s">
        <v>75</v>
      </c>
      <c r="I50" s="40"/>
      <c r="J50" s="29" t="s">
        <v>118</v>
      </c>
      <c r="K50" s="39"/>
    </row>
    <row r="51" ht="14.1" customHeight="1" spans="2:11">
      <c r="B51" s="10"/>
      <c r="C51" s="11"/>
      <c r="D51" s="12"/>
      <c r="E51" s="12"/>
      <c r="F51" s="30"/>
      <c r="G51" s="30"/>
      <c r="H51" s="12" t="s">
        <v>77</v>
      </c>
      <c r="I51" s="41"/>
      <c r="J51" s="30" t="s">
        <v>78</v>
      </c>
      <c r="K51" s="42"/>
    </row>
    <row r="53" ht="15" customHeight="1" spans="2:11">
      <c r="B53" s="25"/>
      <c r="C53" s="25"/>
      <c r="D53" s="26" t="s">
        <v>119</v>
      </c>
      <c r="E53" s="25" t="s">
        <v>120</v>
      </c>
      <c r="F53" s="25"/>
      <c r="G53" s="35" t="s">
        <v>121</v>
      </c>
      <c r="H53" s="35" t="s">
        <v>122</v>
      </c>
      <c r="I53" s="35" t="s">
        <v>54</v>
      </c>
      <c r="J53" s="35"/>
      <c r="K53" s="55" t="s">
        <v>84</v>
      </c>
    </row>
    <row r="54" ht="15.95" customHeight="1" spans="2:11">
      <c r="B54" s="25">
        <v>1</v>
      </c>
      <c r="C54" s="25"/>
      <c r="D54" s="27" t="s">
        <v>70</v>
      </c>
      <c r="E54" s="25" t="s">
        <v>123</v>
      </c>
      <c r="F54" s="25"/>
      <c r="G54" s="35">
        <v>100</v>
      </c>
      <c r="H54" s="35">
        <v>2</v>
      </c>
      <c r="I54" s="47">
        <f>G54*H54</f>
        <v>200</v>
      </c>
      <c r="J54" s="48"/>
      <c r="K54" s="56"/>
    </row>
    <row r="55" ht="15.95" customHeight="1" spans="2:11">
      <c r="B55" s="25">
        <v>2</v>
      </c>
      <c r="C55" s="25"/>
      <c r="D55" s="27" t="s">
        <v>70</v>
      </c>
      <c r="E55" s="25" t="s">
        <v>124</v>
      </c>
      <c r="F55" s="25"/>
      <c r="G55" s="35">
        <v>100</v>
      </c>
      <c r="H55" s="35">
        <v>3</v>
      </c>
      <c r="I55" s="47">
        <f>G55*H55</f>
        <v>300</v>
      </c>
      <c r="J55" s="48"/>
      <c r="K55" s="56"/>
    </row>
    <row r="56" ht="15.95" customHeight="1" spans="2:11">
      <c r="B56" s="25">
        <v>3</v>
      </c>
      <c r="C56" s="25"/>
      <c r="D56" s="27" t="s">
        <v>70</v>
      </c>
      <c r="E56" s="34"/>
      <c r="F56" s="18" t="s">
        <v>125</v>
      </c>
      <c r="G56" s="35">
        <v>200</v>
      </c>
      <c r="H56" s="35">
        <v>2</v>
      </c>
      <c r="I56" s="47">
        <f>G56*H56</f>
        <v>400</v>
      </c>
      <c r="J56" s="48"/>
      <c r="K56" s="56"/>
    </row>
    <row r="57" ht="15.95" customHeight="1" spans="2:11">
      <c r="B57" s="25">
        <v>4</v>
      </c>
      <c r="C57" s="25"/>
      <c r="D57" s="27" t="s">
        <v>70</v>
      </c>
      <c r="E57" s="34"/>
      <c r="F57" s="18">
        <v>7.29</v>
      </c>
      <c r="G57" s="35">
        <v>100</v>
      </c>
      <c r="H57" s="35">
        <v>1</v>
      </c>
      <c r="I57" s="47">
        <f>G57*H57</f>
        <v>100</v>
      </c>
      <c r="J57" s="48"/>
      <c r="K57" s="56"/>
    </row>
    <row r="58" ht="20.1" customHeight="1" spans="2:11">
      <c r="B58" s="16" t="s">
        <v>54</v>
      </c>
      <c r="C58" s="22"/>
      <c r="D58" s="22"/>
      <c r="E58" s="22"/>
      <c r="F58" s="31"/>
      <c r="G58" s="36"/>
      <c r="H58" s="36">
        <f>SUM(H54:H57)</f>
        <v>8</v>
      </c>
      <c r="I58" s="50">
        <f>SUM(I54:J57)</f>
        <v>1000</v>
      </c>
      <c r="J58" s="51"/>
      <c r="K58" s="52"/>
    </row>
    <row r="59" ht="20.1" customHeight="1" spans="2:11">
      <c r="B59" s="13" t="s">
        <v>113</v>
      </c>
      <c r="C59" s="13"/>
      <c r="D59" s="13" t="s">
        <v>61</v>
      </c>
      <c r="E59" s="13"/>
      <c r="F59" s="13" t="s">
        <v>62</v>
      </c>
      <c r="G59" s="13" t="s">
        <v>114</v>
      </c>
      <c r="H59" s="13"/>
      <c r="I59" s="13"/>
      <c r="J59" s="13" t="s">
        <v>64</v>
      </c>
      <c r="K59" s="13"/>
    </row>
  </sheetData>
  <mergeCells count="12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B40:F40"/>
    <mergeCell ref="G40:J40"/>
    <mergeCell ref="B41:F41"/>
    <mergeCell ref="G41:J41"/>
    <mergeCell ref="A46:K46"/>
    <mergeCell ref="F48:G48"/>
    <mergeCell ref="J48:K48"/>
    <mergeCell ref="F49:G49"/>
    <mergeCell ref="J49:K49"/>
    <mergeCell ref="F50:G50"/>
    <mergeCell ref="J50:K50"/>
    <mergeCell ref="J51:K51"/>
    <mergeCell ref="B53:C53"/>
    <mergeCell ref="E53:F53"/>
    <mergeCell ref="I53:J53"/>
    <mergeCell ref="B54:C54"/>
    <mergeCell ref="E54:F54"/>
    <mergeCell ref="I54:J54"/>
    <mergeCell ref="B55:C55"/>
    <mergeCell ref="E55:F55"/>
    <mergeCell ref="I55:J55"/>
    <mergeCell ref="B56:C56"/>
    <mergeCell ref="I56:J56"/>
    <mergeCell ref="B57:C57"/>
    <mergeCell ref="I57:J57"/>
    <mergeCell ref="B58:F58"/>
    <mergeCell ref="I58:J58"/>
    <mergeCell ref="D11:D24"/>
    <mergeCell ref="D35:D3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马丽娜</cp:lastModifiedBy>
  <dcterms:created xsi:type="dcterms:W3CDTF">2014-04-19T08:52:00Z</dcterms:created>
  <cp:lastPrinted>2017-09-10T05:53:00Z</cp:lastPrinted>
  <dcterms:modified xsi:type="dcterms:W3CDTF">2019-12-10T16:29:04Z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2052-1.8.1.2821</vt:lpwstr>
  </property>
</Properties>
</file>