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<sst xmlns="http://schemas.openxmlformats.org/spreadsheetml/2006/main" count="94">
  <si>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</si>
  <si>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团号：KMJB-181115-ANS292</t>
  </si>
  <si>
    <t>会议日期：2017年11月16日-18日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</si>
  <si>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</si>
  <si>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</si>
  <si>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</si>
  <si>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</si>
  <si>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</si>
  <si>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</si>
  <si>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</si>
  <si>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</si>
  <si>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</si>
  <si>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</si>
  <si>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</si>
  <si>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</si>
  <si>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</si>
  <si>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</si>
  <si>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</si>
  <si>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</si>
  <si>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</si>
  <si>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</si>
  <si>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</si>
  <si>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</si>
  <si>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</si>
  <si>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</si>
  <si>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境外用餐垫付现点酒水费用</t>
  </si>
  <si>
    <t>需提供刷卡联、菜单（小票）</t>
  </si>
  <si>
    <t>国内集结客户用餐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</si>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</sst>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21" fillId="15" borderId="20" applyNumberFormat="0" applyAlignment="0" applyProtection="0">
      <alignment vertical="center"/>
    </xf>
    <xf numFmtId="0" fontId="24" fillId="29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3" sqref="I23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2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5000</v>
      </c>
      <c r="D22" s="66">
        <v>1</v>
      </c>
      <c r="E22" s="65">
        <f t="shared" si="2"/>
        <v>5000</v>
      </c>
      <c r="F22" s="65">
        <v>209.4</v>
      </c>
      <c r="G22" s="65">
        <v>0</v>
      </c>
      <c r="H22" s="65">
        <f t="shared" si="0"/>
        <v>209.4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385</v>
      </c>
      <c r="G23" s="65">
        <v>0</v>
      </c>
      <c r="H23" s="65">
        <f t="shared" si="0"/>
        <v>385</v>
      </c>
      <c r="I23" s="86" t="s">
        <v>27</v>
      </c>
      <c r="J23" s="92"/>
    </row>
    <row r="24" s="52" customFormat="1" customHeight="1" spans="1:10">
      <c r="A24" s="67"/>
      <c r="B24" s="68" t="s">
        <v>28</v>
      </c>
      <c r="C24" s="69">
        <f>SUM(C22)</f>
        <v>5000</v>
      </c>
      <c r="D24" s="69">
        <f t="shared" ref="D24:E24" si="6">SUM(D22)</f>
        <v>1</v>
      </c>
      <c r="E24" s="69">
        <f t="shared" si="6"/>
        <v>5000</v>
      </c>
      <c r="F24" s="69">
        <f>SUM(F22:F23)</f>
        <v>594.4</v>
      </c>
      <c r="G24" s="69">
        <f t="shared" ref="G24:H24" si="7">SUM(G22:G23)</f>
        <v>0</v>
      </c>
      <c r="H24" s="69">
        <f t="shared" si="7"/>
        <v>594.4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5000</v>
      </c>
      <c r="D41" s="66">
        <v>1</v>
      </c>
      <c r="E41" s="65">
        <f t="shared" si="2"/>
        <v>5000</v>
      </c>
      <c r="F41" s="65">
        <v>188.5</v>
      </c>
      <c r="G41" s="65">
        <v>0</v>
      </c>
      <c r="H41" s="65">
        <f t="shared" si="0"/>
        <v>188.5</v>
      </c>
      <c r="I41" s="86" t="s">
        <v>41</v>
      </c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5000</v>
      </c>
      <c r="D44" s="69">
        <f t="shared" ref="D44:E44" si="17">SUM(D41)</f>
        <v>1</v>
      </c>
      <c r="E44" s="69">
        <f t="shared" si="17"/>
        <v>5000</v>
      </c>
      <c r="F44" s="69">
        <f>SUM(F41:F43)</f>
        <v>188.5</v>
      </c>
      <c r="G44" s="69">
        <f t="shared" ref="G44:H44" si="18">SUM(G41:G43)</f>
        <v>0</v>
      </c>
      <c r="H44" s="69">
        <f t="shared" si="18"/>
        <v>188.5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10000</v>
      </c>
      <c r="D53" s="69">
        <f t="shared" ref="D53:H53" si="22">SUM(D52,D44,D40,D37,D32,D27,D24,D21,D16,D13)</f>
        <v>2</v>
      </c>
      <c r="E53" s="69">
        <f t="shared" si="22"/>
        <v>10000</v>
      </c>
      <c r="F53" s="69">
        <f t="shared" si="22"/>
        <v>782.9</v>
      </c>
      <c r="G53" s="69">
        <f t="shared" si="22"/>
        <v>0</v>
      </c>
      <c r="H53" s="69">
        <f t="shared" si="22"/>
        <v>782.9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10000</v>
      </c>
      <c r="B58" s="81"/>
      <c r="C58" s="81">
        <f>H53</f>
        <v>782.9</v>
      </c>
      <c r="D58" s="81"/>
      <c r="E58" s="81">
        <f>F53</f>
        <v>782.9</v>
      </c>
      <c r="F58" s="81"/>
      <c r="G58" s="81">
        <f>G53</f>
        <v>0</v>
      </c>
      <c r="H58" s="81"/>
      <c r="I58" s="99">
        <f>A58-C58</f>
        <v>9217.1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 t="s">
        <v>83</v>
      </c>
      <c r="F15" s="27"/>
      <c r="G15" s="25">
        <v>33</v>
      </c>
      <c r="H15" s="25">
        <v>33</v>
      </c>
      <c r="I15" s="42"/>
      <c r="J15" s="43"/>
      <c r="K15" s="44" t="s">
        <v>84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53</v>
      </c>
      <c r="G23" s="16" t="s">
        <v>88</v>
      </c>
      <c r="H23" s="16"/>
      <c r="I23" s="16"/>
      <c r="J23" s="16" t="s">
        <v>55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宋净菲</v>
      </c>
      <c r="G28" s="7"/>
      <c r="H28" s="6" t="s">
        <v>59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87</v>
      </c>
      <c r="C38" s="16"/>
      <c r="D38" s="16"/>
      <c r="E38" s="16"/>
      <c r="F38" s="16" t="s">
        <v>53</v>
      </c>
      <c r="G38" s="16" t="s">
        <v>88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2018-12-05T05:54:12Z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