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7800" yWindow="465" windowWidth="20730" windowHeight="11760" activeTab="1"/>
  </bookViews>
  <sheets>
    <sheet name="员工报销明细" sheetId="3" r:id="rId1"/>
    <sheet name="员工差旅明细" sheetId="2" r:id="rId2"/>
  </sheets>
  <definedNames>
    <definedName name="_xlnm.Print_Area" localSheetId="1">员工差旅明细!$A$1:$K$40</definedName>
  </definedNames>
  <calcPr calcId="125725"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30" i="2"/>
  <c r="I20"/>
  <c r="I36"/>
  <c r="J32"/>
  <c r="H22" i="3"/>
  <c r="H21"/>
  <c r="H20"/>
  <c r="J33" i="2"/>
  <c r="J31"/>
  <c r="G54" i="3"/>
  <c r="F54"/>
  <c r="C54"/>
  <c r="G46"/>
  <c r="F46"/>
  <c r="G42"/>
  <c r="F42"/>
  <c r="G39"/>
  <c r="F39"/>
  <c r="G34"/>
  <c r="F34"/>
  <c r="G29"/>
  <c r="F29"/>
  <c r="G26"/>
  <c r="F26"/>
  <c r="G23"/>
  <c r="F23"/>
  <c r="D23"/>
  <c r="C23"/>
  <c r="G16"/>
  <c r="F16"/>
  <c r="D16"/>
  <c r="C16"/>
  <c r="G13"/>
  <c r="F13"/>
  <c r="D13"/>
  <c r="C13"/>
  <c r="F55"/>
  <c r="E60"/>
  <c r="G55"/>
  <c r="G60"/>
  <c r="H28"/>
  <c r="H15"/>
  <c r="D54"/>
  <c r="H48"/>
  <c r="H49"/>
  <c r="H50"/>
  <c r="H51"/>
  <c r="H52"/>
  <c r="H53"/>
  <c r="D46"/>
  <c r="C46"/>
  <c r="D42"/>
  <c r="C42"/>
  <c r="D39"/>
  <c r="C39"/>
  <c r="D34"/>
  <c r="C34"/>
  <c r="D29"/>
  <c r="C29"/>
  <c r="D26"/>
  <c r="C26"/>
  <c r="E8"/>
  <c r="E13"/>
  <c r="H8"/>
  <c r="H9"/>
  <c r="H10"/>
  <c r="H11"/>
  <c r="H12"/>
  <c r="H14"/>
  <c r="H17"/>
  <c r="H18"/>
  <c r="H19"/>
  <c r="H24"/>
  <c r="H25"/>
  <c r="H27"/>
  <c r="H29"/>
  <c r="H30"/>
  <c r="H31"/>
  <c r="H32"/>
  <c r="H33"/>
  <c r="H35"/>
  <c r="H36"/>
  <c r="H37"/>
  <c r="H38"/>
  <c r="H40"/>
  <c r="H41"/>
  <c r="H43"/>
  <c r="H44"/>
  <c r="H45"/>
  <c r="H47"/>
  <c r="E14"/>
  <c r="E16"/>
  <c r="E17"/>
  <c r="E24"/>
  <c r="E26"/>
  <c r="E27"/>
  <c r="E29"/>
  <c r="E30"/>
  <c r="E34"/>
  <c r="E35"/>
  <c r="E39"/>
  <c r="E40"/>
  <c r="E42"/>
  <c r="E43"/>
  <c r="E46"/>
  <c r="E47"/>
  <c r="E54"/>
  <c r="H54"/>
  <c r="H16"/>
  <c r="C55"/>
  <c r="H26"/>
  <c r="H13"/>
  <c r="D55"/>
  <c r="E55"/>
  <c r="A60"/>
  <c r="H46"/>
  <c r="H23"/>
  <c r="H42"/>
  <c r="H39"/>
  <c r="H34"/>
  <c r="G23" i="2"/>
  <c r="G20"/>
  <c r="H20"/>
  <c r="B23"/>
  <c r="H55" i="3"/>
  <c r="C60"/>
  <c r="I60"/>
  <c r="K23" i="2"/>
</calcChain>
</file>

<file path=xl/sharedStrings.xml><?xml version="1.0" encoding="utf-8"?>
<sst xmlns="http://schemas.openxmlformats.org/spreadsheetml/2006/main" count="130" uniqueCount="116">
  <si>
    <t>项目</t>
    <phoneticPr fontId="1" type="noConversion"/>
  </si>
  <si>
    <t>数量</t>
    <phoneticPr fontId="1" type="noConversion"/>
  </si>
  <si>
    <t>活动交通</t>
    <phoneticPr fontId="1" type="noConversion"/>
  </si>
  <si>
    <t>安全相关</t>
    <phoneticPr fontId="1" type="noConversion"/>
  </si>
  <si>
    <t>活动餐费</t>
    <phoneticPr fontId="1" type="noConversion"/>
  </si>
  <si>
    <t>其他</t>
    <phoneticPr fontId="1" type="noConversion"/>
  </si>
  <si>
    <t>还发票要求</t>
    <phoneticPr fontId="1" type="noConversion"/>
  </si>
  <si>
    <t>借款金额</t>
    <phoneticPr fontId="1" type="noConversion"/>
  </si>
  <si>
    <t>还款金额</t>
    <phoneticPr fontId="1" type="noConversion"/>
  </si>
  <si>
    <t>金额</t>
    <phoneticPr fontId="1" type="noConversion"/>
  </si>
  <si>
    <t>还款</t>
    <phoneticPr fontId="1" type="noConversion"/>
  </si>
  <si>
    <t>借款</t>
    <phoneticPr fontId="1" type="noConversion"/>
  </si>
  <si>
    <t>借款金额合计</t>
    <phoneticPr fontId="5" type="noConversion"/>
  </si>
  <si>
    <t>报帐金额</t>
    <phoneticPr fontId="1" type="noConversion"/>
  </si>
  <si>
    <t>差额</t>
    <phoneticPr fontId="1" type="noConversion"/>
  </si>
  <si>
    <t>发票金额</t>
    <phoneticPr fontId="1" type="noConversion"/>
  </si>
  <si>
    <t>其他金额</t>
    <phoneticPr fontId="1" type="noConversion"/>
  </si>
  <si>
    <t>发票报帐金额</t>
    <phoneticPr fontId="5" type="noConversion"/>
  </si>
  <si>
    <t>其他发票报帐金额</t>
    <phoneticPr fontId="1" type="noConversion"/>
  </si>
  <si>
    <t>姓名:</t>
  </si>
  <si>
    <t>职位:</t>
  </si>
  <si>
    <t>发生地:</t>
  </si>
  <si>
    <t>部门:</t>
  </si>
  <si>
    <t>发生日期:</t>
  </si>
  <si>
    <t>报销日期:</t>
  </si>
  <si>
    <t>序号</t>
  </si>
  <si>
    <t>报销项目</t>
  </si>
  <si>
    <t>用途</t>
  </si>
  <si>
    <t>实际报销金额</t>
  </si>
  <si>
    <t>合格发票金额</t>
  </si>
  <si>
    <t>不合格发票金额</t>
  </si>
  <si>
    <t>备注</t>
  </si>
  <si>
    <t>差旅费</t>
  </si>
  <si>
    <t>大交通（机票/火车票）</t>
  </si>
  <si>
    <t>住宿费</t>
  </si>
  <si>
    <t>其他</t>
  </si>
  <si>
    <t>合计</t>
  </si>
  <si>
    <t>补票金额</t>
  </si>
  <si>
    <t>报销总金额</t>
  </si>
  <si>
    <t>报销人:</t>
  </si>
  <si>
    <t>总监：</t>
  </si>
  <si>
    <t>合规:</t>
  </si>
  <si>
    <t>财务：</t>
  </si>
  <si>
    <t>序号</t>
    <phoneticPr fontId="1" type="noConversion"/>
  </si>
  <si>
    <t>项目明细</t>
    <phoneticPr fontId="1" type="noConversion"/>
  </si>
  <si>
    <t>活动交通合计</t>
    <phoneticPr fontId="1" type="noConversion"/>
  </si>
  <si>
    <t>媒体费用</t>
    <phoneticPr fontId="1" type="noConversion"/>
  </si>
  <si>
    <t>媒体费用合计</t>
    <phoneticPr fontId="1" type="noConversion"/>
  </si>
  <si>
    <t>客户使用费用</t>
    <phoneticPr fontId="1" type="noConversion"/>
  </si>
  <si>
    <t>客户使用费用合计</t>
    <phoneticPr fontId="1" type="noConversion"/>
  </si>
  <si>
    <t>活动餐费合计</t>
    <phoneticPr fontId="1" type="noConversion"/>
  </si>
  <si>
    <t>现地采买费用</t>
    <phoneticPr fontId="1" type="noConversion"/>
  </si>
  <si>
    <t>第三方人工工资</t>
    <phoneticPr fontId="1" type="noConversion"/>
  </si>
  <si>
    <t>制作费</t>
    <phoneticPr fontId="1" type="noConversion"/>
  </si>
  <si>
    <t>安全相关费用合计</t>
    <phoneticPr fontId="1" type="noConversion"/>
  </si>
  <si>
    <t>境外</t>
    <phoneticPr fontId="1" type="noConversion"/>
  </si>
  <si>
    <t>现地采买费用合计</t>
    <phoneticPr fontId="1" type="noConversion"/>
  </si>
  <si>
    <t>第三方人工工资合计</t>
    <phoneticPr fontId="1" type="noConversion"/>
  </si>
  <si>
    <t>制作费合计</t>
    <phoneticPr fontId="1" type="noConversion"/>
  </si>
  <si>
    <t>境外费用合计</t>
    <phoneticPr fontId="1" type="noConversion"/>
  </si>
  <si>
    <t>其他费用合计</t>
    <phoneticPr fontId="1" type="noConversion"/>
  </si>
  <si>
    <t>合计</t>
    <phoneticPr fontId="1" type="noConversion"/>
  </si>
  <si>
    <t>仅可使用公司规定项目的发票，其余均不可用。需提供签到表及收条。</t>
    <phoneticPr fontId="1" type="noConversion"/>
  </si>
  <si>
    <t>需有客户邮件确认，并抄送合规部。</t>
    <phoneticPr fontId="1" type="noConversion"/>
  </si>
  <si>
    <t>需提供刷卡联、菜单（小票）</t>
    <phoneticPr fontId="1" type="noConversion"/>
  </si>
  <si>
    <t>尽量提供可用的原始发票，发票项目不可用的，且开票需要加收税点的可以不提供原始发票。网上交易均需提供交易截图。</t>
    <phoneticPr fontId="1" type="noConversion"/>
  </si>
  <si>
    <t xml:space="preserve">司机,导游不得直接付款,要使用地接间接付款
身份证复印件,收条,签字即可,每人超过800元/人,需要补票或交个人所得税。
</t>
    <phoneticPr fontId="1" type="noConversion"/>
  </si>
  <si>
    <t>药品500元/团以下可用</t>
    <phoneticPr fontId="1" type="noConversion"/>
  </si>
  <si>
    <t>离境税、落地签签证、小费，写清名单,提供收据并补票或交税</t>
    <phoneticPr fontId="1" type="noConversion"/>
  </si>
  <si>
    <t>【员工差旅报销单】</t>
    <phoneticPr fontId="1" type="noConversion"/>
  </si>
  <si>
    <t>可用项目：租车费、大交通、过路费、过桥费。
加油费（仅试驾活动可用，且只可使用活动当时当地的加油票）</t>
    <phoneticPr fontId="1" type="noConversion"/>
  </si>
  <si>
    <t>【借款报销单】</t>
    <phoneticPr fontId="1" type="noConversion"/>
  </si>
  <si>
    <t>借款人：</t>
    <phoneticPr fontId="1" type="noConversion"/>
  </si>
  <si>
    <t>总监：</t>
    <phoneticPr fontId="1" type="noConversion"/>
  </si>
  <si>
    <t>合规：</t>
    <phoneticPr fontId="1" type="noConversion"/>
  </si>
  <si>
    <t>财务：</t>
    <phoneticPr fontId="1" type="noConversion"/>
  </si>
  <si>
    <t>团号:</t>
    <phoneticPr fontId="1" type="noConversion"/>
  </si>
  <si>
    <t>【员工上会补助统计单】</t>
    <phoneticPr fontId="1" type="noConversion"/>
  </si>
  <si>
    <t>备注</t>
    <phoneticPr fontId="1" type="noConversion"/>
  </si>
  <si>
    <t>天数</t>
    <phoneticPr fontId="1" type="noConversion"/>
  </si>
  <si>
    <t>每天金额</t>
    <phoneticPr fontId="1" type="noConversion"/>
  </si>
  <si>
    <t>出差城市</t>
    <phoneticPr fontId="1" type="noConversion"/>
  </si>
  <si>
    <t>出差起止日期</t>
    <phoneticPr fontId="1" type="noConversion"/>
  </si>
  <si>
    <t>部门:</t>
    <phoneticPr fontId="1" type="noConversion"/>
  </si>
  <si>
    <t>安慕希酸奶</t>
    <phoneticPr fontId="1" type="noConversion"/>
  </si>
  <si>
    <t>源氏蝴蝶酥</t>
    <phoneticPr fontId="1" type="noConversion"/>
  </si>
  <si>
    <t>碧根果、开心果</t>
    <phoneticPr fontId="1" type="noConversion"/>
  </si>
  <si>
    <t>费列罗巧克力</t>
    <phoneticPr fontId="1" type="noConversion"/>
  </si>
  <si>
    <t>牛肉干</t>
    <phoneticPr fontId="1" type="noConversion"/>
  </si>
  <si>
    <t>客户9月14日吃晚餐，未拿小单</t>
    <phoneticPr fontId="1" type="noConversion"/>
  </si>
  <si>
    <t>会议日期：9月14-17日</t>
    <phoneticPr fontId="1" type="noConversion"/>
  </si>
  <si>
    <t>团号：HMO-1709-A14STY612</t>
    <phoneticPr fontId="1" type="noConversion"/>
  </si>
  <si>
    <t>当时当地</t>
    <rPh sb="0" eb="1">
      <t>dang'dhi'dang'di</t>
    </rPh>
    <phoneticPr fontId="1" type="noConversion"/>
  </si>
  <si>
    <t>HMOA-171104-STY600</t>
    <phoneticPr fontId="1" type="noConversion"/>
  </si>
  <si>
    <t>10.31-11.6</t>
    <phoneticPr fontId="1" type="noConversion"/>
  </si>
  <si>
    <t>北京</t>
    <rPh sb="0" eb="1">
      <t>bei'jing</t>
    </rPh>
    <phoneticPr fontId="1" type="noConversion"/>
  </si>
  <si>
    <t>张筱青</t>
    <rPh sb="0" eb="1">
      <t>lin'yu'jie</t>
    </rPh>
    <phoneticPr fontId="1" type="noConversion"/>
  </si>
  <si>
    <t>上海、北京</t>
    <rPh sb="0" eb="1">
      <t>bei'jing</t>
    </rPh>
    <phoneticPr fontId="1" type="noConversion"/>
  </si>
  <si>
    <t>业务经理</t>
    <rPh sb="0" eb="1">
      <t>zhu'li</t>
    </rPh>
    <phoneticPr fontId="1" type="noConversion"/>
  </si>
  <si>
    <t>上海事业部</t>
    <rPh sb="0" eb="1">
      <t>ye'wu</t>
    </rPh>
    <rPh sb="3" eb="4">
      <t>bu'men</t>
    </rPh>
    <phoneticPr fontId="1" type="noConversion"/>
  </si>
  <si>
    <t>11月8日北京南-上海虹桥</t>
    <rPh sb="0" eb="1">
      <t>dang'dhi'dang'di</t>
    </rPh>
    <phoneticPr fontId="1" type="noConversion"/>
  </si>
  <si>
    <t>10.25-11.8</t>
    <phoneticPr fontId="1" type="noConversion"/>
  </si>
  <si>
    <t>10.31 上海虹桥—北京南 火车上用餐 50
11.3 中午+晚上用餐 70
11.4 午餐（自己）31
11.4 晚餐（自己）25
11.5 午餐（自己）40
11.5 晚餐（自己）40
11.6 晚餐（自己）20</t>
    <rPh sb="0" eb="1">
      <t>dang'dhi'dang'di</t>
    </rPh>
    <phoneticPr fontId="1" type="noConversion"/>
  </si>
  <si>
    <t>香格里拉酒店所有住宿房间摆放礼品，由酒店行李员负责开门锁，收取我们的人工费，我直接现金付给行李员（发票是行李员自己找的打车发票）</t>
    <phoneticPr fontId="1" type="noConversion"/>
  </si>
  <si>
    <t>替客户苏媛购买保暖丝袜和暖宝宝</t>
    <phoneticPr fontId="1" type="noConversion"/>
  </si>
  <si>
    <t>2双丝袜、一包暖宝宝</t>
    <phoneticPr fontId="1" type="noConversion"/>
  </si>
  <si>
    <t>Inhouse通用汽车凯迪拉克--餐费</t>
    <phoneticPr fontId="1" type="noConversion"/>
  </si>
  <si>
    <t>10.25 午餐（自己）11
10.25 午餐（请客户）23.7
10.26 午餐（自己）16.3
10.26 午餐（请客户）13.9
10.26 请客户喝咖啡 79
10.27 午餐（自己）25.6
10.30 午餐（自己）11.9
10.30 请客户喝咖啡 30
10.25~30日4个整天inhouse通用，无法回公司，协助客户处理11月5日北京新车发布会活动</t>
    <phoneticPr fontId="1" type="noConversion"/>
  </si>
  <si>
    <t>Inhouse期间电话费用+使用手机4g热点上网流量费用</t>
    <phoneticPr fontId="1" type="noConversion"/>
  </si>
  <si>
    <t>10月账单明细+电子发票</t>
    <phoneticPr fontId="1" type="noConversion"/>
  </si>
  <si>
    <t>10月31-11月6日</t>
    <phoneticPr fontId="1" type="noConversion"/>
  </si>
  <si>
    <t>北京</t>
    <phoneticPr fontId="1" type="noConversion"/>
  </si>
  <si>
    <t>餐费</t>
    <phoneticPr fontId="1" type="noConversion"/>
  </si>
  <si>
    <t>市内交通（打车）
含活动前期准备阶段前往客户公司开会交通费用</t>
    <phoneticPr fontId="1" type="noConversion"/>
  </si>
  <si>
    <t>香格里拉酒店行李员费用</t>
    <phoneticPr fontId="1" type="noConversion"/>
  </si>
  <si>
    <t>10.11 家—上汽通用 48
10.11 公司—家（加班）72
10.12 公司—家（加班）72
10.13 公司—上汽通用 56
10.13 上汽通用—公司 68
10.18 公司—上汽通用 65
10.18 上汽通用—公司 63
10.20 家—上汽通用 58
10.31 家—上海虹桥火车站 83
10.31 北京公司—北京香格里拉酒店 53
11.4 如家酒店—北京香格里拉酒店 54
11.4 北京香格里拉酒店—五棵松体育馆 37
11.8 上海虹桥火车站—家 98</t>
    <rPh sb="4" eb="5">
      <t>h'q</t>
    </rPh>
    <rPh sb="6" eb="7">
      <t>huo'che'z</t>
    </rPh>
    <rPh sb="10" eb="11">
      <t>jia</t>
    </rPh>
    <phoneticPr fontId="1" type="noConversion"/>
  </si>
</sst>
</file>

<file path=xl/styles.xml><?xml version="1.0" encoding="utf-8"?>
<styleSheet xmlns="http://schemas.openxmlformats.org/spreadsheetml/2006/main">
  <numFmts count="4">
    <numFmt numFmtId="176" formatCode="0.00_ "/>
    <numFmt numFmtId="177" formatCode="#,##0.00_ "/>
    <numFmt numFmtId="178" formatCode="#,##0.00;[Red]#,##0.00"/>
    <numFmt numFmtId="179" formatCode="0.00_);[Red]\(0.00\)"/>
  </numFmts>
  <fonts count="19">
    <font>
      <sz val="11"/>
      <color theme="1"/>
      <name val="DengXian"/>
      <family val="2"/>
      <charset val="134"/>
      <scheme val="minor"/>
    </font>
    <font>
      <sz val="9"/>
      <name val="DengXian"/>
      <family val="2"/>
      <charset val="134"/>
      <scheme val="minor"/>
    </font>
    <font>
      <sz val="10"/>
      <color theme="1"/>
      <name val="微软雅黑"/>
      <family val="2"/>
      <charset val="134"/>
    </font>
    <font>
      <b/>
      <sz val="10"/>
      <color theme="1"/>
      <name val="微软雅黑"/>
      <family val="2"/>
      <charset val="134"/>
    </font>
    <font>
      <b/>
      <sz val="10"/>
      <color theme="0"/>
      <name val="微软雅黑"/>
      <family val="2"/>
      <charset val="134"/>
    </font>
    <font>
      <sz val="9"/>
      <name val="宋体"/>
      <family val="3"/>
      <charset val="134"/>
    </font>
    <font>
      <sz val="11"/>
      <color theme="1"/>
      <name val="DengXian"/>
      <family val="2"/>
      <charset val="134"/>
      <scheme val="minor"/>
    </font>
    <font>
      <sz val="11"/>
      <color theme="1"/>
      <name val="DengXian"/>
      <family val="3"/>
      <charset val="134"/>
      <scheme val="minor"/>
    </font>
    <font>
      <sz val="11"/>
      <color indexed="8"/>
      <name val="宋体"/>
      <family val="3"/>
      <charset val="134"/>
    </font>
    <font>
      <sz val="11"/>
      <color theme="1"/>
      <name val="微软雅黑"/>
      <family val="2"/>
      <charset val="134"/>
    </font>
    <font>
      <b/>
      <sz val="14"/>
      <color theme="1"/>
      <name val="DengXian"/>
      <family val="3"/>
      <charset val="134"/>
      <scheme val="minor"/>
    </font>
    <font>
      <sz val="9"/>
      <color theme="1"/>
      <name val="微软雅黑"/>
      <family val="2"/>
      <charset val="134"/>
    </font>
    <font>
      <b/>
      <sz val="9"/>
      <color theme="1"/>
      <name val="微软雅黑"/>
      <family val="2"/>
      <charset val="134"/>
    </font>
    <font>
      <b/>
      <sz val="11"/>
      <color theme="1"/>
      <name val="DengXian"/>
      <family val="2"/>
      <charset val="134"/>
      <scheme val="minor"/>
    </font>
    <font>
      <sz val="10"/>
      <color theme="1"/>
      <name val="DengXian"/>
      <family val="2"/>
      <charset val="134"/>
      <scheme val="minor"/>
    </font>
    <font>
      <sz val="10"/>
      <color theme="1"/>
      <name val="DengXian"/>
      <family val="3"/>
      <charset val="134"/>
      <scheme val="minor"/>
    </font>
    <font>
      <b/>
      <sz val="11"/>
      <color theme="1"/>
      <name val="DengXian"/>
      <family val="3"/>
      <charset val="134"/>
      <scheme val="minor"/>
    </font>
    <font>
      <u/>
      <sz val="11"/>
      <color theme="10"/>
      <name val="DengXian"/>
      <family val="2"/>
      <charset val="134"/>
      <scheme val="minor"/>
    </font>
    <font>
      <u/>
      <sz val="11"/>
      <color theme="11"/>
      <name val="DengXian"/>
      <family val="2"/>
      <charset val="134"/>
      <scheme val="minor"/>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rgb="FFFF0000"/>
        <bgColor indexed="64"/>
      </patternFill>
    </fill>
    <fill>
      <patternFill patternType="solid">
        <fgColor rgb="FF7030A0"/>
        <bgColor indexed="64"/>
      </patternFill>
    </fill>
    <fill>
      <patternFill patternType="solid">
        <fgColor rgb="FFFFC000"/>
        <bgColor indexed="64"/>
      </patternFill>
    </fill>
    <fill>
      <patternFill patternType="solid">
        <fgColor rgb="FFFFFF99"/>
        <bgColor indexed="64"/>
      </patternFill>
    </fill>
    <fill>
      <patternFill patternType="solid">
        <fgColor theme="6" tint="0.39997558519241921"/>
        <bgColor indexed="64"/>
      </patternFill>
    </fill>
    <fill>
      <patternFill patternType="solid">
        <fgColor theme="9"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alignment vertical="center"/>
    </xf>
    <xf numFmtId="0" fontId="7" fillId="0" borderId="0">
      <alignment vertical="center"/>
    </xf>
    <xf numFmtId="0" fontId="8" fillId="0" borderId="0">
      <alignment vertical="center"/>
    </xf>
    <xf numFmtId="0" fontId="6"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cellStyleXfs>
  <cellXfs count="137">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4" fillId="6" borderId="1" xfId="0" applyFont="1" applyFill="1" applyBorder="1" applyAlignment="1">
      <alignment horizontal="center" vertical="center"/>
    </xf>
    <xf numFmtId="0" fontId="7" fillId="0" borderId="0" xfId="1">
      <alignment vertical="center"/>
    </xf>
    <xf numFmtId="0" fontId="9" fillId="0" borderId="0" xfId="1" applyFont="1">
      <alignment vertical="center"/>
    </xf>
    <xf numFmtId="0" fontId="2" fillId="0" borderId="0" xfId="1" applyFont="1" applyAlignment="1">
      <alignment horizontal="right" vertical="center"/>
    </xf>
    <xf numFmtId="0" fontId="11" fillId="0" borderId="9" xfId="1" applyFont="1" applyBorder="1">
      <alignment vertical="center"/>
    </xf>
    <xf numFmtId="0" fontId="11" fillId="0" borderId="8" xfId="1" applyFont="1" applyBorder="1">
      <alignment vertical="center"/>
    </xf>
    <xf numFmtId="0" fontId="11" fillId="0" borderId="11" xfId="1" applyFont="1" applyBorder="1">
      <alignment vertical="center"/>
    </xf>
    <xf numFmtId="0" fontId="11" fillId="0" borderId="0" xfId="1" applyFont="1" applyBorder="1">
      <alignment vertical="center"/>
    </xf>
    <xf numFmtId="0" fontId="11" fillId="0" borderId="0" xfId="1" applyFont="1" applyBorder="1" applyAlignment="1">
      <alignment horizontal="right" vertical="center"/>
    </xf>
    <xf numFmtId="0" fontId="11" fillId="0" borderId="0" xfId="1" applyFont="1" applyFill="1" applyBorder="1">
      <alignment vertical="center"/>
    </xf>
    <xf numFmtId="0" fontId="11" fillId="0" borderId="13" xfId="1" applyFont="1" applyBorder="1">
      <alignment vertical="center"/>
    </xf>
    <xf numFmtId="0" fontId="11" fillId="0" borderId="14" xfId="1" applyFont="1" applyBorder="1">
      <alignment vertical="center"/>
    </xf>
    <xf numFmtId="0" fontId="11" fillId="0" borderId="0" xfId="1" applyFont="1">
      <alignment vertical="center"/>
    </xf>
    <xf numFmtId="0" fontId="12" fillId="0" borderId="5" xfId="1" applyFont="1" applyBorder="1" applyAlignment="1">
      <alignment horizontal="center" vertical="center"/>
    </xf>
    <xf numFmtId="0" fontId="12" fillId="0" borderId="1" xfId="1" applyFont="1" applyBorder="1" applyAlignment="1">
      <alignment horizontal="center" vertical="center"/>
    </xf>
    <xf numFmtId="0" fontId="12" fillId="0" borderId="7" xfId="1" applyFont="1" applyBorder="1" applyAlignment="1">
      <alignment horizontal="center" vertical="center"/>
    </xf>
    <xf numFmtId="179" fontId="11" fillId="2" borderId="1" xfId="1" applyNumberFormat="1" applyFont="1" applyFill="1" applyBorder="1" applyAlignment="1">
      <alignment horizontal="center" vertical="center"/>
    </xf>
    <xf numFmtId="0" fontId="11" fillId="2" borderId="1" xfId="1" applyFont="1" applyFill="1" applyBorder="1" applyAlignment="1">
      <alignment vertical="center"/>
    </xf>
    <xf numFmtId="178" fontId="12" fillId="0" borderId="1" xfId="1" applyNumberFormat="1" applyFont="1" applyBorder="1" applyAlignment="1">
      <alignment horizontal="center" vertical="center"/>
    </xf>
    <xf numFmtId="0" fontId="12" fillId="0" borderId="1" xfId="1" applyFont="1" applyBorder="1" applyAlignment="1">
      <alignment vertical="center"/>
    </xf>
    <xf numFmtId="177" fontId="11" fillId="0" borderId="0" xfId="1" applyNumberFormat="1" applyFont="1" applyBorder="1" applyAlignment="1">
      <alignment horizontal="left" vertical="center"/>
    </xf>
    <xf numFmtId="176" fontId="12" fillId="0" borderId="1" xfId="1" applyNumberFormat="1" applyFont="1" applyBorder="1" applyAlignment="1">
      <alignment horizontal="center" vertical="center"/>
    </xf>
    <xf numFmtId="176" fontId="4" fillId="5" borderId="1" xfId="0" applyNumberFormat="1" applyFont="1" applyFill="1" applyBorder="1" applyAlignment="1">
      <alignment horizontal="center" vertical="center"/>
    </xf>
    <xf numFmtId="176" fontId="4" fillId="6" borderId="1" xfId="0" applyNumberFormat="1" applyFont="1" applyFill="1" applyBorder="1" applyAlignment="1">
      <alignment horizontal="center" vertical="center"/>
    </xf>
    <xf numFmtId="40" fontId="4" fillId="6" borderId="1" xfId="0" applyNumberFormat="1" applyFont="1" applyFill="1" applyBorder="1" applyAlignment="1">
      <alignment horizontal="center" vertical="center"/>
    </xf>
    <xf numFmtId="40" fontId="0" fillId="0" borderId="0" xfId="0" applyNumberFormat="1">
      <alignment vertical="center"/>
    </xf>
    <xf numFmtId="0" fontId="3" fillId="9" borderId="1" xfId="0" applyFont="1" applyFill="1" applyBorder="1" applyAlignment="1">
      <alignment horizontal="center" vertical="center"/>
    </xf>
    <xf numFmtId="0" fontId="13" fillId="0" borderId="0" xfId="0" applyFont="1" applyFill="1">
      <alignment vertical="center"/>
    </xf>
    <xf numFmtId="0" fontId="4" fillId="4" borderId="1" xfId="0" applyFont="1" applyFill="1" applyBorder="1" applyAlignment="1">
      <alignment horizontal="center" vertical="center"/>
    </xf>
    <xf numFmtId="176" fontId="3" fillId="0" borderId="1" xfId="0" applyNumberFormat="1" applyFont="1" applyBorder="1" applyAlignment="1">
      <alignment horizontal="center" vertical="center"/>
    </xf>
    <xf numFmtId="0" fontId="13" fillId="9" borderId="1" xfId="0" applyFont="1" applyFill="1" applyBorder="1" applyAlignment="1">
      <alignment horizontal="center" vertical="center"/>
    </xf>
    <xf numFmtId="0" fontId="13" fillId="9" borderId="1" xfId="0" applyFont="1" applyFill="1" applyBorder="1">
      <alignment vertical="center"/>
    </xf>
    <xf numFmtId="40" fontId="0" fillId="0" borderId="1" xfId="0" applyNumberFormat="1" applyBorder="1" applyAlignment="1">
      <alignment horizontal="right" vertical="center"/>
    </xf>
    <xf numFmtId="40" fontId="13" fillId="9" borderId="1" xfId="0" applyNumberFormat="1" applyFont="1" applyFill="1" applyBorder="1" applyAlignment="1">
      <alignment horizontal="right" vertical="center"/>
    </xf>
    <xf numFmtId="0" fontId="10" fillId="0" borderId="0" xfId="1" applyFont="1" applyAlignment="1">
      <alignment vertical="center"/>
    </xf>
    <xf numFmtId="0" fontId="15" fillId="0" borderId="1" xfId="0" applyFont="1" applyBorder="1">
      <alignment vertical="center"/>
    </xf>
    <xf numFmtId="0" fontId="16" fillId="0" borderId="0" xfId="0" applyFont="1" applyAlignment="1">
      <alignment horizontal="center" vertical="center"/>
    </xf>
    <xf numFmtId="0" fontId="16" fillId="0" borderId="0" xfId="0" applyFont="1">
      <alignment vertical="center"/>
    </xf>
    <xf numFmtId="40" fontId="16" fillId="0" borderId="0" xfId="0" applyNumberFormat="1" applyFont="1" applyAlignment="1">
      <alignment horizontal="center" vertical="center"/>
    </xf>
    <xf numFmtId="0" fontId="11" fillId="0" borderId="1" xfId="0" applyFont="1" applyBorder="1" applyAlignment="1">
      <alignment horizontal="center" vertical="center"/>
    </xf>
    <xf numFmtId="0" fontId="11" fillId="2" borderId="1" xfId="1" applyFont="1" applyFill="1" applyBorder="1" applyAlignment="1">
      <alignment horizontal="center" vertical="center" wrapText="1"/>
    </xf>
    <xf numFmtId="0" fontId="11" fillId="0" borderId="8" xfId="1" applyFont="1" applyBorder="1" applyAlignment="1">
      <alignment horizontal="right" vertical="center"/>
    </xf>
    <xf numFmtId="0" fontId="11" fillId="0" borderId="14" xfId="1" applyFont="1" applyBorder="1" applyAlignment="1">
      <alignment horizontal="right" vertical="center"/>
    </xf>
    <xf numFmtId="0" fontId="11" fillId="7" borderId="14" xfId="1" applyFont="1" applyFill="1" applyBorder="1" applyAlignment="1">
      <alignment horizontal="center" vertical="center"/>
    </xf>
    <xf numFmtId="0" fontId="11" fillId="0" borderId="14" xfId="1" applyFont="1" applyFill="1" applyBorder="1">
      <alignment vertical="center"/>
    </xf>
    <xf numFmtId="40" fontId="0" fillId="0" borderId="1" xfId="0" applyNumberFormat="1" applyBorder="1" applyAlignment="1">
      <alignment horizontal="right" vertical="center"/>
    </xf>
    <xf numFmtId="0" fontId="11" fillId="2" borderId="2" xfId="1" applyFont="1" applyFill="1" applyBorder="1" applyAlignment="1">
      <alignment horizontal="center" vertical="center" wrapText="1"/>
    </xf>
    <xf numFmtId="0" fontId="11" fillId="2" borderId="10" xfId="1" applyFont="1" applyFill="1" applyBorder="1" applyAlignment="1">
      <alignment horizontal="center" vertical="center"/>
    </xf>
    <xf numFmtId="0" fontId="11" fillId="0" borderId="2" xfId="0" applyFont="1" applyBorder="1" applyAlignment="1">
      <alignment horizontal="center" vertical="center"/>
    </xf>
    <xf numFmtId="179" fontId="11" fillId="2" borderId="1" xfId="1" applyNumberFormat="1" applyFont="1" applyFill="1" applyBorder="1" applyAlignment="1">
      <alignment horizontal="center" vertical="center"/>
    </xf>
    <xf numFmtId="179" fontId="11" fillId="2" borderId="5" xfId="1" applyNumberFormat="1" applyFont="1" applyFill="1" applyBorder="1" applyAlignment="1">
      <alignment vertical="center"/>
    </xf>
    <xf numFmtId="179" fontId="11" fillId="2" borderId="10" xfId="1" applyNumberFormat="1" applyFont="1" applyFill="1" applyBorder="1" applyAlignment="1">
      <alignment horizontal="center" vertical="center"/>
    </xf>
    <xf numFmtId="0" fontId="11" fillId="2" borderId="5" xfId="1" applyFont="1" applyFill="1" applyBorder="1" applyAlignment="1">
      <alignment vertical="center"/>
    </xf>
    <xf numFmtId="0" fontId="11" fillId="2" borderId="2" xfId="1" applyFont="1" applyFill="1" applyBorder="1" applyAlignment="1">
      <alignment vertical="center" wrapText="1"/>
    </xf>
    <xf numFmtId="179" fontId="11" fillId="2" borderId="2" xfId="1" applyNumberFormat="1" applyFont="1" applyFill="1" applyBorder="1" applyAlignment="1">
      <alignment horizontal="center" vertical="center"/>
    </xf>
    <xf numFmtId="0" fontId="11" fillId="0" borderId="2" xfId="0" applyFont="1" applyBorder="1" applyAlignment="1">
      <alignment vertical="center"/>
    </xf>
    <xf numFmtId="179" fontId="11" fillId="2" borderId="5" xfId="1" applyNumberFormat="1" applyFont="1" applyFill="1" applyBorder="1" applyAlignment="1">
      <alignment horizontal="center" vertical="center"/>
    </xf>
    <xf numFmtId="179" fontId="11" fillId="2" borderId="7" xfId="1" applyNumberFormat="1" applyFont="1" applyFill="1" applyBorder="1" applyAlignment="1">
      <alignment horizontal="center" vertical="center"/>
    </xf>
    <xf numFmtId="0" fontId="11" fillId="2" borderId="5" xfId="1" applyFont="1" applyFill="1" applyBorder="1" applyAlignment="1">
      <alignment horizontal="center" vertical="center"/>
    </xf>
    <xf numFmtId="0" fontId="11" fillId="2" borderId="7" xfId="1" applyFont="1" applyFill="1" applyBorder="1" applyAlignment="1">
      <alignment horizontal="center" vertical="center"/>
    </xf>
    <xf numFmtId="179" fontId="11" fillId="2" borderId="1" xfId="1" applyNumberFormat="1" applyFont="1" applyFill="1" applyBorder="1" applyAlignment="1">
      <alignment horizontal="center" vertical="center"/>
    </xf>
    <xf numFmtId="0" fontId="11" fillId="2" borderId="1" xfId="1" applyFont="1" applyFill="1" applyBorder="1" applyAlignment="1">
      <alignment vertical="center" wrapText="1"/>
    </xf>
    <xf numFmtId="40" fontId="0" fillId="0" borderId="1" xfId="0" applyNumberForma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0" fontId="0" fillId="0" borderId="2" xfId="0" applyNumberFormat="1" applyBorder="1" applyAlignment="1">
      <alignment horizontal="center" vertical="center"/>
    </xf>
    <xf numFmtId="40" fontId="0" fillId="0" borderId="3" xfId="0" applyNumberFormat="1" applyBorder="1" applyAlignment="1">
      <alignment horizontal="center" vertical="center"/>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6" fillId="0" borderId="0" xfId="0" applyFont="1" applyAlignment="1">
      <alignment horizontal="left" vertical="center"/>
    </xf>
    <xf numFmtId="0" fontId="16" fillId="0" borderId="14" xfId="0" applyFont="1" applyBorder="1" applyAlignment="1">
      <alignment horizontal="left"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4" fillId="3" borderId="1" xfId="0" applyFont="1" applyFill="1" applyBorder="1" applyAlignment="1">
      <alignment horizontal="center" vertical="center"/>
    </xf>
    <xf numFmtId="0" fontId="14" fillId="0" borderId="2" xfId="0" applyFont="1" applyBorder="1" applyAlignment="1">
      <alignment horizontal="left" vertical="center" wrapText="1"/>
    </xf>
    <xf numFmtId="0" fontId="4" fillId="5" borderId="6" xfId="0" applyFont="1" applyFill="1" applyBorder="1" applyAlignment="1">
      <alignment horizontal="center" vertical="center"/>
    </xf>
    <xf numFmtId="177" fontId="3" fillId="2" borderId="6" xfId="0" applyNumberFormat="1"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center" vertical="center"/>
    </xf>
    <xf numFmtId="177" fontId="3" fillId="2" borderId="5" xfId="0" applyNumberFormat="1" applyFont="1" applyFill="1" applyBorder="1" applyAlignment="1">
      <alignment horizontal="center" vertical="center"/>
    </xf>
    <xf numFmtId="0" fontId="0" fillId="0" borderId="4" xfId="0" applyBorder="1" applyAlignment="1">
      <alignment horizontal="center" vertical="center"/>
    </xf>
    <xf numFmtId="0" fontId="10" fillId="0" borderId="0" xfId="1" applyFont="1" applyAlignment="1">
      <alignment horizontal="center" vertical="center"/>
    </xf>
    <xf numFmtId="176" fontId="4" fillId="6" borderId="1" xfId="0" applyNumberFormat="1" applyFont="1" applyFill="1" applyBorder="1" applyAlignment="1">
      <alignment horizontal="center" vertical="center"/>
    </xf>
    <xf numFmtId="176" fontId="4" fillId="5" borderId="1" xfId="0" applyNumberFormat="1" applyFont="1" applyFill="1" applyBorder="1" applyAlignment="1">
      <alignment horizontal="center" vertical="center"/>
    </xf>
    <xf numFmtId="0" fontId="0" fillId="8" borderId="1" xfId="0" applyFill="1" applyBorder="1" applyAlignment="1">
      <alignment horizontal="center" vertical="center"/>
    </xf>
    <xf numFmtId="179" fontId="11" fillId="2" borderId="5" xfId="1" applyNumberFormat="1" applyFont="1" applyFill="1" applyBorder="1" applyAlignment="1">
      <alignment horizontal="center" vertical="center"/>
    </xf>
    <xf numFmtId="179" fontId="11" fillId="2" borderId="7" xfId="1" applyNumberFormat="1" applyFont="1" applyFill="1" applyBorder="1" applyAlignment="1">
      <alignment horizontal="center" vertical="center"/>
    </xf>
    <xf numFmtId="0" fontId="11" fillId="2" borderId="5"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11" fillId="2" borderId="9"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15" xfId="1" applyFont="1" applyFill="1" applyBorder="1" applyAlignment="1">
      <alignment horizontal="center" vertical="center"/>
    </xf>
    <xf numFmtId="179" fontId="11" fillId="2" borderId="2" xfId="1" applyNumberFormat="1" applyFont="1" applyFill="1" applyBorder="1" applyAlignment="1">
      <alignment horizontal="center" vertical="center"/>
    </xf>
    <xf numFmtId="179" fontId="11" fillId="2" borderId="3" xfId="1" applyNumberFormat="1" applyFont="1" applyFill="1" applyBorder="1" applyAlignment="1">
      <alignment horizontal="center" vertical="center"/>
    </xf>
    <xf numFmtId="179" fontId="11" fillId="2" borderId="9" xfId="1" applyNumberFormat="1" applyFont="1" applyFill="1" applyBorder="1" applyAlignment="1">
      <alignment horizontal="center" vertical="center"/>
    </xf>
    <xf numFmtId="179" fontId="11" fillId="2" borderId="10" xfId="1" applyNumberFormat="1" applyFont="1" applyFill="1" applyBorder="1" applyAlignment="1">
      <alignment horizontal="center" vertical="center"/>
    </xf>
    <xf numFmtId="179" fontId="11" fillId="2" borderId="13" xfId="1" applyNumberFormat="1" applyFont="1" applyFill="1" applyBorder="1" applyAlignment="1">
      <alignment horizontal="center" vertical="center"/>
    </xf>
    <xf numFmtId="179" fontId="11" fillId="2" borderId="15" xfId="1" applyNumberFormat="1" applyFont="1" applyFill="1" applyBorder="1" applyAlignment="1">
      <alignment horizontal="center" vertical="center"/>
    </xf>
    <xf numFmtId="0" fontId="11" fillId="2" borderId="2"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3" xfId="1" applyFont="1" applyFill="1" applyBorder="1" applyAlignment="1">
      <alignment horizontal="center" vertical="center"/>
    </xf>
    <xf numFmtId="177" fontId="12" fillId="2" borderId="1" xfId="1" applyNumberFormat="1" applyFont="1" applyFill="1" applyBorder="1" applyAlignment="1">
      <alignment horizontal="center" vertical="center"/>
    </xf>
    <xf numFmtId="177" fontId="12" fillId="2" borderId="5" xfId="1" applyNumberFormat="1" applyFont="1" applyFill="1" applyBorder="1" applyAlignment="1">
      <alignment horizontal="center" vertical="center"/>
    </xf>
    <xf numFmtId="177" fontId="12" fillId="2" borderId="6" xfId="1" applyNumberFormat="1" applyFont="1" applyFill="1" applyBorder="1" applyAlignment="1">
      <alignment horizontal="center" vertical="center"/>
    </xf>
    <xf numFmtId="177" fontId="12" fillId="2" borderId="7" xfId="1" applyNumberFormat="1" applyFont="1" applyFill="1" applyBorder="1" applyAlignment="1">
      <alignment horizontal="center" vertical="center"/>
    </xf>
    <xf numFmtId="178" fontId="12" fillId="0" borderId="5" xfId="1" applyNumberFormat="1" applyFont="1" applyBorder="1" applyAlignment="1">
      <alignment horizontal="center" vertical="center"/>
    </xf>
    <xf numFmtId="178" fontId="12" fillId="0" borderId="7" xfId="1" applyNumberFormat="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1" xfId="1" applyFont="1" applyBorder="1" applyAlignment="1">
      <alignment horizontal="center" vertical="center"/>
    </xf>
    <xf numFmtId="0" fontId="11" fillId="7" borderId="8" xfId="1" applyFont="1" applyFill="1" applyBorder="1" applyAlignment="1">
      <alignment horizontal="center" vertical="center"/>
    </xf>
    <xf numFmtId="0" fontId="11" fillId="7" borderId="10" xfId="1" applyFont="1" applyFill="1" applyBorder="1" applyAlignment="1">
      <alignment horizontal="center" vertical="center"/>
    </xf>
    <xf numFmtId="0" fontId="11" fillId="7" borderId="0" xfId="1" applyFont="1" applyFill="1" applyBorder="1" applyAlignment="1">
      <alignment horizontal="center" vertical="center"/>
    </xf>
    <xf numFmtId="0" fontId="11" fillId="7" borderId="12" xfId="1" applyFont="1" applyFill="1" applyBorder="1" applyAlignment="1">
      <alignment horizontal="center" vertical="center"/>
    </xf>
    <xf numFmtId="58" fontId="11" fillId="7" borderId="0" xfId="1" applyNumberFormat="1" applyFont="1" applyFill="1" applyBorder="1" applyAlignment="1">
      <alignment horizontal="center" vertical="center"/>
    </xf>
    <xf numFmtId="0" fontId="11" fillId="7" borderId="14" xfId="1" applyFont="1" applyFill="1" applyBorder="1" applyAlignment="1">
      <alignment horizontal="center" vertical="center"/>
    </xf>
    <xf numFmtId="0" fontId="11" fillId="7" borderId="15" xfId="1" applyFont="1" applyFill="1" applyBorder="1" applyAlignment="1">
      <alignment horizontal="center" vertical="center"/>
    </xf>
    <xf numFmtId="0" fontId="11" fillId="2" borderId="5" xfId="1" applyFont="1" applyFill="1" applyBorder="1" applyAlignment="1">
      <alignment horizontal="center" vertical="center" wrapText="1"/>
    </xf>
    <xf numFmtId="0" fontId="12" fillId="0" borderId="5" xfId="1" applyFont="1" applyFill="1" applyBorder="1" applyAlignment="1">
      <alignment horizontal="center" vertical="center"/>
    </xf>
    <xf numFmtId="0" fontId="12" fillId="0" borderId="7" xfId="1" applyFont="1" applyFill="1" applyBorder="1" applyAlignment="1">
      <alignment horizontal="center" vertical="center"/>
    </xf>
  </cellXfs>
  <cellStyles count="8">
    <cellStyle name="常规" xfId="0" builtinId="0"/>
    <cellStyle name="常规 2" xfId="2"/>
    <cellStyle name="常规 3" xfId="1"/>
    <cellStyle name="常规 4" xfId="3"/>
    <cellStyle name="超链接" xfId="4" builtinId="8" hidden="1"/>
    <cellStyle name="超链接" xfId="6" builtinId="8" hidden="1"/>
    <cellStyle name="已访问的超链接" xfId="5" builtinId="9" hidden="1"/>
    <cellStyle name="已访问的超链接" xfId="7"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657225</xdr:colOff>
      <xdr:row>2</xdr:row>
      <xdr:rowOff>219075</xdr:rowOff>
    </xdr:to>
    <xdr:pic>
      <xdr:nvPicPr>
        <xdr:cNvPr id="2" name="图片 2" descr="F:\ming\logo\集团\会展\jpg\康辉会展横板.jpg康辉会展横板"/>
        <xdr:cNvPicPr>
          <a:picLocks noChangeAspect="1" noChangeArrowheads="1"/>
        </xdr:cNvPicPr>
      </xdr:nvPicPr>
      <xdr:blipFill>
        <a:blip xmlns:r="http://schemas.openxmlformats.org/officeDocument/2006/relationships" r:embed="rId1" cstate="print"/>
        <a:srcRect/>
        <a:stretch>
          <a:fillRect/>
        </a:stretch>
      </xdr:blipFill>
      <xdr:spPr bwMode="auto">
        <a:xfrm>
          <a:off x="0" y="76200"/>
          <a:ext cx="1343025" cy="6762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19050</xdr:rowOff>
    </xdr:from>
    <xdr:to>
      <xdr:col>5</xdr:col>
      <xdr:colOff>19050</xdr:colOff>
      <xdr:row>3</xdr:row>
      <xdr:rowOff>114300</xdr:rowOff>
    </xdr:to>
    <xdr:pic>
      <xdr:nvPicPr>
        <xdr:cNvPr id="3" name="图片 2" descr="F:\ming\logo\集团\会展\jpg\康辉会展横板.jpg康辉会展横板"/>
        <xdr:cNvPicPr>
          <a:picLocks noChangeAspect="1" noChangeArrowheads="1"/>
        </xdr:cNvPicPr>
      </xdr:nvPicPr>
      <xdr:blipFill>
        <a:blip xmlns:r="http://schemas.openxmlformats.org/officeDocument/2006/relationships" r:embed="rId1" cstate="print"/>
        <a:srcRect/>
        <a:stretch>
          <a:fillRect/>
        </a:stretch>
      </xdr:blipFill>
      <xdr:spPr bwMode="auto">
        <a:xfrm>
          <a:off x="123825" y="19050"/>
          <a:ext cx="1343025" cy="676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enableFormatConditionsCalculation="0">
    <tabColor rgb="FFFFFF00"/>
    <pageSetUpPr fitToPage="1"/>
  </sheetPr>
  <dimension ref="A2:L62"/>
  <sheetViews>
    <sheetView topLeftCell="A13" workbookViewId="0">
      <selection activeCell="I20" sqref="I20"/>
    </sheetView>
  </sheetViews>
  <sheetFormatPr defaultColWidth="8.875" defaultRowHeight="21" customHeight="1"/>
  <cols>
    <col min="1" max="1" width="8.875" style="1"/>
    <col min="2" max="2" width="16.625" bestFit="1" customWidth="1"/>
    <col min="3" max="3" width="13.625" style="28" customWidth="1"/>
    <col min="5" max="5" width="12" bestFit="1" customWidth="1"/>
    <col min="6" max="6" width="12.125" customWidth="1"/>
    <col min="8" max="8" width="12.125" customWidth="1"/>
    <col min="9" max="9" width="26.125" customWidth="1"/>
    <col min="10" max="10" width="39.5" customWidth="1"/>
  </cols>
  <sheetData>
    <row r="2" spans="1:12" ht="21" customHeight="1">
      <c r="C2" s="94" t="s">
        <v>71</v>
      </c>
      <c r="D2" s="94"/>
      <c r="E2" s="94"/>
      <c r="F2" s="94"/>
      <c r="G2" s="94"/>
      <c r="H2" s="94"/>
      <c r="I2" s="37"/>
      <c r="J2" s="37"/>
      <c r="K2" s="37"/>
      <c r="L2" s="37"/>
    </row>
    <row r="4" spans="1:12" ht="21" customHeight="1">
      <c r="H4" s="79" t="s">
        <v>91</v>
      </c>
      <c r="I4" s="79"/>
      <c r="J4" s="79" t="s">
        <v>90</v>
      </c>
    </row>
    <row r="5" spans="1:12" ht="21" customHeight="1">
      <c r="H5" s="80"/>
      <c r="I5" s="80"/>
      <c r="J5" s="80"/>
    </row>
    <row r="6" spans="1:12" ht="21" customHeight="1">
      <c r="A6" s="97" t="s">
        <v>43</v>
      </c>
      <c r="B6" s="84" t="s">
        <v>0</v>
      </c>
      <c r="C6" s="95" t="s">
        <v>11</v>
      </c>
      <c r="D6" s="95"/>
      <c r="E6" s="95"/>
      <c r="F6" s="96" t="s">
        <v>10</v>
      </c>
      <c r="G6" s="96"/>
      <c r="H6" s="96"/>
      <c r="I6" s="96"/>
      <c r="J6" s="84" t="s">
        <v>6</v>
      </c>
    </row>
    <row r="7" spans="1:12" ht="21" customHeight="1">
      <c r="A7" s="97"/>
      <c r="B7" s="84"/>
      <c r="C7" s="27" t="s">
        <v>9</v>
      </c>
      <c r="D7" s="3" t="s">
        <v>1</v>
      </c>
      <c r="E7" s="26" t="s">
        <v>7</v>
      </c>
      <c r="F7" s="25" t="s">
        <v>15</v>
      </c>
      <c r="G7" s="25" t="s">
        <v>16</v>
      </c>
      <c r="H7" s="25" t="s">
        <v>8</v>
      </c>
      <c r="I7" s="25" t="s">
        <v>44</v>
      </c>
      <c r="J7" s="84"/>
    </row>
    <row r="8" spans="1:12" ht="21" customHeight="1">
      <c r="A8" s="90">
        <v>1</v>
      </c>
      <c r="B8" s="91" t="s">
        <v>2</v>
      </c>
      <c r="C8" s="65">
        <v>0</v>
      </c>
      <c r="D8" s="66"/>
      <c r="E8" s="65">
        <f>C8*D8</f>
        <v>0</v>
      </c>
      <c r="F8" s="35">
        <v>0</v>
      </c>
      <c r="G8" s="35">
        <v>0</v>
      </c>
      <c r="H8" s="35">
        <f t="shared" ref="H8:H47" si="0">F8+G8</f>
        <v>0</v>
      </c>
      <c r="I8" s="2"/>
      <c r="J8" s="85" t="s">
        <v>70</v>
      </c>
    </row>
    <row r="9" spans="1:12" ht="21" customHeight="1">
      <c r="A9" s="90"/>
      <c r="B9" s="91"/>
      <c r="C9" s="65"/>
      <c r="D9" s="66"/>
      <c r="E9" s="65"/>
      <c r="F9" s="35">
        <v>0</v>
      </c>
      <c r="G9" s="35">
        <v>0</v>
      </c>
      <c r="H9" s="35">
        <f t="shared" si="0"/>
        <v>0</v>
      </c>
      <c r="I9" s="2"/>
      <c r="J9" s="74"/>
    </row>
    <row r="10" spans="1:12" ht="21" customHeight="1">
      <c r="A10" s="90"/>
      <c r="B10" s="91"/>
      <c r="C10" s="65"/>
      <c r="D10" s="66"/>
      <c r="E10" s="65"/>
      <c r="F10" s="35">
        <v>0</v>
      </c>
      <c r="G10" s="35">
        <v>0</v>
      </c>
      <c r="H10" s="35">
        <f t="shared" si="0"/>
        <v>0</v>
      </c>
      <c r="I10" s="2"/>
      <c r="J10" s="74"/>
    </row>
    <row r="11" spans="1:12" ht="21" customHeight="1">
      <c r="A11" s="90"/>
      <c r="B11" s="91"/>
      <c r="C11" s="65"/>
      <c r="D11" s="66"/>
      <c r="E11" s="65"/>
      <c r="F11" s="35">
        <v>0</v>
      </c>
      <c r="G11" s="35">
        <v>0</v>
      </c>
      <c r="H11" s="35">
        <f t="shared" si="0"/>
        <v>0</v>
      </c>
      <c r="I11" s="2"/>
      <c r="J11" s="74"/>
    </row>
    <row r="12" spans="1:12" ht="21" customHeight="1">
      <c r="A12" s="90"/>
      <c r="B12" s="91"/>
      <c r="C12" s="65"/>
      <c r="D12" s="66"/>
      <c r="E12" s="65"/>
      <c r="F12" s="35">
        <v>0</v>
      </c>
      <c r="G12" s="35">
        <v>0</v>
      </c>
      <c r="H12" s="35">
        <f t="shared" si="0"/>
        <v>0</v>
      </c>
      <c r="I12" s="2"/>
      <c r="J12" s="74"/>
    </row>
    <row r="13" spans="1:12" s="30" customFormat="1" ht="21" customHeight="1">
      <c r="A13" s="33"/>
      <c r="B13" s="29" t="s">
        <v>45</v>
      </c>
      <c r="C13" s="36">
        <f>SUM(C8)</f>
        <v>0</v>
      </c>
      <c r="D13" s="36">
        <f>SUM(D8)</f>
        <v>0</v>
      </c>
      <c r="E13" s="36">
        <f>SUM(E8)</f>
        <v>0</v>
      </c>
      <c r="F13" s="36">
        <f>SUM(F8:F12)</f>
        <v>0</v>
      </c>
      <c r="G13" s="36">
        <f t="shared" ref="G13" si="1">SUM(G8:G12)</f>
        <v>0</v>
      </c>
      <c r="H13" s="36">
        <f>SUM(H8:H12)</f>
        <v>0</v>
      </c>
      <c r="I13" s="34"/>
      <c r="J13" s="75"/>
    </row>
    <row r="14" spans="1:12" ht="21" customHeight="1">
      <c r="A14" s="67">
        <v>2</v>
      </c>
      <c r="B14" s="69" t="s">
        <v>46</v>
      </c>
      <c r="C14" s="71">
        <v>0</v>
      </c>
      <c r="D14" s="67"/>
      <c r="E14" s="71">
        <f t="shared" ref="E14:E47" si="2">C14*D14</f>
        <v>0</v>
      </c>
      <c r="F14" s="35">
        <v>0</v>
      </c>
      <c r="G14" s="35">
        <v>0</v>
      </c>
      <c r="H14" s="35">
        <f t="shared" si="0"/>
        <v>0</v>
      </c>
      <c r="I14" s="2"/>
      <c r="J14" s="73" t="s">
        <v>62</v>
      </c>
    </row>
    <row r="15" spans="1:12" ht="21" customHeight="1">
      <c r="A15" s="68"/>
      <c r="B15" s="70"/>
      <c r="C15" s="72"/>
      <c r="D15" s="68"/>
      <c r="E15" s="72"/>
      <c r="F15" s="35">
        <v>0</v>
      </c>
      <c r="G15" s="35">
        <v>0</v>
      </c>
      <c r="H15" s="35">
        <f t="shared" ref="H15" si="3">F15+G15</f>
        <v>0</v>
      </c>
      <c r="I15" s="2"/>
      <c r="J15" s="74"/>
    </row>
    <row r="16" spans="1:12" s="30" customFormat="1" ht="21" customHeight="1">
      <c r="A16" s="33"/>
      <c r="B16" s="29" t="s">
        <v>47</v>
      </c>
      <c r="C16" s="36">
        <f>SUM(C14)</f>
        <v>0</v>
      </c>
      <c r="D16" s="36">
        <f>SUM(D14)</f>
        <v>0</v>
      </c>
      <c r="E16" s="36">
        <f>SUM(E14)</f>
        <v>0</v>
      </c>
      <c r="F16" s="36">
        <f>SUM(F14:F15)</f>
        <v>0</v>
      </c>
      <c r="G16" s="36">
        <f>SUM(G14:G15)</f>
        <v>0</v>
      </c>
      <c r="H16" s="36">
        <f>SUM(H14:H15)</f>
        <v>0</v>
      </c>
      <c r="I16" s="34"/>
      <c r="J16" s="75"/>
    </row>
    <row r="17" spans="1:10" ht="21" customHeight="1">
      <c r="A17" s="90">
        <v>3</v>
      </c>
      <c r="B17" s="91" t="s">
        <v>48</v>
      </c>
      <c r="C17" s="65">
        <v>9800</v>
      </c>
      <c r="D17" s="66"/>
      <c r="E17" s="65">
        <f t="shared" si="2"/>
        <v>0</v>
      </c>
      <c r="F17" s="35">
        <v>336</v>
      </c>
      <c r="G17" s="35">
        <v>0</v>
      </c>
      <c r="H17" s="35">
        <f t="shared" si="0"/>
        <v>336</v>
      </c>
      <c r="I17" s="2" t="s">
        <v>84</v>
      </c>
      <c r="J17" s="76" t="s">
        <v>63</v>
      </c>
    </row>
    <row r="18" spans="1:10" ht="21" customHeight="1">
      <c r="A18" s="90"/>
      <c r="B18" s="91"/>
      <c r="C18" s="65"/>
      <c r="D18" s="66"/>
      <c r="E18" s="65"/>
      <c r="F18" s="35">
        <v>229</v>
      </c>
      <c r="G18" s="35">
        <v>0</v>
      </c>
      <c r="H18" s="35">
        <f t="shared" si="0"/>
        <v>229</v>
      </c>
      <c r="I18" s="2" t="s">
        <v>85</v>
      </c>
      <c r="J18" s="77"/>
    </row>
    <row r="19" spans="1:10" ht="21" customHeight="1">
      <c r="A19" s="90"/>
      <c r="B19" s="91"/>
      <c r="C19" s="65"/>
      <c r="D19" s="66"/>
      <c r="E19" s="65"/>
      <c r="F19" s="35">
        <v>957</v>
      </c>
      <c r="G19" s="35">
        <v>0</v>
      </c>
      <c r="H19" s="35">
        <f t="shared" si="0"/>
        <v>957</v>
      </c>
      <c r="I19" s="2" t="s">
        <v>86</v>
      </c>
      <c r="J19" s="77"/>
    </row>
    <row r="20" spans="1:10" ht="21" customHeight="1">
      <c r="A20" s="90"/>
      <c r="B20" s="91"/>
      <c r="C20" s="65"/>
      <c r="D20" s="66"/>
      <c r="E20" s="65"/>
      <c r="F20" s="48">
        <v>274.3</v>
      </c>
      <c r="G20" s="48">
        <v>0</v>
      </c>
      <c r="H20" s="48">
        <f t="shared" si="0"/>
        <v>274.3</v>
      </c>
      <c r="I20" s="2" t="s">
        <v>87</v>
      </c>
      <c r="J20" s="77"/>
    </row>
    <row r="21" spans="1:10" ht="21" customHeight="1">
      <c r="A21" s="90"/>
      <c r="B21" s="91"/>
      <c r="C21" s="65"/>
      <c r="D21" s="66"/>
      <c r="E21" s="65"/>
      <c r="F21" s="48">
        <v>310</v>
      </c>
      <c r="G21" s="48">
        <v>0</v>
      </c>
      <c r="H21" s="48">
        <f t="shared" ref="H21:H22" si="4">F21+G21</f>
        <v>310</v>
      </c>
      <c r="I21" s="2" t="s">
        <v>88</v>
      </c>
      <c r="J21" s="77"/>
    </row>
    <row r="22" spans="1:10" ht="21" customHeight="1">
      <c r="A22" s="90"/>
      <c r="B22" s="91"/>
      <c r="C22" s="65"/>
      <c r="D22" s="66"/>
      <c r="E22" s="65"/>
      <c r="F22" s="35">
        <v>1004</v>
      </c>
      <c r="G22" s="35">
        <v>0</v>
      </c>
      <c r="H22" s="35">
        <f t="shared" si="4"/>
        <v>1004</v>
      </c>
      <c r="I22" s="2" t="s">
        <v>89</v>
      </c>
      <c r="J22" s="77"/>
    </row>
    <row r="23" spans="1:10" s="30" customFormat="1" ht="21" customHeight="1">
      <c r="A23" s="33"/>
      <c r="B23" s="29" t="s">
        <v>49</v>
      </c>
      <c r="C23" s="36">
        <f>SUM(C17)</f>
        <v>9800</v>
      </c>
      <c r="D23" s="36">
        <f>SUM(D17)</f>
        <v>0</v>
      </c>
      <c r="E23" s="36">
        <v>9800</v>
      </c>
      <c r="F23" s="36">
        <f>SUM(F17:F22)</f>
        <v>3110.3</v>
      </c>
      <c r="G23" s="36">
        <f t="shared" ref="G23:H23" si="5">SUM(G17:G22)</f>
        <v>0</v>
      </c>
      <c r="H23" s="36">
        <f t="shared" si="5"/>
        <v>3110.3</v>
      </c>
      <c r="I23" s="34"/>
      <c r="J23" s="78"/>
    </row>
    <row r="24" spans="1:10" ht="21" customHeight="1">
      <c r="A24" s="90">
        <v>4</v>
      </c>
      <c r="B24" s="91" t="s">
        <v>4</v>
      </c>
      <c r="C24" s="65">
        <v>0</v>
      </c>
      <c r="D24" s="66"/>
      <c r="E24" s="65">
        <f t="shared" si="2"/>
        <v>0</v>
      </c>
      <c r="F24" s="35">
        <v>0</v>
      </c>
      <c r="G24" s="35">
        <v>0</v>
      </c>
      <c r="H24" s="35">
        <f t="shared" si="0"/>
        <v>0</v>
      </c>
      <c r="I24" s="2"/>
      <c r="J24" s="76" t="s">
        <v>64</v>
      </c>
    </row>
    <row r="25" spans="1:10" ht="21" customHeight="1">
      <c r="A25" s="90"/>
      <c r="B25" s="91"/>
      <c r="C25" s="65"/>
      <c r="D25" s="66"/>
      <c r="E25" s="65"/>
      <c r="F25" s="35">
        <v>0</v>
      </c>
      <c r="G25" s="35">
        <v>0</v>
      </c>
      <c r="H25" s="35">
        <f t="shared" si="0"/>
        <v>0</v>
      </c>
      <c r="I25" s="2"/>
      <c r="J25" s="77"/>
    </row>
    <row r="26" spans="1:10" s="30" customFormat="1" ht="21" customHeight="1">
      <c r="A26" s="33"/>
      <c r="B26" s="29" t="s">
        <v>50</v>
      </c>
      <c r="C26" s="36">
        <f>SUM(C24)</f>
        <v>0</v>
      </c>
      <c r="D26" s="36">
        <f t="shared" ref="D26:E26" si="6">SUM(D24)</f>
        <v>0</v>
      </c>
      <c r="E26" s="36">
        <f t="shared" si="6"/>
        <v>0</v>
      </c>
      <c r="F26" s="36">
        <f>SUM(F24:F25)</f>
        <v>0</v>
      </c>
      <c r="G26" s="36">
        <f t="shared" ref="G26" si="7">SUM(G24:G25)</f>
        <v>0</v>
      </c>
      <c r="H26" s="36">
        <f>SUM(H24:H25)</f>
        <v>0</v>
      </c>
      <c r="I26" s="34"/>
      <c r="J26" s="78"/>
    </row>
    <row r="27" spans="1:10" ht="21" customHeight="1">
      <c r="A27" s="67">
        <v>5</v>
      </c>
      <c r="B27" s="69" t="s">
        <v>51</v>
      </c>
      <c r="C27" s="71">
        <v>0</v>
      </c>
      <c r="D27" s="67"/>
      <c r="E27" s="71">
        <f t="shared" si="2"/>
        <v>0</v>
      </c>
      <c r="F27" s="35">
        <v>0</v>
      </c>
      <c r="G27" s="35">
        <v>0</v>
      </c>
      <c r="H27" s="35">
        <f t="shared" si="0"/>
        <v>0</v>
      </c>
      <c r="I27" s="2"/>
      <c r="J27" s="73" t="s">
        <v>65</v>
      </c>
    </row>
    <row r="28" spans="1:10" ht="21" customHeight="1">
      <c r="A28" s="68"/>
      <c r="B28" s="70"/>
      <c r="C28" s="72"/>
      <c r="D28" s="68"/>
      <c r="E28" s="72"/>
      <c r="F28" s="35">
        <v>0</v>
      </c>
      <c r="G28" s="35">
        <v>0</v>
      </c>
      <c r="H28" s="35">
        <f t="shared" ref="H28" si="8">F28+G28</f>
        <v>0</v>
      </c>
      <c r="I28" s="2"/>
      <c r="J28" s="74"/>
    </row>
    <row r="29" spans="1:10" s="30" customFormat="1" ht="21" customHeight="1">
      <c r="A29" s="33"/>
      <c r="B29" s="29" t="s">
        <v>56</v>
      </c>
      <c r="C29" s="36">
        <f>SUM(C27)</f>
        <v>0</v>
      </c>
      <c r="D29" s="36">
        <f t="shared" ref="D29:E29" si="9">SUM(D27)</f>
        <v>0</v>
      </c>
      <c r="E29" s="36">
        <f t="shared" si="9"/>
        <v>0</v>
      </c>
      <c r="F29" s="36">
        <f>SUM(F27:F28)</f>
        <v>0</v>
      </c>
      <c r="G29" s="36">
        <f>SUM(G27:G28)</f>
        <v>0</v>
      </c>
      <c r="H29" s="36">
        <f t="shared" ref="H29" si="10">SUM(H27:H28)</f>
        <v>0</v>
      </c>
      <c r="I29" s="34"/>
      <c r="J29" s="75"/>
    </row>
    <row r="30" spans="1:10" ht="21" customHeight="1">
      <c r="A30" s="90">
        <v>6</v>
      </c>
      <c r="B30" s="91" t="s">
        <v>52</v>
      </c>
      <c r="C30" s="65">
        <v>0</v>
      </c>
      <c r="D30" s="66"/>
      <c r="E30" s="65">
        <f t="shared" si="2"/>
        <v>0</v>
      </c>
      <c r="F30" s="35">
        <v>0</v>
      </c>
      <c r="G30" s="35">
        <v>0</v>
      </c>
      <c r="H30" s="35">
        <f t="shared" si="0"/>
        <v>0</v>
      </c>
      <c r="I30" s="2"/>
      <c r="J30" s="73" t="s">
        <v>66</v>
      </c>
    </row>
    <row r="31" spans="1:10" ht="21" customHeight="1">
      <c r="A31" s="90"/>
      <c r="B31" s="91"/>
      <c r="C31" s="65"/>
      <c r="D31" s="66"/>
      <c r="E31" s="65"/>
      <c r="F31" s="35">
        <v>0</v>
      </c>
      <c r="G31" s="35">
        <v>0</v>
      </c>
      <c r="H31" s="35">
        <f t="shared" si="0"/>
        <v>0</v>
      </c>
      <c r="I31" s="2"/>
      <c r="J31" s="77"/>
    </row>
    <row r="32" spans="1:10" ht="21" customHeight="1">
      <c r="A32" s="90"/>
      <c r="B32" s="91"/>
      <c r="C32" s="65"/>
      <c r="D32" s="66"/>
      <c r="E32" s="65"/>
      <c r="F32" s="35">
        <v>0</v>
      </c>
      <c r="G32" s="35">
        <v>0</v>
      </c>
      <c r="H32" s="35">
        <f t="shared" si="0"/>
        <v>0</v>
      </c>
      <c r="I32" s="2"/>
      <c r="J32" s="77"/>
    </row>
    <row r="33" spans="1:10" ht="21" customHeight="1">
      <c r="A33" s="90"/>
      <c r="B33" s="91"/>
      <c r="C33" s="65"/>
      <c r="D33" s="66"/>
      <c r="E33" s="65"/>
      <c r="F33" s="35">
        <v>0</v>
      </c>
      <c r="G33" s="35">
        <v>0</v>
      </c>
      <c r="H33" s="35">
        <f t="shared" si="0"/>
        <v>0</v>
      </c>
      <c r="I33" s="2"/>
      <c r="J33" s="77"/>
    </row>
    <row r="34" spans="1:10" s="30" customFormat="1" ht="21" customHeight="1">
      <c r="A34" s="33"/>
      <c r="B34" s="29" t="s">
        <v>57</v>
      </c>
      <c r="C34" s="36">
        <f>SUM(C30)</f>
        <v>0</v>
      </c>
      <c r="D34" s="36">
        <f t="shared" ref="D34:E34" si="11">SUM(D30)</f>
        <v>0</v>
      </c>
      <c r="E34" s="36">
        <f t="shared" si="11"/>
        <v>0</v>
      </c>
      <c r="F34" s="36">
        <f>SUM(F30:F33)</f>
        <v>0</v>
      </c>
      <c r="G34" s="36">
        <f t="shared" ref="G34" si="12">SUM(G30:G33)</f>
        <v>0</v>
      </c>
      <c r="H34" s="36">
        <f>SUM(H30:H33)</f>
        <v>0</v>
      </c>
      <c r="I34" s="34"/>
      <c r="J34" s="78"/>
    </row>
    <row r="35" spans="1:10" ht="21" customHeight="1">
      <c r="A35" s="90">
        <v>7</v>
      </c>
      <c r="B35" s="91" t="s">
        <v>53</v>
      </c>
      <c r="C35" s="65">
        <v>0</v>
      </c>
      <c r="D35" s="66"/>
      <c r="E35" s="65">
        <f t="shared" si="2"/>
        <v>0</v>
      </c>
      <c r="F35" s="35">
        <v>0</v>
      </c>
      <c r="G35" s="35">
        <v>0</v>
      </c>
      <c r="H35" s="35">
        <f t="shared" si="0"/>
        <v>0</v>
      </c>
      <c r="I35" s="2"/>
      <c r="J35" s="81"/>
    </row>
    <row r="36" spans="1:10" ht="21" customHeight="1">
      <c r="A36" s="90"/>
      <c r="B36" s="91"/>
      <c r="C36" s="65"/>
      <c r="D36" s="66"/>
      <c r="E36" s="65"/>
      <c r="F36" s="35">
        <v>0</v>
      </c>
      <c r="G36" s="35">
        <v>0</v>
      </c>
      <c r="H36" s="35">
        <f t="shared" si="0"/>
        <v>0</v>
      </c>
      <c r="I36" s="2"/>
      <c r="J36" s="82"/>
    </row>
    <row r="37" spans="1:10" ht="21" customHeight="1">
      <c r="A37" s="90"/>
      <c r="B37" s="91"/>
      <c r="C37" s="65"/>
      <c r="D37" s="66"/>
      <c r="E37" s="65"/>
      <c r="F37" s="35">
        <v>0</v>
      </c>
      <c r="G37" s="35">
        <v>0</v>
      </c>
      <c r="H37" s="35">
        <f t="shared" si="0"/>
        <v>0</v>
      </c>
      <c r="I37" s="2"/>
      <c r="J37" s="82"/>
    </row>
    <row r="38" spans="1:10" ht="21" customHeight="1">
      <c r="A38" s="90"/>
      <c r="B38" s="91"/>
      <c r="C38" s="65"/>
      <c r="D38" s="66"/>
      <c r="E38" s="65"/>
      <c r="F38" s="35">
        <v>0</v>
      </c>
      <c r="G38" s="35">
        <v>0</v>
      </c>
      <c r="H38" s="35">
        <f t="shared" si="0"/>
        <v>0</v>
      </c>
      <c r="I38" s="2"/>
      <c r="J38" s="82"/>
    </row>
    <row r="39" spans="1:10" s="30" customFormat="1" ht="21" customHeight="1">
      <c r="A39" s="33"/>
      <c r="B39" s="29" t="s">
        <v>58</v>
      </c>
      <c r="C39" s="36">
        <f>SUM(C35)</f>
        <v>0</v>
      </c>
      <c r="D39" s="36">
        <f t="shared" ref="D39:E39" si="13">SUM(D35)</f>
        <v>0</v>
      </c>
      <c r="E39" s="36">
        <f t="shared" si="13"/>
        <v>0</v>
      </c>
      <c r="F39" s="36">
        <f>SUM(F35:F38)</f>
        <v>0</v>
      </c>
      <c r="G39" s="36">
        <f t="shared" ref="G39:H39" si="14">SUM(G35:G38)</f>
        <v>0</v>
      </c>
      <c r="H39" s="36">
        <f t="shared" si="14"/>
        <v>0</v>
      </c>
      <c r="I39" s="34"/>
      <c r="J39" s="83"/>
    </row>
    <row r="40" spans="1:10" ht="21" customHeight="1">
      <c r="A40" s="90">
        <v>8</v>
      </c>
      <c r="B40" s="91" t="s">
        <v>3</v>
      </c>
      <c r="C40" s="65">
        <v>0</v>
      </c>
      <c r="D40" s="66"/>
      <c r="E40" s="65">
        <f t="shared" si="2"/>
        <v>0</v>
      </c>
      <c r="F40" s="35">
        <v>0</v>
      </c>
      <c r="G40" s="35">
        <v>0</v>
      </c>
      <c r="H40" s="35">
        <f t="shared" si="0"/>
        <v>0</v>
      </c>
      <c r="I40" s="2"/>
      <c r="J40" s="76" t="s">
        <v>67</v>
      </c>
    </row>
    <row r="41" spans="1:10" ht="21" customHeight="1">
      <c r="A41" s="90"/>
      <c r="B41" s="91"/>
      <c r="C41" s="65"/>
      <c r="D41" s="66"/>
      <c r="E41" s="65"/>
      <c r="F41" s="35">
        <v>0</v>
      </c>
      <c r="G41" s="35">
        <v>0</v>
      </c>
      <c r="H41" s="35">
        <f t="shared" si="0"/>
        <v>0</v>
      </c>
      <c r="I41" s="2"/>
      <c r="J41" s="77"/>
    </row>
    <row r="42" spans="1:10" s="30" customFormat="1" ht="21" customHeight="1">
      <c r="A42" s="33"/>
      <c r="B42" s="29" t="s">
        <v>54</v>
      </c>
      <c r="C42" s="36">
        <f>SUM(C40)</f>
        <v>0</v>
      </c>
      <c r="D42" s="36">
        <f t="shared" ref="D42:E42" si="15">SUM(D40)</f>
        <v>0</v>
      </c>
      <c r="E42" s="36">
        <f t="shared" si="15"/>
        <v>0</v>
      </c>
      <c r="F42" s="36">
        <f>SUM(F40:F41)</f>
        <v>0</v>
      </c>
      <c r="G42" s="36">
        <f t="shared" ref="G42:H42" si="16">SUM(G40:G41)</f>
        <v>0</v>
      </c>
      <c r="H42" s="36">
        <f t="shared" si="16"/>
        <v>0</v>
      </c>
      <c r="I42" s="34"/>
      <c r="J42" s="78"/>
    </row>
    <row r="43" spans="1:10" ht="21" customHeight="1">
      <c r="A43" s="90">
        <v>9</v>
      </c>
      <c r="B43" s="91" t="s">
        <v>55</v>
      </c>
      <c r="C43" s="65">
        <v>0</v>
      </c>
      <c r="D43" s="66"/>
      <c r="E43" s="65">
        <f t="shared" si="2"/>
        <v>0</v>
      </c>
      <c r="F43" s="35">
        <v>0</v>
      </c>
      <c r="G43" s="35">
        <v>0</v>
      </c>
      <c r="H43" s="35">
        <f t="shared" si="0"/>
        <v>0</v>
      </c>
      <c r="I43" s="2"/>
      <c r="J43" s="73" t="s">
        <v>68</v>
      </c>
    </row>
    <row r="44" spans="1:10" ht="21" customHeight="1">
      <c r="A44" s="90"/>
      <c r="B44" s="91"/>
      <c r="C44" s="65"/>
      <c r="D44" s="66"/>
      <c r="E44" s="65"/>
      <c r="F44" s="35">
        <v>0</v>
      </c>
      <c r="G44" s="35">
        <v>0</v>
      </c>
      <c r="H44" s="35">
        <f t="shared" si="0"/>
        <v>0</v>
      </c>
      <c r="I44" s="2"/>
      <c r="J44" s="74"/>
    </row>
    <row r="45" spans="1:10" ht="21" customHeight="1">
      <c r="A45" s="90"/>
      <c r="B45" s="91"/>
      <c r="C45" s="65"/>
      <c r="D45" s="66"/>
      <c r="E45" s="65"/>
      <c r="F45" s="35">
        <v>0</v>
      </c>
      <c r="G45" s="35">
        <v>0</v>
      </c>
      <c r="H45" s="35">
        <f t="shared" si="0"/>
        <v>0</v>
      </c>
      <c r="I45" s="2"/>
      <c r="J45" s="74"/>
    </row>
    <row r="46" spans="1:10" s="30" customFormat="1" ht="21" customHeight="1">
      <c r="A46" s="33"/>
      <c r="B46" s="29" t="s">
        <v>59</v>
      </c>
      <c r="C46" s="36">
        <f>SUM(C43)</f>
        <v>0</v>
      </c>
      <c r="D46" s="36">
        <f t="shared" ref="D46:E46" si="17">SUM(D43)</f>
        <v>0</v>
      </c>
      <c r="E46" s="36">
        <f t="shared" si="17"/>
        <v>0</v>
      </c>
      <c r="F46" s="36">
        <f>SUM(F43:F45)</f>
        <v>0</v>
      </c>
      <c r="G46" s="36">
        <f t="shared" ref="G46:H46" si="18">SUM(G43:G45)</f>
        <v>0</v>
      </c>
      <c r="H46" s="36">
        <f t="shared" si="18"/>
        <v>0</v>
      </c>
      <c r="I46" s="34"/>
      <c r="J46" s="75"/>
    </row>
    <row r="47" spans="1:10" ht="21" customHeight="1">
      <c r="A47" s="67">
        <v>10</v>
      </c>
      <c r="B47" s="91" t="s">
        <v>5</v>
      </c>
      <c r="C47" s="65">
        <v>0</v>
      </c>
      <c r="D47" s="66"/>
      <c r="E47" s="65">
        <f t="shared" si="2"/>
        <v>0</v>
      </c>
      <c r="F47" s="35">
        <v>0</v>
      </c>
      <c r="G47" s="35">
        <v>0</v>
      </c>
      <c r="H47" s="35">
        <f t="shared" si="0"/>
        <v>0</v>
      </c>
      <c r="I47" s="2"/>
      <c r="J47" s="81"/>
    </row>
    <row r="48" spans="1:10" ht="21" customHeight="1">
      <c r="A48" s="93"/>
      <c r="B48" s="91"/>
      <c r="C48" s="65"/>
      <c r="D48" s="66"/>
      <c r="E48" s="65"/>
      <c r="F48" s="35">
        <v>0</v>
      </c>
      <c r="G48" s="35">
        <v>0</v>
      </c>
      <c r="H48" s="35">
        <f t="shared" ref="H48:H53" si="19">F48+G48</f>
        <v>0</v>
      </c>
      <c r="I48" s="2"/>
      <c r="J48" s="82"/>
    </row>
    <row r="49" spans="1:10" ht="21" customHeight="1">
      <c r="A49" s="93"/>
      <c r="B49" s="91"/>
      <c r="C49" s="65"/>
      <c r="D49" s="66"/>
      <c r="E49" s="65"/>
      <c r="F49" s="35">
        <v>0</v>
      </c>
      <c r="G49" s="35">
        <v>0</v>
      </c>
      <c r="H49" s="35">
        <f t="shared" si="19"/>
        <v>0</v>
      </c>
      <c r="I49" s="2"/>
      <c r="J49" s="82"/>
    </row>
    <row r="50" spans="1:10" ht="21" customHeight="1">
      <c r="A50" s="93"/>
      <c r="B50" s="91"/>
      <c r="C50" s="65"/>
      <c r="D50" s="66"/>
      <c r="E50" s="65"/>
      <c r="F50" s="35">
        <v>0</v>
      </c>
      <c r="G50" s="35">
        <v>0</v>
      </c>
      <c r="H50" s="35">
        <f t="shared" si="19"/>
        <v>0</v>
      </c>
      <c r="I50" s="2"/>
      <c r="J50" s="82"/>
    </row>
    <row r="51" spans="1:10" ht="21" customHeight="1">
      <c r="A51" s="93"/>
      <c r="B51" s="91"/>
      <c r="C51" s="65"/>
      <c r="D51" s="66"/>
      <c r="E51" s="65"/>
      <c r="F51" s="35">
        <v>0</v>
      </c>
      <c r="G51" s="35">
        <v>0</v>
      </c>
      <c r="H51" s="35">
        <f t="shared" si="19"/>
        <v>0</v>
      </c>
      <c r="I51" s="2"/>
      <c r="J51" s="82"/>
    </row>
    <row r="52" spans="1:10" ht="21" customHeight="1">
      <c r="A52" s="93"/>
      <c r="B52" s="91"/>
      <c r="C52" s="65"/>
      <c r="D52" s="66"/>
      <c r="E52" s="65"/>
      <c r="F52" s="35">
        <v>0</v>
      </c>
      <c r="G52" s="35">
        <v>0</v>
      </c>
      <c r="H52" s="35">
        <f t="shared" si="19"/>
        <v>0</v>
      </c>
      <c r="I52" s="2"/>
      <c r="J52" s="82"/>
    </row>
    <row r="53" spans="1:10" ht="21" customHeight="1">
      <c r="A53" s="68"/>
      <c r="B53" s="91"/>
      <c r="C53" s="65"/>
      <c r="D53" s="66"/>
      <c r="E53" s="65"/>
      <c r="F53" s="35">
        <v>0</v>
      </c>
      <c r="G53" s="35">
        <v>0</v>
      </c>
      <c r="H53" s="35">
        <f t="shared" si="19"/>
        <v>0</v>
      </c>
      <c r="I53" s="2"/>
      <c r="J53" s="82"/>
    </row>
    <row r="54" spans="1:10" s="30" customFormat="1" ht="21" customHeight="1">
      <c r="A54" s="33"/>
      <c r="B54" s="29" t="s">
        <v>60</v>
      </c>
      <c r="C54" s="36">
        <f>SUM(C47)</f>
        <v>0</v>
      </c>
      <c r="D54" s="36">
        <f t="shared" ref="D54:E54" si="20">SUM(D47)</f>
        <v>0</v>
      </c>
      <c r="E54" s="36">
        <f t="shared" si="20"/>
        <v>0</v>
      </c>
      <c r="F54" s="36">
        <f>SUM(F47:F53)</f>
        <v>0</v>
      </c>
      <c r="G54" s="36">
        <f t="shared" ref="G54:H54" si="21">SUM(G47:G53)</f>
        <v>0</v>
      </c>
      <c r="H54" s="36">
        <f t="shared" si="21"/>
        <v>0</v>
      </c>
      <c r="I54" s="34"/>
      <c r="J54" s="83"/>
    </row>
    <row r="55" spans="1:10" ht="21" customHeight="1">
      <c r="A55" s="33"/>
      <c r="B55" s="29" t="s">
        <v>61</v>
      </c>
      <c r="C55" s="36">
        <f>SUM(C54,C46,C42,C39,C34,C29,C26,C23,C16,C13)</f>
        <v>9800</v>
      </c>
      <c r="D55" s="36">
        <f t="shared" ref="D55:H55" si="22">SUM(D54,D46,D42,D39,D34,D29,D26,D23,D16,D13)</f>
        <v>0</v>
      </c>
      <c r="E55" s="36">
        <f t="shared" si="22"/>
        <v>9800</v>
      </c>
      <c r="F55" s="36">
        <f t="shared" si="22"/>
        <v>3110.3</v>
      </c>
      <c r="G55" s="36">
        <f t="shared" si="22"/>
        <v>0</v>
      </c>
      <c r="H55" s="36">
        <f t="shared" si="22"/>
        <v>3110.3</v>
      </c>
      <c r="I55" s="34"/>
      <c r="J55" s="38"/>
    </row>
    <row r="59" spans="1:10" ht="21" customHeight="1">
      <c r="A59" s="88" t="s">
        <v>12</v>
      </c>
      <c r="B59" s="89"/>
      <c r="C59" s="86" t="s">
        <v>13</v>
      </c>
      <c r="D59" s="86"/>
      <c r="E59" s="86" t="s">
        <v>17</v>
      </c>
      <c r="F59" s="86"/>
      <c r="G59" s="86" t="s">
        <v>18</v>
      </c>
      <c r="H59" s="86"/>
      <c r="I59" s="31" t="s">
        <v>14</v>
      </c>
    </row>
    <row r="60" spans="1:10" ht="21" customHeight="1">
      <c r="A60" s="92">
        <f>E55</f>
        <v>9800</v>
      </c>
      <c r="B60" s="87"/>
      <c r="C60" s="87">
        <f>H55</f>
        <v>3110.3</v>
      </c>
      <c r="D60" s="87"/>
      <c r="E60" s="87">
        <f>F55</f>
        <v>3110.3</v>
      </c>
      <c r="F60" s="87"/>
      <c r="G60" s="87">
        <f>G55</f>
        <v>0</v>
      </c>
      <c r="H60" s="87"/>
      <c r="I60" s="32">
        <f>A60-C60</f>
        <v>6689.7</v>
      </c>
    </row>
    <row r="62" spans="1:10" ht="21" customHeight="1">
      <c r="A62" s="39" t="s">
        <v>72</v>
      </c>
      <c r="B62" s="40"/>
      <c r="C62" s="41" t="s">
        <v>73</v>
      </c>
      <c r="D62" s="39"/>
      <c r="E62" s="39" t="s">
        <v>74</v>
      </c>
      <c r="F62" s="39"/>
      <c r="G62" s="39" t="s">
        <v>75</v>
      </c>
      <c r="H62" s="39"/>
      <c r="I62" s="40"/>
    </row>
  </sheetData>
  <mergeCells count="76">
    <mergeCell ref="C2:H2"/>
    <mergeCell ref="B6:B7"/>
    <mergeCell ref="C6:E6"/>
    <mergeCell ref="F6:I6"/>
    <mergeCell ref="A6:A7"/>
    <mergeCell ref="B8:B12"/>
    <mergeCell ref="A8:A12"/>
    <mergeCell ref="C8:C12"/>
    <mergeCell ref="D8:D12"/>
    <mergeCell ref="E8:E12"/>
    <mergeCell ref="B17:B22"/>
    <mergeCell ref="B24:B25"/>
    <mergeCell ref="B30:B33"/>
    <mergeCell ref="B35:B38"/>
    <mergeCell ref="B40:B41"/>
    <mergeCell ref="B27:B28"/>
    <mergeCell ref="A17:A22"/>
    <mergeCell ref="A24:A25"/>
    <mergeCell ref="A30:A33"/>
    <mergeCell ref="A35:A38"/>
    <mergeCell ref="A40:A41"/>
    <mergeCell ref="A27:A28"/>
    <mergeCell ref="G59:H59"/>
    <mergeCell ref="G60:H60"/>
    <mergeCell ref="A59:B59"/>
    <mergeCell ref="A43:A45"/>
    <mergeCell ref="B43:B45"/>
    <mergeCell ref="C43:C45"/>
    <mergeCell ref="D43:D45"/>
    <mergeCell ref="E43:E45"/>
    <mergeCell ref="A60:B60"/>
    <mergeCell ref="C59:D59"/>
    <mergeCell ref="C60:D60"/>
    <mergeCell ref="E59:F59"/>
    <mergeCell ref="E60:F60"/>
    <mergeCell ref="B47:B53"/>
    <mergeCell ref="A47:A53"/>
    <mergeCell ref="C47:C53"/>
    <mergeCell ref="C17:C22"/>
    <mergeCell ref="E17:E22"/>
    <mergeCell ref="D17:D22"/>
    <mergeCell ref="D24:D25"/>
    <mergeCell ref="C27:C28"/>
    <mergeCell ref="D27:D28"/>
    <mergeCell ref="E27:E28"/>
    <mergeCell ref="C24:C25"/>
    <mergeCell ref="E24:E25"/>
    <mergeCell ref="J14:J16"/>
    <mergeCell ref="J40:J42"/>
    <mergeCell ref="J4:J5"/>
    <mergeCell ref="H4:I5"/>
    <mergeCell ref="J47:J54"/>
    <mergeCell ref="J17:J23"/>
    <mergeCell ref="J6:J7"/>
    <mergeCell ref="J8:J13"/>
    <mergeCell ref="J24:J26"/>
    <mergeCell ref="J35:J39"/>
    <mergeCell ref="J43:J46"/>
    <mergeCell ref="J27:J29"/>
    <mergeCell ref="J30:J34"/>
    <mergeCell ref="A14:A15"/>
    <mergeCell ref="B14:B15"/>
    <mergeCell ref="C14:C15"/>
    <mergeCell ref="D14:D15"/>
    <mergeCell ref="E14:E15"/>
    <mergeCell ref="C30:C33"/>
    <mergeCell ref="D30:D33"/>
    <mergeCell ref="E30:E33"/>
    <mergeCell ref="C35:C38"/>
    <mergeCell ref="D47:D53"/>
    <mergeCell ref="E47:E53"/>
    <mergeCell ref="D35:D38"/>
    <mergeCell ref="E35:E38"/>
    <mergeCell ref="C40:C41"/>
    <mergeCell ref="E40:E41"/>
    <mergeCell ref="D40:D41"/>
  </mergeCells>
  <phoneticPr fontId="1" type="noConversion"/>
  <pageMargins left="0.7" right="0.7" top="0.75" bottom="0.75" header="0.3" footer="0.3"/>
  <pageSetup paperSize="9" scale="56" orientation="portrait" verticalDpi="30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K40"/>
  <sheetViews>
    <sheetView tabSelected="1" topLeftCell="A16" zoomScaleNormal="100" workbookViewId="0">
      <selection activeCell="E19" sqref="E19:F19"/>
    </sheetView>
  </sheetViews>
  <sheetFormatPr defaultColWidth="8.875" defaultRowHeight="13.5"/>
  <cols>
    <col min="1" max="1" width="1.5" customWidth="1"/>
    <col min="2" max="3" width="2.125" customWidth="1"/>
    <col min="4" max="4" width="12.125" customWidth="1"/>
    <col min="5" max="5" width="0.875" customWidth="1"/>
    <col min="6" max="6" width="40.625" bestFit="1" customWidth="1"/>
    <col min="7" max="7" width="11.625" customWidth="1"/>
    <col min="8" max="8" width="11.125" customWidth="1"/>
    <col min="9" max="9" width="1" customWidth="1"/>
    <col min="10" max="10" width="11.875" customWidth="1"/>
    <col min="11" max="11" width="68.125" bestFit="1" customWidth="1"/>
  </cols>
  <sheetData>
    <row r="1" spans="2:11">
      <c r="B1" s="4"/>
      <c r="C1" s="4"/>
      <c r="D1" s="4"/>
      <c r="E1" s="4"/>
      <c r="F1" s="4"/>
      <c r="G1" s="4"/>
      <c r="H1" s="4"/>
      <c r="I1" s="4"/>
      <c r="J1" s="4"/>
      <c r="K1" s="4"/>
    </row>
    <row r="3" spans="2:11" ht="18.75">
      <c r="B3" s="94" t="s">
        <v>69</v>
      </c>
      <c r="C3" s="94"/>
      <c r="D3" s="94"/>
      <c r="E3" s="94"/>
      <c r="F3" s="94"/>
      <c r="G3" s="94"/>
      <c r="H3" s="94"/>
      <c r="I3" s="94"/>
      <c r="J3" s="94"/>
      <c r="K3" s="94"/>
    </row>
    <row r="4" spans="2:11" ht="20.100000000000001" customHeight="1">
      <c r="B4" s="5"/>
      <c r="C4" s="5"/>
      <c r="D4" s="5"/>
      <c r="E4" s="5"/>
      <c r="F4" s="5"/>
      <c r="G4" s="5"/>
      <c r="H4" s="5"/>
      <c r="I4" s="5"/>
      <c r="J4" s="5"/>
      <c r="K4" s="6"/>
    </row>
    <row r="5" spans="2:11" ht="20.100000000000001" customHeight="1">
      <c r="B5" s="7"/>
      <c r="C5" s="8"/>
      <c r="D5" s="44" t="s">
        <v>19</v>
      </c>
      <c r="E5" s="44"/>
      <c r="F5" s="127" t="s">
        <v>96</v>
      </c>
      <c r="G5" s="127"/>
      <c r="H5" s="44" t="s">
        <v>20</v>
      </c>
      <c r="I5" s="8"/>
      <c r="J5" s="127" t="s">
        <v>98</v>
      </c>
      <c r="K5" s="128"/>
    </row>
    <row r="6" spans="2:11" ht="20.100000000000001" customHeight="1">
      <c r="B6" s="9"/>
      <c r="C6" s="10"/>
      <c r="D6" s="11" t="s">
        <v>21</v>
      </c>
      <c r="E6" s="11"/>
      <c r="F6" s="129" t="s">
        <v>97</v>
      </c>
      <c r="G6" s="129"/>
      <c r="H6" s="11" t="s">
        <v>83</v>
      </c>
      <c r="I6" s="10"/>
      <c r="J6" s="129" t="s">
        <v>99</v>
      </c>
      <c r="K6" s="130"/>
    </row>
    <row r="7" spans="2:11" ht="20.100000000000001" customHeight="1">
      <c r="B7" s="9"/>
      <c r="C7" s="10"/>
      <c r="D7" s="11" t="s">
        <v>23</v>
      </c>
      <c r="E7" s="11"/>
      <c r="F7" s="129" t="s">
        <v>101</v>
      </c>
      <c r="G7" s="129"/>
      <c r="H7" s="11" t="s">
        <v>24</v>
      </c>
      <c r="I7" s="12"/>
      <c r="J7" s="131">
        <v>43052</v>
      </c>
      <c r="K7" s="130"/>
    </row>
    <row r="8" spans="2:11" ht="20.100000000000001" customHeight="1">
      <c r="B8" s="13"/>
      <c r="C8" s="14"/>
      <c r="D8" s="45"/>
      <c r="E8" s="45"/>
      <c r="F8" s="46"/>
      <c r="G8" s="46"/>
      <c r="H8" s="45" t="s">
        <v>76</v>
      </c>
      <c r="I8" s="47"/>
      <c r="J8" s="132" t="s">
        <v>93</v>
      </c>
      <c r="K8" s="133"/>
    </row>
    <row r="9" spans="2:11" ht="20.100000000000001" customHeight="1">
      <c r="B9" s="15"/>
      <c r="C9" s="15"/>
      <c r="D9" s="15"/>
      <c r="E9" s="15"/>
      <c r="F9" s="15"/>
      <c r="G9" s="15"/>
      <c r="H9" s="15"/>
      <c r="I9" s="15"/>
      <c r="J9" s="15"/>
      <c r="K9" s="15"/>
    </row>
    <row r="10" spans="2:11" ht="20.100000000000001" customHeight="1">
      <c r="B10" s="135" t="s">
        <v>25</v>
      </c>
      <c r="C10" s="136"/>
      <c r="D10" s="16" t="s">
        <v>26</v>
      </c>
      <c r="E10" s="123" t="s">
        <v>27</v>
      </c>
      <c r="F10" s="125"/>
      <c r="G10" s="17" t="s">
        <v>28</v>
      </c>
      <c r="H10" s="18" t="s">
        <v>29</v>
      </c>
      <c r="I10" s="123" t="s">
        <v>30</v>
      </c>
      <c r="J10" s="125"/>
      <c r="K10" s="17" t="s">
        <v>31</v>
      </c>
    </row>
    <row r="11" spans="2:11" ht="14.25">
      <c r="B11" s="100">
        <v>1</v>
      </c>
      <c r="C11" s="101"/>
      <c r="D11" s="114" t="s">
        <v>32</v>
      </c>
      <c r="E11" s="100" t="s">
        <v>33</v>
      </c>
      <c r="F11" s="101"/>
      <c r="G11" s="52">
        <v>553</v>
      </c>
      <c r="H11" s="52">
        <v>553</v>
      </c>
      <c r="I11" s="98">
        <v>0</v>
      </c>
      <c r="J11" s="99"/>
      <c r="K11" s="20" t="s">
        <v>100</v>
      </c>
    </row>
    <row r="12" spans="2:11" ht="190.5" customHeight="1">
      <c r="B12" s="104">
        <v>2</v>
      </c>
      <c r="C12" s="105"/>
      <c r="D12" s="115"/>
      <c r="E12" s="134" t="s">
        <v>113</v>
      </c>
      <c r="F12" s="101"/>
      <c r="G12" s="108">
        <v>827</v>
      </c>
      <c r="H12" s="108">
        <v>827</v>
      </c>
      <c r="I12" s="110">
        <v>0</v>
      </c>
      <c r="J12" s="111"/>
      <c r="K12" s="102" t="s">
        <v>115</v>
      </c>
    </row>
    <row r="13" spans="2:11" ht="18.95" hidden="1" customHeight="1">
      <c r="B13" s="106"/>
      <c r="C13" s="107"/>
      <c r="D13" s="115"/>
      <c r="E13" s="100"/>
      <c r="F13" s="101"/>
      <c r="G13" s="109"/>
      <c r="H13" s="109"/>
      <c r="I13" s="112"/>
      <c r="J13" s="113"/>
      <c r="K13" s="103"/>
    </row>
    <row r="14" spans="2:11" ht="20.100000000000001" customHeight="1">
      <c r="B14" s="100">
        <v>3</v>
      </c>
      <c r="C14" s="101"/>
      <c r="D14" s="115"/>
      <c r="E14" s="100" t="s">
        <v>34</v>
      </c>
      <c r="F14" s="101"/>
      <c r="G14" s="52">
        <v>0</v>
      </c>
      <c r="H14" s="52">
        <v>0</v>
      </c>
      <c r="I14" s="98">
        <v>0</v>
      </c>
      <c r="J14" s="99"/>
      <c r="K14" s="20" t="s">
        <v>92</v>
      </c>
    </row>
    <row r="15" spans="2:11" ht="103.5" customHeight="1">
      <c r="B15" s="100">
        <v>4</v>
      </c>
      <c r="C15" s="101"/>
      <c r="D15" s="116"/>
      <c r="E15" s="100" t="s">
        <v>112</v>
      </c>
      <c r="F15" s="101"/>
      <c r="G15" s="52">
        <v>276</v>
      </c>
      <c r="H15" s="52">
        <v>276</v>
      </c>
      <c r="I15" s="98">
        <v>0</v>
      </c>
      <c r="J15" s="99"/>
      <c r="K15" s="64" t="s">
        <v>102</v>
      </c>
    </row>
    <row r="16" spans="2:11" ht="55.5" customHeight="1">
      <c r="B16" s="100">
        <v>5</v>
      </c>
      <c r="C16" s="101"/>
      <c r="D16" s="114" t="s">
        <v>35</v>
      </c>
      <c r="E16" s="100" t="s">
        <v>114</v>
      </c>
      <c r="F16" s="101"/>
      <c r="G16" s="19">
        <v>500</v>
      </c>
      <c r="H16" s="19">
        <v>500</v>
      </c>
      <c r="I16" s="98"/>
      <c r="J16" s="99"/>
      <c r="K16" s="64" t="s">
        <v>103</v>
      </c>
    </row>
    <row r="17" spans="1:11" ht="20.100000000000001" customHeight="1">
      <c r="B17" s="100">
        <v>6</v>
      </c>
      <c r="C17" s="101"/>
      <c r="D17" s="115"/>
      <c r="E17" s="100" t="s">
        <v>104</v>
      </c>
      <c r="F17" s="101"/>
      <c r="G17" s="19">
        <v>150</v>
      </c>
      <c r="H17" s="19">
        <v>150</v>
      </c>
      <c r="I17" s="98"/>
      <c r="J17" s="99"/>
      <c r="K17" s="20" t="s">
        <v>105</v>
      </c>
    </row>
    <row r="18" spans="1:11" ht="47.25" customHeight="1">
      <c r="B18" s="61"/>
      <c r="C18" s="62"/>
      <c r="D18" s="115"/>
      <c r="E18" s="61"/>
      <c r="F18" s="62" t="s">
        <v>108</v>
      </c>
      <c r="G18" s="63">
        <v>236.69</v>
      </c>
      <c r="H18" s="63">
        <v>236.69</v>
      </c>
      <c r="I18" s="59"/>
      <c r="J18" s="60"/>
      <c r="K18" s="20" t="s">
        <v>109</v>
      </c>
    </row>
    <row r="19" spans="1:11" ht="139.5" customHeight="1">
      <c r="B19" s="100">
        <v>7</v>
      </c>
      <c r="C19" s="101"/>
      <c r="D19" s="116"/>
      <c r="E19" s="100" t="s">
        <v>106</v>
      </c>
      <c r="F19" s="101"/>
      <c r="G19" s="19">
        <v>211.4</v>
      </c>
      <c r="H19" s="19">
        <v>211.4</v>
      </c>
      <c r="I19" s="98"/>
      <c r="J19" s="99"/>
      <c r="K19" s="64" t="s">
        <v>107</v>
      </c>
    </row>
    <row r="20" spans="1:11" ht="20.100000000000001" customHeight="1">
      <c r="B20" s="123" t="s">
        <v>36</v>
      </c>
      <c r="C20" s="124"/>
      <c r="D20" s="124"/>
      <c r="E20" s="124"/>
      <c r="F20" s="125"/>
      <c r="G20" s="21">
        <f>SUM(G11:G19)</f>
        <v>2754.09</v>
      </c>
      <c r="H20" s="21">
        <f>SUM(H11:H19)</f>
        <v>2754.09</v>
      </c>
      <c r="I20" s="121">
        <f>SUM(I11:J19)</f>
        <v>0</v>
      </c>
      <c r="J20" s="122"/>
      <c r="K20" s="22"/>
    </row>
    <row r="21" spans="1:11" ht="20.100000000000001" customHeight="1">
      <c r="B21" s="15"/>
      <c r="C21" s="15"/>
      <c r="D21" s="15"/>
      <c r="E21" s="15"/>
      <c r="F21" s="15"/>
      <c r="G21" s="15"/>
      <c r="H21" s="15"/>
      <c r="I21" s="15"/>
      <c r="J21" s="23"/>
      <c r="K21" s="15"/>
    </row>
    <row r="22" spans="1:11" ht="20.100000000000001" customHeight="1">
      <c r="B22" s="123" t="s">
        <v>29</v>
      </c>
      <c r="C22" s="124"/>
      <c r="D22" s="124"/>
      <c r="E22" s="124"/>
      <c r="F22" s="125"/>
      <c r="G22" s="126" t="s">
        <v>37</v>
      </c>
      <c r="H22" s="126"/>
      <c r="I22" s="126"/>
      <c r="J22" s="126"/>
      <c r="K22" s="17" t="s">
        <v>38</v>
      </c>
    </row>
    <row r="23" spans="1:11" ht="20.100000000000001" customHeight="1">
      <c r="B23" s="118">
        <f>H20</f>
        <v>2754.09</v>
      </c>
      <c r="C23" s="119"/>
      <c r="D23" s="119"/>
      <c r="E23" s="119"/>
      <c r="F23" s="120"/>
      <c r="G23" s="117">
        <f>I20</f>
        <v>0</v>
      </c>
      <c r="H23" s="117"/>
      <c r="I23" s="117"/>
      <c r="J23" s="117"/>
      <c r="K23" s="24">
        <f>SUM(B23:J23)</f>
        <v>2754.09</v>
      </c>
    </row>
    <row r="24" spans="1:11" ht="20.100000000000001" customHeight="1">
      <c r="B24" s="15"/>
      <c r="C24" s="15"/>
      <c r="D24" s="15"/>
      <c r="E24" s="15"/>
      <c r="F24" s="15"/>
      <c r="G24" s="15"/>
      <c r="H24" s="15"/>
      <c r="I24" s="15"/>
      <c r="J24" s="15"/>
      <c r="K24" s="15"/>
    </row>
    <row r="25" spans="1:11" ht="20.100000000000001" customHeight="1">
      <c r="B25" s="15" t="s">
        <v>39</v>
      </c>
      <c r="C25" s="15"/>
      <c r="D25" s="15"/>
      <c r="E25" s="15"/>
      <c r="F25" s="15" t="s">
        <v>40</v>
      </c>
      <c r="G25" s="15" t="s">
        <v>41</v>
      </c>
      <c r="H25" s="15"/>
      <c r="I25" s="15"/>
      <c r="J25" s="15" t="s">
        <v>42</v>
      </c>
      <c r="K25" s="15"/>
    </row>
    <row r="26" spans="1:11" ht="20.100000000000001" customHeight="1">
      <c r="B26" s="15"/>
      <c r="C26" s="15"/>
      <c r="D26" s="15"/>
      <c r="E26" s="15"/>
      <c r="F26" s="15"/>
      <c r="G26" s="15"/>
      <c r="H26" s="15"/>
      <c r="I26" s="15"/>
      <c r="J26" s="15"/>
      <c r="K26" s="15"/>
    </row>
    <row r="28" spans="1:11" ht="18.75">
      <c r="A28" s="94" t="s">
        <v>77</v>
      </c>
      <c r="B28" s="94"/>
      <c r="C28" s="94"/>
      <c r="D28" s="94"/>
      <c r="E28" s="94"/>
      <c r="F28" s="94"/>
      <c r="G28" s="94"/>
      <c r="H28" s="94"/>
      <c r="I28" s="94"/>
      <c r="J28" s="94"/>
      <c r="K28" s="94"/>
    </row>
    <row r="30" spans="1:11" ht="20.100000000000001" customHeight="1">
      <c r="B30" s="7"/>
      <c r="C30" s="8"/>
      <c r="D30" s="44" t="s">
        <v>19</v>
      </c>
      <c r="E30" s="44"/>
      <c r="F30" s="127" t="str">
        <f>F5</f>
        <v>张筱青</v>
      </c>
      <c r="G30" s="127"/>
      <c r="H30" s="44" t="s">
        <v>20</v>
      </c>
      <c r="I30" s="8"/>
      <c r="J30" s="127" t="s">
        <v>98</v>
      </c>
      <c r="K30" s="128"/>
    </row>
    <row r="31" spans="1:11" ht="20.100000000000001" customHeight="1">
      <c r="B31" s="9"/>
      <c r="C31" s="10"/>
      <c r="D31" s="11" t="s">
        <v>21</v>
      </c>
      <c r="E31" s="11"/>
      <c r="F31" s="129" t="s">
        <v>111</v>
      </c>
      <c r="G31" s="129"/>
      <c r="H31" s="11" t="s">
        <v>22</v>
      </c>
      <c r="I31" s="10"/>
      <c r="J31" s="129" t="str">
        <f>J6</f>
        <v>上海事业部</v>
      </c>
      <c r="K31" s="130"/>
    </row>
    <row r="32" spans="1:11" ht="20.100000000000001" customHeight="1">
      <c r="B32" s="9"/>
      <c r="C32" s="10"/>
      <c r="D32" s="11" t="s">
        <v>23</v>
      </c>
      <c r="E32" s="11"/>
      <c r="F32" s="129" t="s">
        <v>110</v>
      </c>
      <c r="G32" s="129"/>
      <c r="H32" s="11" t="s">
        <v>24</v>
      </c>
      <c r="I32" s="12"/>
      <c r="J32" s="131">
        <f>J7</f>
        <v>43052</v>
      </c>
      <c r="K32" s="130"/>
    </row>
    <row r="33" spans="2:11" ht="20.100000000000001" customHeight="1">
      <c r="B33" s="13"/>
      <c r="C33" s="14"/>
      <c r="D33" s="45"/>
      <c r="E33" s="45"/>
      <c r="F33" s="46"/>
      <c r="G33" s="46"/>
      <c r="H33" s="45" t="s">
        <v>76</v>
      </c>
      <c r="I33" s="47"/>
      <c r="J33" s="132" t="str">
        <f>J8</f>
        <v>HMOA-171104-STY600</v>
      </c>
      <c r="K33" s="133"/>
    </row>
    <row r="34" spans="2:11" ht="20.100000000000001" customHeight="1"/>
    <row r="35" spans="2:11" ht="20.100000000000001" customHeight="1">
      <c r="B35" s="100"/>
      <c r="C35" s="101"/>
      <c r="D35" s="42" t="s">
        <v>81</v>
      </c>
      <c r="E35" s="100" t="s">
        <v>82</v>
      </c>
      <c r="F35" s="101"/>
      <c r="G35" s="19" t="s">
        <v>80</v>
      </c>
      <c r="H35" s="19" t="s">
        <v>79</v>
      </c>
      <c r="I35" s="98" t="s">
        <v>61</v>
      </c>
      <c r="J35" s="99"/>
      <c r="K35" s="43" t="s">
        <v>78</v>
      </c>
    </row>
    <row r="36" spans="2:11" ht="20.100000000000001" customHeight="1">
      <c r="B36" s="104">
        <v>1</v>
      </c>
      <c r="C36" s="105"/>
      <c r="D36" s="51" t="s">
        <v>95</v>
      </c>
      <c r="E36" s="55"/>
      <c r="F36" s="50" t="s">
        <v>94</v>
      </c>
      <c r="G36" s="57">
        <v>100</v>
      </c>
      <c r="H36" s="57">
        <v>9</v>
      </c>
      <c r="I36" s="53">
        <f>G36*H36</f>
        <v>900</v>
      </c>
      <c r="J36" s="54">
        <v>900</v>
      </c>
      <c r="K36" s="49"/>
    </row>
    <row r="37" spans="2:11" ht="20.100000000000001" customHeight="1">
      <c r="B37" s="104">
        <v>2</v>
      </c>
      <c r="C37" s="105"/>
      <c r="D37" s="51"/>
      <c r="E37" s="100"/>
      <c r="F37" s="101"/>
      <c r="G37" s="52"/>
      <c r="H37" s="52"/>
      <c r="I37" s="98"/>
      <c r="J37" s="99"/>
      <c r="K37" s="56"/>
    </row>
    <row r="38" spans="2:11" ht="20.100000000000001" customHeight="1">
      <c r="B38" s="104">
        <v>3</v>
      </c>
      <c r="C38" s="105"/>
      <c r="D38" s="58"/>
      <c r="E38" s="100"/>
      <c r="F38" s="101"/>
      <c r="G38" s="52"/>
      <c r="H38" s="52"/>
      <c r="I38" s="98">
        <v>0</v>
      </c>
      <c r="J38" s="99"/>
      <c r="K38" s="49"/>
    </row>
    <row r="39" spans="2:11" ht="20.100000000000001" customHeight="1">
      <c r="B39" s="123" t="s">
        <v>36</v>
      </c>
      <c r="C39" s="124"/>
      <c r="D39" s="124"/>
      <c r="E39" s="124"/>
      <c r="F39" s="125"/>
      <c r="G39" s="21"/>
      <c r="H39" s="21"/>
      <c r="I39" s="121">
        <v>900</v>
      </c>
      <c r="J39" s="122"/>
      <c r="K39" s="22"/>
    </row>
    <row r="40" spans="2:11" ht="20.100000000000001" customHeight="1">
      <c r="B40" s="15" t="s">
        <v>39</v>
      </c>
      <c r="C40" s="15"/>
      <c r="D40" s="15"/>
      <c r="E40" s="15"/>
      <c r="F40" s="15" t="s">
        <v>40</v>
      </c>
      <c r="G40" s="15" t="s">
        <v>41</v>
      </c>
      <c r="H40" s="15"/>
      <c r="I40" s="15"/>
      <c r="J40" s="15" t="s">
        <v>42</v>
      </c>
      <c r="K40" s="15"/>
    </row>
  </sheetData>
  <mergeCells count="64">
    <mergeCell ref="B10:C10"/>
    <mergeCell ref="B11:C11"/>
    <mergeCell ref="B14:C14"/>
    <mergeCell ref="B15:C15"/>
    <mergeCell ref="E17:F17"/>
    <mergeCell ref="I17:J17"/>
    <mergeCell ref="E12:F12"/>
    <mergeCell ref="E13:F13"/>
    <mergeCell ref="B39:F39"/>
    <mergeCell ref="I39:J39"/>
    <mergeCell ref="F30:G30"/>
    <mergeCell ref="J30:K30"/>
    <mergeCell ref="F31:G31"/>
    <mergeCell ref="J31:K31"/>
    <mergeCell ref="F32:G32"/>
    <mergeCell ref="J32:K32"/>
    <mergeCell ref="B35:C35"/>
    <mergeCell ref="E35:F35"/>
    <mergeCell ref="I35:J35"/>
    <mergeCell ref="J33:K33"/>
    <mergeCell ref="B3:K3"/>
    <mergeCell ref="B17:C17"/>
    <mergeCell ref="J5:K5"/>
    <mergeCell ref="J6:K6"/>
    <mergeCell ref="J7:K7"/>
    <mergeCell ref="F5:G5"/>
    <mergeCell ref="F6:G6"/>
    <mergeCell ref="F7:G7"/>
    <mergeCell ref="D16:D19"/>
    <mergeCell ref="I15:J15"/>
    <mergeCell ref="I10:J10"/>
    <mergeCell ref="I11:J11"/>
    <mergeCell ref="E14:F14"/>
    <mergeCell ref="J8:K8"/>
    <mergeCell ref="E15:F15"/>
    <mergeCell ref="E10:F10"/>
    <mergeCell ref="I16:J16"/>
    <mergeCell ref="E16:F16"/>
    <mergeCell ref="E38:F38"/>
    <mergeCell ref="I38:J38"/>
    <mergeCell ref="E37:F37"/>
    <mergeCell ref="I37:J37"/>
    <mergeCell ref="G23:J23"/>
    <mergeCell ref="B23:F23"/>
    <mergeCell ref="I19:J19"/>
    <mergeCell ref="I20:J20"/>
    <mergeCell ref="E19:F19"/>
    <mergeCell ref="B19:C19"/>
    <mergeCell ref="B20:F20"/>
    <mergeCell ref="B22:F22"/>
    <mergeCell ref="G22:J22"/>
    <mergeCell ref="A28:K28"/>
    <mergeCell ref="B38:C38"/>
    <mergeCell ref="B37:C37"/>
    <mergeCell ref="B36:C36"/>
    <mergeCell ref="B16:C16"/>
    <mergeCell ref="D11:D15"/>
    <mergeCell ref="I14:J14"/>
    <mergeCell ref="E11:F11"/>
    <mergeCell ref="K12:K13"/>
    <mergeCell ref="B12:C13"/>
    <mergeCell ref="G12:G13"/>
    <mergeCell ref="H12:H13"/>
    <mergeCell ref="I12:J13"/>
  </mergeCells>
  <phoneticPr fontId="1" type="noConversion"/>
  <pageMargins left="0.7" right="0.7" top="0.75" bottom="0.75" header="0.3" footer="0.3"/>
  <pageSetup paperSize="9" scale="54" orientation="portrait"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员工报销明细</vt:lpstr>
      <vt:lpstr>员工差旅明细</vt:lpstr>
      <vt:lpstr>员工差旅明细!Print_Area</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2017-11-13T07:46:37Z</cp:lastPrinted>
  <dcterms:created xsi:type="dcterms:W3CDTF">2014-04-15T08:52:03Z</dcterms:created>
  <dcterms:modified xsi:type="dcterms:W3CDTF">2017-11-13T07:55:34Z</dcterms:modified>
</cp:coreProperties>
</file>