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01"/>
  <workbookPr/>
  <mc:AlternateContent xmlns:mc="http://schemas.openxmlformats.org/markup-compatibility/2006">
    <mc:Choice Requires="x15">
      <x15ac:absPath xmlns:x15ac="http://schemas.microsoft.com/office/spreadsheetml/2010/11/ac" url="C:\Users\王凤雨\Desktop\"/>
    </mc:Choice>
  </mc:AlternateContent>
  <xr:revisionPtr revIDLastSave="0" documentId="13_ncr:1_{F94D9F3D-5016-4E6D-BE29-136E76BA1EA4}" xr6:coauthVersionLast="43" xr6:coauthVersionMax="43" xr10:uidLastSave="{00000000-0000-0000-0000-000000000000}"/>
  <bookViews>
    <workbookView xWindow="-98" yWindow="-98" windowWidth="22695" windowHeight="14595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21" i="3" l="1"/>
  <c r="H20" i="3"/>
  <c r="F21" i="3"/>
  <c r="H21" i="3"/>
  <c r="H19" i="3" l="1"/>
  <c r="H40" i="2" l="1"/>
  <c r="I37" i="2"/>
  <c r="J34" i="2"/>
  <c r="J33" i="2"/>
  <c r="F33" i="2"/>
  <c r="J32" i="2"/>
  <c r="F32" i="2"/>
  <c r="J31" i="2"/>
  <c r="F31" i="2"/>
  <c r="I21" i="2"/>
  <c r="G24" i="2" s="1"/>
  <c r="H21" i="2"/>
  <c r="B24" i="2" s="1"/>
  <c r="G21" i="2"/>
  <c r="G64" i="3"/>
  <c r="G65" i="3" s="1"/>
  <c r="G70" i="3" s="1"/>
  <c r="F64" i="3"/>
  <c r="F65" i="3" s="1"/>
  <c r="E70" i="3" s="1"/>
  <c r="D64" i="3"/>
  <c r="D65" i="3" s="1"/>
  <c r="C64" i="3"/>
  <c r="H63" i="3"/>
  <c r="H62" i="3"/>
  <c r="H61" i="3"/>
  <c r="H60" i="3"/>
  <c r="H59" i="3"/>
  <c r="H58" i="3"/>
  <c r="H57" i="3"/>
  <c r="H56" i="3"/>
  <c r="H55" i="3"/>
  <c r="H54" i="3"/>
  <c r="H53" i="3"/>
  <c r="H52" i="3"/>
  <c r="H64" i="3" s="1"/>
  <c r="E52" i="3"/>
  <c r="E64" i="3" s="1"/>
  <c r="G51" i="3"/>
  <c r="F51" i="3"/>
  <c r="E51" i="3"/>
  <c r="D51" i="3"/>
  <c r="C51" i="3"/>
  <c r="H50" i="3"/>
  <c r="H49" i="3"/>
  <c r="H48" i="3"/>
  <c r="H51" i="3" s="1"/>
  <c r="E48" i="3"/>
  <c r="G47" i="3"/>
  <c r="F47" i="3"/>
  <c r="D47" i="3"/>
  <c r="C47" i="3"/>
  <c r="C65" i="3" s="1"/>
  <c r="H46" i="3"/>
  <c r="H45" i="3"/>
  <c r="H47" i="3" s="1"/>
  <c r="E45" i="3"/>
  <c r="E47" i="3" s="1"/>
  <c r="G44" i="3"/>
  <c r="F44" i="3"/>
  <c r="E44" i="3"/>
  <c r="D44" i="3"/>
  <c r="C44" i="3"/>
  <c r="H43" i="3"/>
  <c r="H42" i="3"/>
  <c r="H41" i="3"/>
  <c r="H40" i="3"/>
  <c r="H44" i="3" s="1"/>
  <c r="E40" i="3"/>
  <c r="G39" i="3"/>
  <c r="F39" i="3"/>
  <c r="D39" i="3"/>
  <c r="C39" i="3"/>
  <c r="H38" i="3"/>
  <c r="H37" i="3"/>
  <c r="H36" i="3"/>
  <c r="H35" i="3"/>
  <c r="H39" i="3" s="1"/>
  <c r="E35" i="3"/>
  <c r="E39" i="3" s="1"/>
  <c r="G34" i="3"/>
  <c r="F34" i="3"/>
  <c r="E34" i="3"/>
  <c r="D34" i="3"/>
  <c r="C34" i="3"/>
  <c r="H33" i="3"/>
  <c r="H32" i="3"/>
  <c r="H31" i="3"/>
  <c r="H30" i="3"/>
  <c r="H29" i="3"/>
  <c r="H28" i="3"/>
  <c r="H27" i="3"/>
  <c r="H26" i="3"/>
  <c r="H25" i="3"/>
  <c r="H34" i="3" s="1"/>
  <c r="E25" i="3"/>
  <c r="G24" i="3"/>
  <c r="F24" i="3"/>
  <c r="E24" i="3"/>
  <c r="D24" i="3"/>
  <c r="C24" i="3"/>
  <c r="H23" i="3"/>
  <c r="H22" i="3"/>
  <c r="H24" i="3" s="1"/>
  <c r="E22" i="3"/>
  <c r="D21" i="3"/>
  <c r="C21" i="3"/>
  <c r="H18" i="3"/>
  <c r="H17" i="3"/>
  <c r="E17" i="3"/>
  <c r="E21" i="3" s="1"/>
  <c r="H16" i="3"/>
  <c r="G16" i="3"/>
  <c r="F16" i="3"/>
  <c r="E16" i="3"/>
  <c r="D16" i="3"/>
  <c r="C16" i="3"/>
  <c r="H15" i="3"/>
  <c r="H14" i="3"/>
  <c r="E14" i="3"/>
  <c r="G13" i="3"/>
  <c r="F13" i="3"/>
  <c r="D13" i="3"/>
  <c r="C13" i="3"/>
  <c r="H12" i="3"/>
  <c r="H11" i="3"/>
  <c r="H10" i="3"/>
  <c r="H9" i="3"/>
  <c r="H8" i="3"/>
  <c r="H13" i="3" s="1"/>
  <c r="E8" i="3"/>
  <c r="E13" i="3" s="1"/>
  <c r="I40" i="2" l="1"/>
  <c r="K24" i="2"/>
  <c r="E65" i="3"/>
  <c r="A70" i="3" s="1"/>
  <c r="H65" i="3"/>
  <c r="C70" i="3" s="1"/>
  <c r="I70" i="3" l="1"/>
</calcChain>
</file>

<file path=xl/sharedStrings.xml><?xml version="1.0" encoding="utf-8"?>
<sst xmlns="http://schemas.openxmlformats.org/spreadsheetml/2006/main" count="140" uniqueCount="120">
  <si>
    <t>【借款报销单】</t>
  </si>
  <si>
    <t>团号：HMZA-190622-CZH683</t>
  </si>
  <si>
    <t>会议日期：6.22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</si>
  <si>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</si>
  <si>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</si>
  <si>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</si>
  <si>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</si>
  <si>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</si>
  <si>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</si>
  <si>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</si>
  <si>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</si>
  <si>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</si>
  <si>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</si>
  <si>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</si>
  <si>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</si>
  <si>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</si>
  <si>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</si>
  <si>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</si>
  <si>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</si>
  <si>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</si>
  <si>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</si>
  <si>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</si>
  <si>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5月9日客户用餐</t>
  </si>
  <si>
    <t>需有客户邮件确认，并抄送合规部。</t>
  </si>
  <si>
    <t>6月21客户用餐</t>
  </si>
  <si>
    <t>6月26客户用餐</t>
  </si>
  <si>
    <t>客户使用费用合计</t>
  </si>
  <si>
    <t>活动餐费</t>
  </si>
  <si>
    <t>需提供刷卡联、菜单（小票）</t>
  </si>
  <si>
    <t>活动餐费合计</t>
  </si>
  <si>
    <t>现地采买费用</t>
  </si>
  <si>
    <t>可乐</t>
  </si>
  <si>
    <t>尽量提供可用的原始发票，发票项目不可用的，且开票需要加收税点的可以不提供原始发票。网上交易均需提供交易截图。</t>
  </si>
  <si>
    <t>雪碧</t>
  </si>
  <si>
    <t>茶歇-豆腐干</t>
  </si>
  <si>
    <t>茶歇-豌豆黄、杏仁饼，饼干</t>
  </si>
  <si>
    <t>茶歇-沙棘糕</t>
  </si>
  <si>
    <t>茶歇-怪味豆</t>
  </si>
  <si>
    <t>茶歇2</t>
  </si>
  <si>
    <t>饼干、纸巾等</t>
  </si>
  <si>
    <t>签到花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</si>
  <si>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</si>
  <si>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</si>
  <si>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</si>
  <si>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</si>
  <si>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</si>
  <si>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</si>
  <si>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</si>
  <si>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</si>
  <si>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</si>
  <si>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</si>
  <si>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</si>
  <si>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</si>
  <si>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</si>
  <si>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指示牌</t>
  </si>
  <si>
    <t>游戏道具穿越火线</t>
  </si>
  <si>
    <t>游戏道具赛车</t>
  </si>
  <si>
    <t>飞镖盘</t>
  </si>
  <si>
    <t>钢印</t>
  </si>
  <si>
    <t>光敏印章</t>
  </si>
  <si>
    <t>铃铛</t>
  </si>
  <si>
    <t>毛线（无票）</t>
  </si>
  <si>
    <t>桌号立牌</t>
  </si>
  <si>
    <t>硬盘（海晨）</t>
  </si>
  <si>
    <t>洗衣费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</si>
  <si>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</si>
  <si>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</si>
  <si>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</si>
  <si>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</si>
  <si>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</si>
  <si>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</si>
  <si>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</si>
  <si>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</si>
  <si>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</si>
  <si>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</si>
  <si>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</si>
  <si>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</si>
  <si>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</si>
  <si>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王凤雨</t>
  </si>
  <si>
    <t>职位:</t>
  </si>
  <si>
    <t>助理</t>
  </si>
  <si>
    <t>发生地:</t>
  </si>
  <si>
    <t>北京</t>
  </si>
  <si>
    <t>部门:</t>
  </si>
  <si>
    <t>企划活动部</t>
  </si>
  <si>
    <t>发生日期:</t>
  </si>
  <si>
    <t>6.25-6.26</t>
  </si>
  <si>
    <t>报销日期:</t>
  </si>
  <si>
    <t>团号:</t>
  </si>
  <si>
    <t>HMZA-190622-CZH683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</si>
  <si>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</si>
  <si>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</si>
  <si>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</si>
  <si>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</si>
  <si>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</si>
  <si>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</si>
  <si>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</si>
  <si>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</si>
  <si>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</si>
  <si>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过路费</t>
  </si>
  <si>
    <t>住宿费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</si>
  <si>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</si>
  <si>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</si>
  <si>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</si>
  <si>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</si>
  <si>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</si>
  <si>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</si>
  <si>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</si>
  <si>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</si>
  <si>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</si>
  <si>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</si>
  <si>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详见行程单-珠海踩点</t>
    <phoneticPr fontId="14" type="noConversion"/>
  </si>
  <si>
    <t>珠海丽枫酒店-珠海海湾酒店</t>
    <phoneticPr fontId="14" type="noConversion"/>
  </si>
  <si>
    <t>当地住宿一晚</t>
    <phoneticPr fontId="14" type="noConversion"/>
  </si>
  <si>
    <t>6.26日 王凤雨</t>
    <phoneticPr fontId="14" type="noConversion"/>
  </si>
  <si>
    <t>机场-家</t>
    <phoneticPr fontId="14" type="noConversion"/>
  </si>
  <si>
    <t>珠海</t>
    <phoneticPr fontId="14" type="noConversion"/>
  </si>
  <si>
    <t>7.22-23</t>
    <phoneticPr fontId="14" type="noConversion"/>
  </si>
  <si>
    <t>7月22日客户珠海住宿</t>
    <phoneticPr fontId="14" type="noConversion"/>
  </si>
  <si>
    <t>定做logo服装8件（海晨）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</si>
</sst>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18" x14ac:knownFonts="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</cellStyleXfs>
  <cellXfs count="134">
    <xf numFmtId="0" fontId="0" fillId="0" borderId="0" xfId="0">
      <alignment vertical="center"/>
    </xf>
    <xf numFmtId="0" fontId="12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0" borderId="0" xfId="2" applyFont="1" applyFill="1" applyBorder="1">
      <alignment vertical="center"/>
    </xf>
    <xf numFmtId="0" fontId="3" fillId="0" borderId="5" xfId="2" applyFont="1" applyFill="1" applyBorder="1">
      <alignment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3" borderId="8" xfId="2" applyFont="1" applyFill="1" applyBorder="1" applyAlignment="1">
      <alignment vertical="center"/>
    </xf>
    <xf numFmtId="0" fontId="4" fillId="0" borderId="8" xfId="2" applyFont="1" applyBorder="1" applyAlignment="1">
      <alignment vertical="center"/>
    </xf>
    <xf numFmtId="176" fontId="3" fillId="0" borderId="0" xfId="2" applyNumberFormat="1" applyFont="1" applyBorder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1" fillId="0" borderId="0" xfId="2" applyFont="1" applyAlignme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11" fillId="0" borderId="8" xfId="0" applyFont="1" applyBorder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15" fillId="3" borderId="8" xfId="2" applyFont="1" applyFill="1" applyBorder="1" applyAlignment="1">
      <alignment vertical="center"/>
    </xf>
    <xf numFmtId="0" fontId="15" fillId="0" borderId="8" xfId="0" applyFont="1" applyBorder="1">
      <alignment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180" fontId="0" fillId="0" borderId="10" xfId="0" applyNumberFormat="1" applyBorder="1" applyAlignment="1">
      <alignment horizontal="center" vertical="center"/>
    </xf>
    <xf numFmtId="180" fontId="0" fillId="0" borderId="14" xfId="0" applyNumberFormat="1" applyBorder="1" applyAlignment="1">
      <alignment horizontal="center" vertical="center"/>
    </xf>
    <xf numFmtId="0" fontId="11" fillId="0" borderId="9" xfId="0" applyFont="1" applyBorder="1" applyAlignment="1">
      <alignment horizontal="left" vertical="center" wrapText="1"/>
    </xf>
    <xf numFmtId="0" fontId="11" fillId="0" borderId="10" xfId="0" applyFont="1" applyBorder="1" applyAlignment="1">
      <alignment horizontal="left" vertical="center" wrapText="1"/>
    </xf>
    <xf numFmtId="0" fontId="11" fillId="0" borderId="14" xfId="0" applyFont="1" applyBorder="1" applyAlignment="1">
      <alignment horizontal="left" vertical="center" wrapText="1"/>
    </xf>
    <xf numFmtId="0" fontId="11" fillId="0" borderId="9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11" fillId="0" borderId="9" xfId="0" applyFont="1" applyBorder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11" fillId="0" borderId="14" xfId="0" applyFont="1" applyBorder="1" applyAlignment="1">
      <alignment horizontal="left" vertical="center"/>
    </xf>
    <xf numFmtId="0" fontId="7" fillId="5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5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5" xfId="0" applyFont="1" applyFill="1" applyBorder="1" applyAlignment="1">
      <alignment horizontal="center" vertical="center"/>
    </xf>
    <xf numFmtId="0" fontId="7" fillId="7" borderId="15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15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15" fillId="3" borderId="8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2" xfId="2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1" xfId="2" applyFont="1" applyFill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4" xfId="2" applyFont="1" applyFill="1" applyBorder="1" applyAlignment="1">
      <alignment horizontal="center" vertical="center"/>
    </xf>
    <xf numFmtId="0" fontId="3" fillId="3" borderId="1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0" fontId="3" fillId="3" borderId="3" xfId="2" applyFont="1" applyFill="1" applyBorder="1" applyAlignment="1">
      <alignment horizontal="center" vertical="center"/>
    </xf>
    <xf numFmtId="0" fontId="3" fillId="3" borderId="12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  <xf numFmtId="180" fontId="0" fillId="0" borderId="8" xfId="0" applyNumberFormat="1" applyFill="1" applyBorder="1" applyAlignment="1">
      <alignment horizontal="right" vertical="center"/>
    </xf>
    <xf numFmtId="0" fontId="0" fillId="0" borderId="8" xfId="0" applyFill="1" applyBorder="1" applyAlignment="1">
      <alignment vertical="center" wrapText="1"/>
    </xf>
    <xf numFmtId="0" fontId="0" fillId="0" borderId="8" xfId="0" applyFill="1" applyBorder="1">
      <alignment vertical="center"/>
    </xf>
    <xf numFmtId="180" fontId="9" fillId="0" borderId="8" xfId="0" applyNumberFormat="1" applyFont="1" applyFill="1" applyBorder="1" applyAlignment="1">
      <alignment horizontal="right" vertical="center"/>
    </xf>
    <xf numFmtId="180" fontId="10" fillId="0" borderId="8" xfId="0" applyNumberFormat="1" applyFont="1" applyFill="1" applyBorder="1" applyAlignment="1">
      <alignment horizontal="right" vertical="center"/>
    </xf>
    <xf numFmtId="0" fontId="10" fillId="0" borderId="8" xfId="0" applyFont="1" applyFill="1" applyBorder="1">
      <alignment vertical="center"/>
    </xf>
    <xf numFmtId="180" fontId="17" fillId="0" borderId="8" xfId="0" applyNumberFormat="1" applyFont="1" applyFill="1" applyBorder="1" applyAlignment="1">
      <alignment horizontal="right" vertical="center"/>
    </xf>
    <xf numFmtId="0" fontId="17" fillId="0" borderId="8" xfId="0" applyFont="1" applyFill="1" applyBorder="1">
      <alignment vertical="center"/>
    </xf>
    <xf numFmtId="0" fontId="16" fillId="0" borderId="8" xfId="0" applyFont="1" applyFill="1" applyBorder="1">
      <alignment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72"/>
  <sheetViews>
    <sheetView tabSelected="1" topLeftCell="A7" zoomScaleNormal="100" workbookViewId="0">
      <selection activeCell="I20" sqref="I20"/>
    </sheetView>
  </sheetViews>
  <sheetFormatPr defaultColWidth="9" defaultRowHeight="21" customHeight="1" x14ac:dyDescent="0.3"/>
  <cols>
    <col min="1" max="1" width="9" style="35"/>
    <col min="2" max="2" width="16.73046875" customWidth="1"/>
    <col min="3" max="3" width="12.86328125" style="36"/>
    <col min="5" max="5" width="11.59765625" customWidth="1"/>
    <col min="6" max="6" width="12.59765625"/>
    <col min="8" max="8" width="11.86328125" customWidth="1"/>
    <col min="9" max="9" width="24.86328125" customWidth="1"/>
    <col min="10" max="10" width="39.46484375" customWidth="1"/>
  </cols>
  <sheetData>
    <row r="2" spans="1:12" ht="21" customHeight="1" x14ac:dyDescent="0.3">
      <c r="C2" s="89" t="s">
        <v>0</v>
      </c>
      <c r="D2" s="89"/>
      <c r="E2" s="89"/>
      <c r="F2" s="89"/>
      <c r="G2" s="89"/>
      <c r="H2" s="89"/>
      <c r="I2" s="45"/>
      <c r="J2" s="45"/>
      <c r="K2" s="45"/>
      <c r="L2" s="45"/>
    </row>
    <row r="4" spans="1:12" ht="21" customHeight="1" x14ac:dyDescent="0.3">
      <c r="H4" s="77" t="s">
        <v>1</v>
      </c>
      <c r="I4" s="77"/>
      <c r="J4" s="77" t="s">
        <v>2</v>
      </c>
    </row>
    <row r="5" spans="1:12" ht="21" customHeight="1" x14ac:dyDescent="0.3">
      <c r="H5" s="78"/>
      <c r="I5" s="78"/>
      <c r="J5" s="78"/>
    </row>
    <row r="6" spans="1:12" ht="21" customHeight="1" x14ac:dyDescent="0.3">
      <c r="A6" s="87" t="s">
        <v>3</v>
      </c>
      <c r="B6" s="82" t="s">
        <v>4</v>
      </c>
      <c r="C6" s="90" t="s">
        <v>5</v>
      </c>
      <c r="D6" s="90"/>
      <c r="E6" s="90"/>
      <c r="F6" s="91" t="s">
        <v>6</v>
      </c>
      <c r="G6" s="91"/>
      <c r="H6" s="91"/>
      <c r="I6" s="91"/>
      <c r="J6" s="82" t="s">
        <v>7</v>
      </c>
    </row>
    <row r="7" spans="1:12" ht="21" customHeight="1" x14ac:dyDescent="0.3">
      <c r="A7" s="87"/>
      <c r="B7" s="82"/>
      <c r="C7" s="39" t="s">
        <v>8</v>
      </c>
      <c r="D7" s="40" t="s">
        <v>9</v>
      </c>
      <c r="E7" s="37" t="s">
        <v>10</v>
      </c>
      <c r="F7" s="38" t="s">
        <v>11</v>
      </c>
      <c r="G7" s="38" t="s">
        <v>12</v>
      </c>
      <c r="H7" s="38" t="s">
        <v>13</v>
      </c>
      <c r="I7" s="38" t="s">
        <v>14</v>
      </c>
      <c r="J7" s="82"/>
    </row>
    <row r="8" spans="1:12" ht="21" customHeight="1" x14ac:dyDescent="0.3">
      <c r="A8" s="88">
        <v>1</v>
      </c>
      <c r="B8" s="95" t="s">
        <v>15</v>
      </c>
      <c r="C8" s="83">
        <v>0</v>
      </c>
      <c r="D8" s="84"/>
      <c r="E8" s="83">
        <f>C8*D8</f>
        <v>0</v>
      </c>
      <c r="F8" s="41">
        <v>0</v>
      </c>
      <c r="G8" s="41">
        <v>0</v>
      </c>
      <c r="H8" s="41">
        <f>F8+G8</f>
        <v>0</v>
      </c>
      <c r="I8" s="46"/>
      <c r="J8" s="71" t="s">
        <v>16</v>
      </c>
    </row>
    <row r="9" spans="1:12" ht="21" customHeight="1" x14ac:dyDescent="0.3">
      <c r="A9" s="88"/>
      <c r="B9" s="95"/>
      <c r="C9" s="83"/>
      <c r="D9" s="84"/>
      <c r="E9" s="83"/>
      <c r="F9" s="41">
        <v>0</v>
      </c>
      <c r="G9" s="41">
        <v>0</v>
      </c>
      <c r="H9" s="41">
        <f>F9+G9</f>
        <v>0</v>
      </c>
      <c r="I9" s="46"/>
      <c r="J9" s="72"/>
    </row>
    <row r="10" spans="1:12" ht="21" customHeight="1" x14ac:dyDescent="0.3">
      <c r="A10" s="88"/>
      <c r="B10" s="95"/>
      <c r="C10" s="83"/>
      <c r="D10" s="84"/>
      <c r="E10" s="83"/>
      <c r="F10" s="41">
        <v>0</v>
      </c>
      <c r="G10" s="41">
        <v>0</v>
      </c>
      <c r="H10" s="41">
        <f>F10+G10</f>
        <v>0</v>
      </c>
      <c r="I10" s="46"/>
      <c r="J10" s="72"/>
    </row>
    <row r="11" spans="1:12" ht="21" customHeight="1" x14ac:dyDescent="0.3">
      <c r="A11" s="88"/>
      <c r="B11" s="95"/>
      <c r="C11" s="83"/>
      <c r="D11" s="84"/>
      <c r="E11" s="83"/>
      <c r="F11" s="41">
        <v>0</v>
      </c>
      <c r="G11" s="41">
        <v>0</v>
      </c>
      <c r="H11" s="41">
        <f>F11+G11</f>
        <v>0</v>
      </c>
      <c r="I11" s="46"/>
      <c r="J11" s="72"/>
    </row>
    <row r="12" spans="1:12" ht="21" customHeight="1" x14ac:dyDescent="0.3">
      <c r="A12" s="88"/>
      <c r="B12" s="95"/>
      <c r="C12" s="83"/>
      <c r="D12" s="84"/>
      <c r="E12" s="83"/>
      <c r="F12" s="41">
        <v>0</v>
      </c>
      <c r="G12" s="41">
        <v>0</v>
      </c>
      <c r="H12" s="41">
        <f>F12+G12</f>
        <v>0</v>
      </c>
      <c r="I12" s="46"/>
      <c r="J12" s="72"/>
    </row>
    <row r="13" spans="1:12" s="34" customFormat="1" ht="21" customHeight="1" x14ac:dyDescent="0.3">
      <c r="A13" s="42"/>
      <c r="B13" s="43" t="s">
        <v>17</v>
      </c>
      <c r="C13" s="44">
        <f>SUM(C8)</f>
        <v>0</v>
      </c>
      <c r="D13" s="44">
        <f>SUM(D8)</f>
        <v>0</v>
      </c>
      <c r="E13" s="44">
        <f>SUM(E8)</f>
        <v>0</v>
      </c>
      <c r="F13" s="44">
        <f>SUM(F8:F12)</f>
        <v>0</v>
      </c>
      <c r="G13" s="44">
        <f t="shared" ref="G13:H13" si="0">SUM(G8:G12)</f>
        <v>0</v>
      </c>
      <c r="H13" s="44">
        <f t="shared" si="0"/>
        <v>0</v>
      </c>
      <c r="I13" s="47"/>
      <c r="J13" s="73"/>
    </row>
    <row r="14" spans="1:12" ht="21" customHeight="1" x14ac:dyDescent="0.3">
      <c r="A14" s="62">
        <v>2</v>
      </c>
      <c r="B14" s="65" t="s">
        <v>18</v>
      </c>
      <c r="C14" s="68">
        <v>0</v>
      </c>
      <c r="D14" s="62"/>
      <c r="E14" s="68">
        <f>C14*D14</f>
        <v>0</v>
      </c>
      <c r="F14" s="41">
        <v>0</v>
      </c>
      <c r="G14" s="41">
        <v>0</v>
      </c>
      <c r="H14" s="41">
        <f>F14+G14</f>
        <v>0</v>
      </c>
      <c r="I14" s="46"/>
      <c r="J14" s="71" t="s">
        <v>19</v>
      </c>
    </row>
    <row r="15" spans="1:12" ht="21" customHeight="1" x14ac:dyDescent="0.3">
      <c r="A15" s="64"/>
      <c r="B15" s="67"/>
      <c r="C15" s="70"/>
      <c r="D15" s="64"/>
      <c r="E15" s="70"/>
      <c r="F15" s="41">
        <v>0</v>
      </c>
      <c r="G15" s="41">
        <v>0</v>
      </c>
      <c r="H15" s="41">
        <f t="shared" ref="H15" si="1">F15+G15</f>
        <v>0</v>
      </c>
      <c r="I15" s="46"/>
      <c r="J15" s="72"/>
    </row>
    <row r="16" spans="1:12" s="34" customFormat="1" ht="21" customHeight="1" x14ac:dyDescent="0.3">
      <c r="A16" s="42"/>
      <c r="B16" s="43" t="s">
        <v>20</v>
      </c>
      <c r="C16" s="44">
        <f>SUM(C14)</f>
        <v>0</v>
      </c>
      <c r="D16" s="44">
        <f>SUM(D14)</f>
        <v>0</v>
      </c>
      <c r="E16" s="44">
        <f>SUM(E14)</f>
        <v>0</v>
      </c>
      <c r="F16" s="44">
        <f>SUM(F14:F15)</f>
        <v>0</v>
      </c>
      <c r="G16" s="44">
        <f>SUM(G14:G15)</f>
        <v>0</v>
      </c>
      <c r="H16" s="44">
        <f>SUM(H14:H15)</f>
        <v>0</v>
      </c>
      <c r="I16" s="47"/>
      <c r="J16" s="73"/>
    </row>
    <row r="17" spans="1:10" ht="21" customHeight="1" x14ac:dyDescent="0.3">
      <c r="A17" s="62">
        <v>3</v>
      </c>
      <c r="B17" s="65" t="s">
        <v>21</v>
      </c>
      <c r="C17" s="68">
        <v>1000</v>
      </c>
      <c r="D17" s="62">
        <v>1</v>
      </c>
      <c r="E17" s="68">
        <f>C17*D17</f>
        <v>1000</v>
      </c>
      <c r="F17" s="41">
        <v>523</v>
      </c>
      <c r="G17" s="41">
        <v>0</v>
      </c>
      <c r="H17" s="125">
        <f>F17+G17</f>
        <v>523</v>
      </c>
      <c r="I17" s="127" t="s">
        <v>22</v>
      </c>
      <c r="J17" s="79" t="s">
        <v>23</v>
      </c>
    </row>
    <row r="18" spans="1:10" ht="21" customHeight="1" x14ac:dyDescent="0.3">
      <c r="A18" s="63"/>
      <c r="B18" s="66"/>
      <c r="C18" s="69"/>
      <c r="D18" s="63"/>
      <c r="E18" s="69"/>
      <c r="F18" s="41">
        <v>512</v>
      </c>
      <c r="G18" s="41">
        <v>0</v>
      </c>
      <c r="H18" s="125">
        <f>F18+G18</f>
        <v>512</v>
      </c>
      <c r="I18" s="127" t="s">
        <v>24</v>
      </c>
      <c r="J18" s="80"/>
    </row>
    <row r="19" spans="1:10" ht="21" customHeight="1" x14ac:dyDescent="0.3">
      <c r="A19" s="63"/>
      <c r="B19" s="66"/>
      <c r="C19" s="69"/>
      <c r="D19" s="63"/>
      <c r="E19" s="69"/>
      <c r="F19" s="41">
        <v>416</v>
      </c>
      <c r="G19" s="41">
        <v>0</v>
      </c>
      <c r="H19" s="125">
        <f>F19+G19</f>
        <v>416</v>
      </c>
      <c r="I19" s="127" t="s">
        <v>25</v>
      </c>
      <c r="J19" s="80"/>
    </row>
    <row r="20" spans="1:10" ht="21" customHeight="1" x14ac:dyDescent="0.3">
      <c r="A20" s="64"/>
      <c r="B20" s="67"/>
      <c r="C20" s="70"/>
      <c r="D20" s="64"/>
      <c r="E20" s="70"/>
      <c r="F20" s="59">
        <v>700</v>
      </c>
      <c r="G20" s="59">
        <v>0</v>
      </c>
      <c r="H20" s="125">
        <f>F20+G20</f>
        <v>700</v>
      </c>
      <c r="I20" s="133" t="s">
        <v>118</v>
      </c>
      <c r="J20" s="80"/>
    </row>
    <row r="21" spans="1:10" s="34" customFormat="1" ht="21" customHeight="1" x14ac:dyDescent="0.3">
      <c r="A21" s="42"/>
      <c r="B21" s="43" t="s">
        <v>26</v>
      </c>
      <c r="C21" s="44">
        <f>SUM(C17)</f>
        <v>1000</v>
      </c>
      <c r="D21" s="44">
        <f t="shared" ref="D21:E21" si="2">SUM(D17)</f>
        <v>1</v>
      </c>
      <c r="E21" s="44">
        <f t="shared" si="2"/>
        <v>1000</v>
      </c>
      <c r="F21" s="44">
        <f>SUM(F17:F20)</f>
        <v>2151</v>
      </c>
      <c r="G21" s="44">
        <f>SUM(G17:G20)</f>
        <v>0</v>
      </c>
      <c r="H21" s="44">
        <f>SUM(H17:H20)</f>
        <v>2151</v>
      </c>
      <c r="I21" s="47"/>
      <c r="J21" s="81"/>
    </row>
    <row r="22" spans="1:10" ht="21" customHeight="1" x14ac:dyDescent="0.3">
      <c r="A22" s="88">
        <v>4</v>
      </c>
      <c r="B22" s="95" t="s">
        <v>27</v>
      </c>
      <c r="C22" s="83">
        <v>0</v>
      </c>
      <c r="D22" s="84"/>
      <c r="E22" s="83">
        <f>C22*D22</f>
        <v>0</v>
      </c>
      <c r="F22" s="41">
        <v>0</v>
      </c>
      <c r="G22" s="41">
        <v>0</v>
      </c>
      <c r="H22" s="41">
        <f>F22+G22</f>
        <v>0</v>
      </c>
      <c r="I22" s="46"/>
      <c r="J22" s="79" t="s">
        <v>28</v>
      </c>
    </row>
    <row r="23" spans="1:10" ht="21" customHeight="1" x14ac:dyDescent="0.3">
      <c r="A23" s="88"/>
      <c r="B23" s="95"/>
      <c r="C23" s="83"/>
      <c r="D23" s="84"/>
      <c r="E23" s="83"/>
      <c r="F23" s="41">
        <v>0</v>
      </c>
      <c r="G23" s="41">
        <v>0</v>
      </c>
      <c r="H23" s="41">
        <f>F23+G23</f>
        <v>0</v>
      </c>
      <c r="I23" s="46"/>
      <c r="J23" s="80"/>
    </row>
    <row r="24" spans="1:10" s="34" customFormat="1" ht="21" customHeight="1" x14ac:dyDescent="0.3">
      <c r="A24" s="42"/>
      <c r="B24" s="43" t="s">
        <v>29</v>
      </c>
      <c r="C24" s="44">
        <f>SUM(C22)</f>
        <v>0</v>
      </c>
      <c r="D24" s="44">
        <f t="shared" ref="D24:E24" si="3">SUM(D22)</f>
        <v>0</v>
      </c>
      <c r="E24" s="44">
        <f t="shared" si="3"/>
        <v>0</v>
      </c>
      <c r="F24" s="44">
        <f>SUM(F22:F23)</f>
        <v>0</v>
      </c>
      <c r="G24" s="44">
        <f t="shared" ref="G24:H24" si="4">SUM(G22:G23)</f>
        <v>0</v>
      </c>
      <c r="H24" s="44">
        <f t="shared" si="4"/>
        <v>0</v>
      </c>
      <c r="I24" s="47"/>
      <c r="J24" s="81"/>
    </row>
    <row r="25" spans="1:10" ht="21" customHeight="1" x14ac:dyDescent="0.3">
      <c r="A25" s="62">
        <v>5</v>
      </c>
      <c r="B25" s="65" t="s">
        <v>30</v>
      </c>
      <c r="C25" s="68">
        <v>4000</v>
      </c>
      <c r="D25" s="62">
        <v>1</v>
      </c>
      <c r="E25" s="68">
        <f>C25*D25</f>
        <v>4000</v>
      </c>
      <c r="F25" s="41">
        <v>195</v>
      </c>
      <c r="G25" s="41">
        <v>0</v>
      </c>
      <c r="H25" s="125">
        <f t="shared" ref="H25:H33" si="5">F25+G25</f>
        <v>195</v>
      </c>
      <c r="I25" s="127" t="s">
        <v>31</v>
      </c>
      <c r="J25" s="71" t="s">
        <v>32</v>
      </c>
    </row>
    <row r="26" spans="1:10" ht="21" customHeight="1" x14ac:dyDescent="0.3">
      <c r="A26" s="63"/>
      <c r="B26" s="66"/>
      <c r="C26" s="69"/>
      <c r="D26" s="63"/>
      <c r="E26" s="69"/>
      <c r="F26" s="41">
        <v>147</v>
      </c>
      <c r="G26" s="41">
        <v>0</v>
      </c>
      <c r="H26" s="125">
        <f t="shared" si="5"/>
        <v>147</v>
      </c>
      <c r="I26" s="127" t="s">
        <v>33</v>
      </c>
      <c r="J26" s="72"/>
    </row>
    <row r="27" spans="1:10" ht="21" customHeight="1" x14ac:dyDescent="0.3">
      <c r="A27" s="63"/>
      <c r="B27" s="66"/>
      <c r="C27" s="69"/>
      <c r="D27" s="63"/>
      <c r="E27" s="69"/>
      <c r="F27" s="41">
        <v>268.2</v>
      </c>
      <c r="G27" s="41">
        <v>0</v>
      </c>
      <c r="H27" s="125">
        <f t="shared" si="5"/>
        <v>268.2</v>
      </c>
      <c r="I27" s="127" t="s">
        <v>34</v>
      </c>
      <c r="J27" s="72"/>
    </row>
    <row r="28" spans="1:10" ht="21" customHeight="1" x14ac:dyDescent="0.3">
      <c r="A28" s="63"/>
      <c r="B28" s="66"/>
      <c r="C28" s="69"/>
      <c r="D28" s="63"/>
      <c r="E28" s="69"/>
      <c r="F28" s="41">
        <v>517.4</v>
      </c>
      <c r="G28" s="41">
        <v>0</v>
      </c>
      <c r="H28" s="125">
        <f t="shared" si="5"/>
        <v>517.4</v>
      </c>
      <c r="I28" s="127" t="s">
        <v>35</v>
      </c>
      <c r="J28" s="72"/>
    </row>
    <row r="29" spans="1:10" ht="21" customHeight="1" x14ac:dyDescent="0.3">
      <c r="A29" s="63"/>
      <c r="B29" s="66"/>
      <c r="C29" s="69"/>
      <c r="D29" s="63"/>
      <c r="E29" s="69"/>
      <c r="F29" s="41">
        <v>270.7</v>
      </c>
      <c r="G29" s="41">
        <v>0</v>
      </c>
      <c r="H29" s="125">
        <f t="shared" si="5"/>
        <v>270.7</v>
      </c>
      <c r="I29" s="127" t="s">
        <v>36</v>
      </c>
      <c r="J29" s="72"/>
    </row>
    <row r="30" spans="1:10" ht="21" customHeight="1" x14ac:dyDescent="0.3">
      <c r="A30" s="63"/>
      <c r="B30" s="66"/>
      <c r="C30" s="69"/>
      <c r="D30" s="63"/>
      <c r="E30" s="69"/>
      <c r="F30" s="41">
        <v>168</v>
      </c>
      <c r="G30" s="41">
        <v>0</v>
      </c>
      <c r="H30" s="125">
        <f t="shared" si="5"/>
        <v>168</v>
      </c>
      <c r="I30" s="127" t="s">
        <v>37</v>
      </c>
      <c r="J30" s="72"/>
    </row>
    <row r="31" spans="1:10" ht="21" customHeight="1" x14ac:dyDescent="0.3">
      <c r="A31" s="63"/>
      <c r="B31" s="66"/>
      <c r="C31" s="69"/>
      <c r="D31" s="63"/>
      <c r="E31" s="69"/>
      <c r="F31" s="41">
        <v>105.2</v>
      </c>
      <c r="G31" s="41">
        <v>0</v>
      </c>
      <c r="H31" s="125">
        <f t="shared" si="5"/>
        <v>105.2</v>
      </c>
      <c r="I31" s="127" t="s">
        <v>38</v>
      </c>
      <c r="J31" s="72"/>
    </row>
    <row r="32" spans="1:10" ht="21" customHeight="1" x14ac:dyDescent="0.3">
      <c r="A32" s="63"/>
      <c r="B32" s="66"/>
      <c r="C32" s="69"/>
      <c r="D32" s="63"/>
      <c r="E32" s="69"/>
      <c r="F32" s="41">
        <v>47.7</v>
      </c>
      <c r="G32" s="41">
        <v>0</v>
      </c>
      <c r="H32" s="125">
        <f t="shared" si="5"/>
        <v>47.7</v>
      </c>
      <c r="I32" s="127" t="s">
        <v>39</v>
      </c>
      <c r="J32" s="72"/>
    </row>
    <row r="33" spans="1:10" ht="21" customHeight="1" x14ac:dyDescent="0.3">
      <c r="A33" s="63"/>
      <c r="B33" s="66"/>
      <c r="C33" s="69"/>
      <c r="D33" s="63"/>
      <c r="E33" s="69"/>
      <c r="F33" s="41">
        <v>300</v>
      </c>
      <c r="G33" s="41">
        <v>0</v>
      </c>
      <c r="H33" s="125">
        <f t="shared" si="5"/>
        <v>300</v>
      </c>
      <c r="I33" s="127" t="s">
        <v>40</v>
      </c>
      <c r="J33" s="72"/>
    </row>
    <row r="34" spans="1:10" s="34" customFormat="1" ht="21" customHeight="1" x14ac:dyDescent="0.3">
      <c r="A34" s="42"/>
      <c r="B34" s="43" t="s">
        <v>41</v>
      </c>
      <c r="C34" s="44">
        <f>SUM(C25)</f>
        <v>4000</v>
      </c>
      <c r="D34" s="44">
        <f t="shared" ref="D34:E34" si="6">SUM(D25)</f>
        <v>1</v>
      </c>
      <c r="E34" s="44">
        <f t="shared" si="6"/>
        <v>4000</v>
      </c>
      <c r="F34" s="44">
        <f>SUM(F25:F33)</f>
        <v>2019.2</v>
      </c>
      <c r="G34" s="44">
        <f>SUM(G25:G33)</f>
        <v>0</v>
      </c>
      <c r="H34" s="44">
        <f>SUM(H25:H33)</f>
        <v>2019.2</v>
      </c>
      <c r="I34" s="47"/>
      <c r="J34" s="73"/>
    </row>
    <row r="35" spans="1:10" ht="21" customHeight="1" x14ac:dyDescent="0.3">
      <c r="A35" s="88">
        <v>6</v>
      </c>
      <c r="B35" s="95" t="s">
        <v>42</v>
      </c>
      <c r="C35" s="83">
        <v>0</v>
      </c>
      <c r="D35" s="84"/>
      <c r="E35" s="83">
        <f t="shared" ref="E35:E52" si="7">C35*D35</f>
        <v>0</v>
      </c>
      <c r="F35" s="41">
        <v>0</v>
      </c>
      <c r="G35" s="41">
        <v>0</v>
      </c>
      <c r="H35" s="41">
        <f t="shared" ref="H35:H50" si="8">F35+G35</f>
        <v>0</v>
      </c>
      <c r="I35" s="46"/>
      <c r="J35" s="71" t="s">
        <v>43</v>
      </c>
    </row>
    <row r="36" spans="1:10" ht="21" customHeight="1" x14ac:dyDescent="0.3">
      <c r="A36" s="88"/>
      <c r="B36" s="95"/>
      <c r="C36" s="83"/>
      <c r="D36" s="84"/>
      <c r="E36" s="83"/>
      <c r="F36" s="41">
        <v>0</v>
      </c>
      <c r="G36" s="41">
        <v>0</v>
      </c>
      <c r="H36" s="41">
        <f t="shared" si="8"/>
        <v>0</v>
      </c>
      <c r="I36" s="46"/>
      <c r="J36" s="80"/>
    </row>
    <row r="37" spans="1:10" ht="21" customHeight="1" x14ac:dyDescent="0.3">
      <c r="A37" s="88"/>
      <c r="B37" s="95"/>
      <c r="C37" s="83"/>
      <c r="D37" s="84"/>
      <c r="E37" s="83"/>
      <c r="F37" s="41">
        <v>0</v>
      </c>
      <c r="G37" s="41">
        <v>0</v>
      </c>
      <c r="H37" s="41">
        <f t="shared" si="8"/>
        <v>0</v>
      </c>
      <c r="I37" s="46"/>
      <c r="J37" s="80"/>
    </row>
    <row r="38" spans="1:10" ht="21" customHeight="1" x14ac:dyDescent="0.3">
      <c r="A38" s="88"/>
      <c r="B38" s="95"/>
      <c r="C38" s="83"/>
      <c r="D38" s="84"/>
      <c r="E38" s="83"/>
      <c r="F38" s="41">
        <v>0</v>
      </c>
      <c r="G38" s="41">
        <v>0</v>
      </c>
      <c r="H38" s="41">
        <f t="shared" si="8"/>
        <v>0</v>
      </c>
      <c r="I38" s="46"/>
      <c r="J38" s="80"/>
    </row>
    <row r="39" spans="1:10" s="34" customFormat="1" ht="21" customHeight="1" x14ac:dyDescent="0.3">
      <c r="A39" s="42"/>
      <c r="B39" s="43" t="s">
        <v>44</v>
      </c>
      <c r="C39" s="44">
        <f>SUM(C35)</f>
        <v>0</v>
      </c>
      <c r="D39" s="44">
        <f t="shared" ref="D39:E39" si="9">SUM(D35)</f>
        <v>0</v>
      </c>
      <c r="E39" s="44">
        <f t="shared" si="9"/>
        <v>0</v>
      </c>
      <c r="F39" s="44">
        <f>SUM(F35:F38)</f>
        <v>0</v>
      </c>
      <c r="G39" s="44">
        <f t="shared" ref="G39:H39" si="10">SUM(G35:G38)</f>
        <v>0</v>
      </c>
      <c r="H39" s="44">
        <f t="shared" si="10"/>
        <v>0</v>
      </c>
      <c r="I39" s="47"/>
      <c r="J39" s="81"/>
    </row>
    <row r="40" spans="1:10" ht="21" customHeight="1" x14ac:dyDescent="0.3">
      <c r="A40" s="88">
        <v>7</v>
      </c>
      <c r="B40" s="95" t="s">
        <v>45</v>
      </c>
      <c r="C40" s="83">
        <v>0</v>
      </c>
      <c r="D40" s="84"/>
      <c r="E40" s="83">
        <f t="shared" si="7"/>
        <v>0</v>
      </c>
      <c r="F40" s="41">
        <v>0</v>
      </c>
      <c r="G40" s="41">
        <v>0</v>
      </c>
      <c r="H40" s="41">
        <f t="shared" si="8"/>
        <v>0</v>
      </c>
      <c r="I40" s="46"/>
      <c r="J40" s="74"/>
    </row>
    <row r="41" spans="1:10" ht="21" customHeight="1" x14ac:dyDescent="0.3">
      <c r="A41" s="88"/>
      <c r="B41" s="95"/>
      <c r="C41" s="83"/>
      <c r="D41" s="84"/>
      <c r="E41" s="83"/>
      <c r="F41" s="41">
        <v>0</v>
      </c>
      <c r="G41" s="41">
        <v>0</v>
      </c>
      <c r="H41" s="41">
        <f t="shared" si="8"/>
        <v>0</v>
      </c>
      <c r="I41" s="46"/>
      <c r="J41" s="75"/>
    </row>
    <row r="42" spans="1:10" ht="21" customHeight="1" x14ac:dyDescent="0.3">
      <c r="A42" s="88"/>
      <c r="B42" s="95"/>
      <c r="C42" s="83"/>
      <c r="D42" s="84"/>
      <c r="E42" s="83"/>
      <c r="F42" s="41">
        <v>0</v>
      </c>
      <c r="G42" s="41">
        <v>0</v>
      </c>
      <c r="H42" s="41">
        <f t="shared" si="8"/>
        <v>0</v>
      </c>
      <c r="I42" s="46"/>
      <c r="J42" s="75"/>
    </row>
    <row r="43" spans="1:10" ht="21" customHeight="1" x14ac:dyDescent="0.3">
      <c r="A43" s="88"/>
      <c r="B43" s="95"/>
      <c r="C43" s="83"/>
      <c r="D43" s="84"/>
      <c r="E43" s="83"/>
      <c r="F43" s="41">
        <v>0</v>
      </c>
      <c r="G43" s="41">
        <v>0</v>
      </c>
      <c r="H43" s="41">
        <f t="shared" si="8"/>
        <v>0</v>
      </c>
      <c r="I43" s="46"/>
      <c r="J43" s="75"/>
    </row>
    <row r="44" spans="1:10" s="34" customFormat="1" ht="21" customHeight="1" x14ac:dyDescent="0.3">
      <c r="A44" s="42"/>
      <c r="B44" s="43" t="s">
        <v>46</v>
      </c>
      <c r="C44" s="44">
        <f>SUM(C40)</f>
        <v>0</v>
      </c>
      <c r="D44" s="44">
        <f t="shared" ref="D44:E44" si="11">SUM(D40)</f>
        <v>0</v>
      </c>
      <c r="E44" s="44">
        <f t="shared" si="11"/>
        <v>0</v>
      </c>
      <c r="F44" s="44">
        <f>SUM(F40:F43)</f>
        <v>0</v>
      </c>
      <c r="G44" s="44">
        <f t="shared" ref="G44:H44" si="12">SUM(G40:G43)</f>
        <v>0</v>
      </c>
      <c r="H44" s="44">
        <f t="shared" si="12"/>
        <v>0</v>
      </c>
      <c r="I44" s="47"/>
      <c r="J44" s="76"/>
    </row>
    <row r="45" spans="1:10" ht="21" customHeight="1" x14ac:dyDescent="0.3">
      <c r="A45" s="88">
        <v>8</v>
      </c>
      <c r="B45" s="95" t="s">
        <v>47</v>
      </c>
      <c r="C45" s="83">
        <v>0</v>
      </c>
      <c r="D45" s="84"/>
      <c r="E45" s="83">
        <f t="shared" si="7"/>
        <v>0</v>
      </c>
      <c r="F45" s="41">
        <v>0</v>
      </c>
      <c r="G45" s="41">
        <v>0</v>
      </c>
      <c r="H45" s="41">
        <f t="shared" si="8"/>
        <v>0</v>
      </c>
      <c r="I45" s="46"/>
      <c r="J45" s="79" t="s">
        <v>48</v>
      </c>
    </row>
    <row r="46" spans="1:10" ht="21" customHeight="1" x14ac:dyDescent="0.3">
      <c r="A46" s="88"/>
      <c r="B46" s="95"/>
      <c r="C46" s="83"/>
      <c r="D46" s="84"/>
      <c r="E46" s="83"/>
      <c r="F46" s="41">
        <v>0</v>
      </c>
      <c r="G46" s="41">
        <v>0</v>
      </c>
      <c r="H46" s="41">
        <f t="shared" si="8"/>
        <v>0</v>
      </c>
      <c r="I46" s="46"/>
      <c r="J46" s="80"/>
    </row>
    <row r="47" spans="1:10" s="34" customFormat="1" ht="21" customHeight="1" x14ac:dyDescent="0.3">
      <c r="A47" s="42"/>
      <c r="B47" s="43" t="s">
        <v>49</v>
      </c>
      <c r="C47" s="44">
        <f>SUM(C45)</f>
        <v>0</v>
      </c>
      <c r="D47" s="44">
        <f t="shared" ref="D47:E47" si="13">SUM(D45)</f>
        <v>0</v>
      </c>
      <c r="E47" s="44">
        <f t="shared" si="13"/>
        <v>0</v>
      </c>
      <c r="F47" s="44">
        <f>SUM(F45:F46)</f>
        <v>0</v>
      </c>
      <c r="G47" s="44">
        <f t="shared" ref="G47:H47" si="14">SUM(G45:G46)</f>
        <v>0</v>
      </c>
      <c r="H47" s="44">
        <f t="shared" si="14"/>
        <v>0</v>
      </c>
      <c r="I47" s="47"/>
      <c r="J47" s="81"/>
    </row>
    <row r="48" spans="1:10" ht="21" customHeight="1" x14ac:dyDescent="0.3">
      <c r="A48" s="88">
        <v>9</v>
      </c>
      <c r="B48" s="95" t="s">
        <v>50</v>
      </c>
      <c r="C48" s="83">
        <v>0</v>
      </c>
      <c r="D48" s="84"/>
      <c r="E48" s="83">
        <f t="shared" si="7"/>
        <v>0</v>
      </c>
      <c r="F48" s="41">
        <v>0</v>
      </c>
      <c r="G48" s="41">
        <v>0</v>
      </c>
      <c r="H48" s="41">
        <f t="shared" si="8"/>
        <v>0</v>
      </c>
      <c r="I48" s="46"/>
      <c r="J48" s="71" t="s">
        <v>51</v>
      </c>
    </row>
    <row r="49" spans="1:10" ht="21" customHeight="1" x14ac:dyDescent="0.3">
      <c r="A49" s="88"/>
      <c r="B49" s="95"/>
      <c r="C49" s="83"/>
      <c r="D49" s="84"/>
      <c r="E49" s="83"/>
      <c r="F49" s="41">
        <v>0</v>
      </c>
      <c r="G49" s="41">
        <v>0</v>
      </c>
      <c r="H49" s="41">
        <f t="shared" si="8"/>
        <v>0</v>
      </c>
      <c r="I49" s="46"/>
      <c r="J49" s="72"/>
    </row>
    <row r="50" spans="1:10" ht="21" customHeight="1" x14ac:dyDescent="0.3">
      <c r="A50" s="88"/>
      <c r="B50" s="95"/>
      <c r="C50" s="83"/>
      <c r="D50" s="84"/>
      <c r="E50" s="83"/>
      <c r="F50" s="41">
        <v>0</v>
      </c>
      <c r="G50" s="41">
        <v>0</v>
      </c>
      <c r="H50" s="41">
        <f t="shared" si="8"/>
        <v>0</v>
      </c>
      <c r="I50" s="46"/>
      <c r="J50" s="72"/>
    </row>
    <row r="51" spans="1:10" s="34" customFormat="1" ht="21" customHeight="1" x14ac:dyDescent="0.3">
      <c r="A51" s="42"/>
      <c r="B51" s="43" t="s">
        <v>52</v>
      </c>
      <c r="C51" s="44">
        <f>SUM(C48)</f>
        <v>0</v>
      </c>
      <c r="D51" s="44">
        <f t="shared" ref="D51:E51" si="15">SUM(D48)</f>
        <v>0</v>
      </c>
      <c r="E51" s="44">
        <f t="shared" si="15"/>
        <v>0</v>
      </c>
      <c r="F51" s="44">
        <f>SUM(F48:F50)</f>
        <v>0</v>
      </c>
      <c r="G51" s="44">
        <f t="shared" ref="G51" si="16">SUM(G48:G50)</f>
        <v>0</v>
      </c>
      <c r="H51" s="44">
        <f>SUM(H48:H50)</f>
        <v>0</v>
      </c>
      <c r="I51" s="47"/>
      <c r="J51" s="73"/>
    </row>
    <row r="52" spans="1:10" ht="21" customHeight="1" x14ac:dyDescent="0.3">
      <c r="A52" s="62">
        <v>10</v>
      </c>
      <c r="B52" s="65" t="s">
        <v>53</v>
      </c>
      <c r="C52" s="68">
        <v>15000</v>
      </c>
      <c r="D52" s="62">
        <v>1</v>
      </c>
      <c r="E52" s="68">
        <f t="shared" si="7"/>
        <v>15000</v>
      </c>
      <c r="F52" s="41">
        <v>400</v>
      </c>
      <c r="G52" s="41">
        <v>0</v>
      </c>
      <c r="H52" s="125">
        <f t="shared" ref="H52:H63" si="17">F52+G52</f>
        <v>400</v>
      </c>
      <c r="I52" s="126" t="s">
        <v>54</v>
      </c>
      <c r="J52" s="74"/>
    </row>
    <row r="53" spans="1:10" ht="21" customHeight="1" x14ac:dyDescent="0.3">
      <c r="A53" s="63"/>
      <c r="B53" s="66"/>
      <c r="C53" s="69"/>
      <c r="D53" s="63"/>
      <c r="E53" s="69"/>
      <c r="F53" s="41">
        <v>6000</v>
      </c>
      <c r="G53" s="41">
        <v>0</v>
      </c>
      <c r="H53" s="125">
        <f t="shared" si="17"/>
        <v>6000</v>
      </c>
      <c r="I53" s="127" t="s">
        <v>55</v>
      </c>
      <c r="J53" s="75"/>
    </row>
    <row r="54" spans="1:10" ht="21" customHeight="1" x14ac:dyDescent="0.3">
      <c r="A54" s="63"/>
      <c r="B54" s="66"/>
      <c r="C54" s="69"/>
      <c r="D54" s="63"/>
      <c r="E54" s="69"/>
      <c r="F54" s="41">
        <v>420</v>
      </c>
      <c r="G54" s="41">
        <v>0</v>
      </c>
      <c r="H54" s="125">
        <f t="shared" si="17"/>
        <v>420</v>
      </c>
      <c r="I54" s="127" t="s">
        <v>56</v>
      </c>
      <c r="J54" s="75"/>
    </row>
    <row r="55" spans="1:10" ht="21" customHeight="1" x14ac:dyDescent="0.3">
      <c r="A55" s="63"/>
      <c r="B55" s="66"/>
      <c r="C55" s="69"/>
      <c r="D55" s="63"/>
      <c r="E55" s="69"/>
      <c r="F55" s="41">
        <v>510</v>
      </c>
      <c r="G55" s="41">
        <v>0</v>
      </c>
      <c r="H55" s="128">
        <f t="shared" si="17"/>
        <v>510</v>
      </c>
      <c r="I55" s="127" t="s">
        <v>57</v>
      </c>
      <c r="J55" s="75"/>
    </row>
    <row r="56" spans="1:10" ht="21" customHeight="1" x14ac:dyDescent="0.3">
      <c r="A56" s="63"/>
      <c r="B56" s="66"/>
      <c r="C56" s="69"/>
      <c r="D56" s="63"/>
      <c r="E56" s="69"/>
      <c r="F56" s="41">
        <v>98</v>
      </c>
      <c r="G56" s="41">
        <v>0</v>
      </c>
      <c r="H56" s="125">
        <f t="shared" si="17"/>
        <v>98</v>
      </c>
      <c r="I56" s="127" t="s">
        <v>58</v>
      </c>
      <c r="J56" s="75"/>
    </row>
    <row r="57" spans="1:10" ht="21" customHeight="1" x14ac:dyDescent="0.3">
      <c r="A57" s="63"/>
      <c r="B57" s="66"/>
      <c r="C57" s="69"/>
      <c r="D57" s="63"/>
      <c r="E57" s="69"/>
      <c r="F57" s="41">
        <v>47.8</v>
      </c>
      <c r="G57" s="41">
        <v>0</v>
      </c>
      <c r="H57" s="125">
        <f t="shared" si="17"/>
        <v>47.8</v>
      </c>
      <c r="I57" s="127" t="s">
        <v>59</v>
      </c>
      <c r="J57" s="75"/>
    </row>
    <row r="58" spans="1:10" ht="21" customHeight="1" x14ac:dyDescent="0.3">
      <c r="A58" s="63"/>
      <c r="B58" s="66"/>
      <c r="C58" s="69"/>
      <c r="D58" s="63"/>
      <c r="E58" s="69"/>
      <c r="F58" s="41">
        <v>160</v>
      </c>
      <c r="G58" s="41">
        <v>0</v>
      </c>
      <c r="H58" s="125">
        <f t="shared" si="17"/>
        <v>160</v>
      </c>
      <c r="I58" s="127" t="s">
        <v>60</v>
      </c>
      <c r="J58" s="75"/>
    </row>
    <row r="59" spans="1:10" ht="21" customHeight="1" x14ac:dyDescent="0.3">
      <c r="A59" s="63"/>
      <c r="B59" s="66"/>
      <c r="C59" s="69"/>
      <c r="D59" s="63"/>
      <c r="E59" s="69"/>
      <c r="F59" s="41">
        <v>53.41</v>
      </c>
      <c r="G59" s="41">
        <v>0</v>
      </c>
      <c r="H59" s="129">
        <f t="shared" si="17"/>
        <v>53.41</v>
      </c>
      <c r="I59" s="130" t="s">
        <v>61</v>
      </c>
      <c r="J59" s="75"/>
    </row>
    <row r="60" spans="1:10" ht="21" customHeight="1" x14ac:dyDescent="0.3">
      <c r="A60" s="63"/>
      <c r="B60" s="66"/>
      <c r="C60" s="69"/>
      <c r="D60" s="63"/>
      <c r="E60" s="69"/>
      <c r="F60" s="41">
        <v>495</v>
      </c>
      <c r="G60" s="41">
        <v>0</v>
      </c>
      <c r="H60" s="125">
        <f t="shared" si="17"/>
        <v>495</v>
      </c>
      <c r="I60" s="127" t="s">
        <v>62</v>
      </c>
      <c r="J60" s="75"/>
    </row>
    <row r="61" spans="1:10" ht="21" customHeight="1" x14ac:dyDescent="0.3">
      <c r="A61" s="63"/>
      <c r="B61" s="66"/>
      <c r="C61" s="69"/>
      <c r="D61" s="63"/>
      <c r="E61" s="69"/>
      <c r="F61" s="41">
        <v>360</v>
      </c>
      <c r="G61" s="41">
        <v>0</v>
      </c>
      <c r="H61" s="131">
        <f t="shared" si="17"/>
        <v>360</v>
      </c>
      <c r="I61" s="132" t="s">
        <v>119</v>
      </c>
      <c r="J61" s="75"/>
    </row>
    <row r="62" spans="1:10" ht="21" customHeight="1" x14ac:dyDescent="0.3">
      <c r="A62" s="63"/>
      <c r="B62" s="66"/>
      <c r="C62" s="69"/>
      <c r="D62" s="63"/>
      <c r="E62" s="69"/>
      <c r="F62" s="41">
        <v>649</v>
      </c>
      <c r="G62" s="41">
        <v>0</v>
      </c>
      <c r="H62" s="125">
        <f t="shared" si="17"/>
        <v>649</v>
      </c>
      <c r="I62" s="127" t="s">
        <v>63</v>
      </c>
      <c r="J62" s="75"/>
    </row>
    <row r="63" spans="1:10" ht="21" customHeight="1" x14ac:dyDescent="0.3">
      <c r="A63" s="64"/>
      <c r="B63" s="67"/>
      <c r="C63" s="70"/>
      <c r="D63" s="64"/>
      <c r="E63" s="70"/>
      <c r="F63" s="41">
        <v>200</v>
      </c>
      <c r="G63" s="41">
        <v>0</v>
      </c>
      <c r="H63" s="125">
        <f t="shared" si="17"/>
        <v>200</v>
      </c>
      <c r="I63" s="127" t="s">
        <v>64</v>
      </c>
      <c r="J63" s="75"/>
    </row>
    <row r="64" spans="1:10" s="34" customFormat="1" ht="21" customHeight="1" x14ac:dyDescent="0.3">
      <c r="A64" s="42"/>
      <c r="B64" s="43" t="s">
        <v>65</v>
      </c>
      <c r="C64" s="44">
        <f>SUM(C52)</f>
        <v>15000</v>
      </c>
      <c r="D64" s="44">
        <f t="shared" ref="D64:E64" si="18">SUM(D52)</f>
        <v>1</v>
      </c>
      <c r="E64" s="44">
        <f t="shared" si="18"/>
        <v>15000</v>
      </c>
      <c r="F64" s="44">
        <f>SUM(F52:F63)</f>
        <v>9393.2099999999991</v>
      </c>
      <c r="G64" s="44">
        <f>SUM(G52:G63)</f>
        <v>0</v>
      </c>
      <c r="H64" s="44">
        <f>SUM(H52:H63)</f>
        <v>9393.2099999999991</v>
      </c>
      <c r="I64" s="47"/>
      <c r="J64" s="76"/>
    </row>
    <row r="65" spans="1:10" ht="21" customHeight="1" x14ac:dyDescent="0.3">
      <c r="A65" s="42"/>
      <c r="B65" s="43" t="s">
        <v>66</v>
      </c>
      <c r="C65" s="44">
        <f>SUM(C64,C51,C47,C44,C39,C34,C24,C21,C16,C13)</f>
        <v>20000</v>
      </c>
      <c r="D65" s="44">
        <f t="shared" ref="D65:H65" si="19">SUM(D64,D51,D47,D44,D39,D34,D24,D21,D16,D13)</f>
        <v>3</v>
      </c>
      <c r="E65" s="44">
        <f t="shared" si="19"/>
        <v>20000</v>
      </c>
      <c r="F65" s="44">
        <f t="shared" si="19"/>
        <v>13563.41</v>
      </c>
      <c r="G65" s="44">
        <f t="shared" si="19"/>
        <v>0</v>
      </c>
      <c r="H65" s="44">
        <f t="shared" si="19"/>
        <v>13563.41</v>
      </c>
      <c r="I65" s="47"/>
      <c r="J65" s="48"/>
    </row>
    <row r="69" spans="1:10" ht="21" customHeight="1" x14ac:dyDescent="0.3">
      <c r="A69" s="92" t="s">
        <v>67</v>
      </c>
      <c r="B69" s="93"/>
      <c r="C69" s="94" t="s">
        <v>68</v>
      </c>
      <c r="D69" s="94"/>
      <c r="E69" s="94" t="s">
        <v>69</v>
      </c>
      <c r="F69" s="94"/>
      <c r="G69" s="94" t="s">
        <v>70</v>
      </c>
      <c r="H69" s="94"/>
      <c r="I69" s="52" t="s">
        <v>71</v>
      </c>
    </row>
    <row r="70" spans="1:10" ht="21" customHeight="1" x14ac:dyDescent="0.3">
      <c r="A70" s="85">
        <f>E65</f>
        <v>20000</v>
      </c>
      <c r="B70" s="86"/>
      <c r="C70" s="86">
        <f>H65</f>
        <v>13563.41</v>
      </c>
      <c r="D70" s="86"/>
      <c r="E70" s="86">
        <f>F65</f>
        <v>13563.41</v>
      </c>
      <c r="F70" s="86"/>
      <c r="G70" s="86">
        <f>G65</f>
        <v>0</v>
      </c>
      <c r="H70" s="86"/>
      <c r="I70" s="53">
        <f>A70-C70</f>
        <v>6436.59</v>
      </c>
    </row>
    <row r="72" spans="1:10" ht="21" customHeight="1" x14ac:dyDescent="0.3">
      <c r="A72" s="49" t="s">
        <v>72</v>
      </c>
      <c r="B72" s="50"/>
      <c r="C72" s="51" t="s">
        <v>73</v>
      </c>
      <c r="D72" s="49"/>
      <c r="E72" s="49" t="s">
        <v>74</v>
      </c>
      <c r="F72" s="49"/>
      <c r="G72" s="49" t="s">
        <v>75</v>
      </c>
      <c r="H72" s="49"/>
      <c r="I72" s="50"/>
    </row>
  </sheetData>
  <mergeCells count="76">
    <mergeCell ref="C2:H2"/>
    <mergeCell ref="C6:E6"/>
    <mergeCell ref="F6:I6"/>
    <mergeCell ref="A69:B69"/>
    <mergeCell ref="C69:D69"/>
    <mergeCell ref="E69:F69"/>
    <mergeCell ref="G69:H69"/>
    <mergeCell ref="B8:B12"/>
    <mergeCell ref="B14:B15"/>
    <mergeCell ref="B22:B23"/>
    <mergeCell ref="B25:B33"/>
    <mergeCell ref="B35:B38"/>
    <mergeCell ref="B40:B43"/>
    <mergeCell ref="B45:B46"/>
    <mergeCell ref="B48:B50"/>
    <mergeCell ref="A70:B70"/>
    <mergeCell ref="C70:D70"/>
    <mergeCell ref="E70:F70"/>
    <mergeCell ref="G70:H70"/>
    <mergeCell ref="A6:A7"/>
    <mergeCell ref="A8:A12"/>
    <mergeCell ref="A14:A15"/>
    <mergeCell ref="A22:A23"/>
    <mergeCell ref="A25:A33"/>
    <mergeCell ref="A35:A38"/>
    <mergeCell ref="A40:A43"/>
    <mergeCell ref="A45:A46"/>
    <mergeCell ref="A48:A50"/>
    <mergeCell ref="A52:A63"/>
    <mergeCell ref="B6:B7"/>
    <mergeCell ref="B52:B63"/>
    <mergeCell ref="C8:C12"/>
    <mergeCell ref="C14:C15"/>
    <mergeCell ref="C22:C23"/>
    <mergeCell ref="C25:C33"/>
    <mergeCell ref="C35:C38"/>
    <mergeCell ref="C40:C43"/>
    <mergeCell ref="C45:C46"/>
    <mergeCell ref="C48:C50"/>
    <mergeCell ref="C52:C63"/>
    <mergeCell ref="D40:D43"/>
    <mergeCell ref="D45:D46"/>
    <mergeCell ref="D48:D50"/>
    <mergeCell ref="D52:D63"/>
    <mergeCell ref="D8:D12"/>
    <mergeCell ref="D14:D15"/>
    <mergeCell ref="D22:D23"/>
    <mergeCell ref="D25:D33"/>
    <mergeCell ref="E8:E12"/>
    <mergeCell ref="E14:E15"/>
    <mergeCell ref="E22:E23"/>
    <mergeCell ref="E25:E33"/>
    <mergeCell ref="D35:D38"/>
    <mergeCell ref="E35:E38"/>
    <mergeCell ref="E40:E43"/>
    <mergeCell ref="E45:E46"/>
    <mergeCell ref="E48:E50"/>
    <mergeCell ref="E52:E63"/>
    <mergeCell ref="J48:J51"/>
    <mergeCell ref="J52:J64"/>
    <mergeCell ref="H4:I5"/>
    <mergeCell ref="J22:J24"/>
    <mergeCell ref="J25:J34"/>
    <mergeCell ref="J35:J39"/>
    <mergeCell ref="J40:J44"/>
    <mergeCell ref="J45:J47"/>
    <mergeCell ref="J4:J5"/>
    <mergeCell ref="J6:J7"/>
    <mergeCell ref="J8:J13"/>
    <mergeCell ref="J14:J16"/>
    <mergeCell ref="J17:J21"/>
    <mergeCell ref="A17:A20"/>
    <mergeCell ref="B17:B20"/>
    <mergeCell ref="C17:C20"/>
    <mergeCell ref="D17:D20"/>
    <mergeCell ref="E17:E20"/>
  </mergeCells>
  <phoneticPr fontId="14" type="noConversion"/>
  <pageMargins left="0.69930555555555596" right="0.69930555555555596" top="0.75" bottom="0.75" header="0.3" footer="0.3"/>
  <pageSetup paperSize="9" scale="48" orientation="portrait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41"/>
  <sheetViews>
    <sheetView topLeftCell="D13" workbookViewId="0">
      <selection activeCell="N41" sqref="N41"/>
    </sheetView>
  </sheetViews>
  <sheetFormatPr defaultColWidth="9" defaultRowHeight="13.5" x14ac:dyDescent="0.3"/>
  <cols>
    <col min="1" max="1" width="1.46484375" customWidth="1"/>
    <col min="2" max="3" width="2.265625" customWidth="1"/>
    <col min="4" max="4" width="12.1328125" customWidth="1"/>
    <col min="5" max="5" width="0.86328125" customWidth="1"/>
    <col min="6" max="6" width="18" customWidth="1"/>
    <col min="7" max="7" width="11.59765625" customWidth="1"/>
    <col min="8" max="8" width="11.1328125" customWidth="1"/>
    <col min="9" max="9" width="1" customWidth="1"/>
    <col min="10" max="10" width="11.86328125" customWidth="1"/>
    <col min="11" max="11" width="20.86328125" customWidth="1"/>
  </cols>
  <sheetData>
    <row r="1" spans="2:11" x14ac:dyDescent="0.3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649999999999999" x14ac:dyDescent="0.3">
      <c r="B3" s="89" t="s">
        <v>76</v>
      </c>
      <c r="C3" s="89"/>
      <c r="D3" s="89"/>
      <c r="E3" s="89"/>
      <c r="F3" s="89"/>
      <c r="G3" s="89"/>
      <c r="H3" s="89"/>
      <c r="I3" s="89"/>
      <c r="J3" s="89"/>
      <c r="K3" s="89"/>
    </row>
    <row r="4" spans="2:11" ht="20.100000000000001" customHeight="1" x14ac:dyDescent="0.3">
      <c r="B4" s="2"/>
      <c r="C4" s="2"/>
      <c r="D4" s="2"/>
      <c r="E4" s="2"/>
      <c r="F4" s="2"/>
      <c r="G4" s="2"/>
      <c r="H4" s="2"/>
      <c r="I4" s="2"/>
      <c r="J4" s="2"/>
      <c r="K4" s="23"/>
    </row>
    <row r="5" spans="2:11" ht="20.100000000000001" customHeight="1" x14ac:dyDescent="0.3">
      <c r="B5" s="3"/>
      <c r="C5" s="4"/>
      <c r="D5" s="5" t="s">
        <v>77</v>
      </c>
      <c r="E5" s="5"/>
      <c r="F5" s="110" t="s">
        <v>78</v>
      </c>
      <c r="G5" s="110"/>
      <c r="H5" s="5" t="s">
        <v>79</v>
      </c>
      <c r="I5" s="4"/>
      <c r="J5" s="110" t="s">
        <v>80</v>
      </c>
      <c r="K5" s="111"/>
    </row>
    <row r="6" spans="2:11" ht="20.100000000000001" customHeight="1" x14ac:dyDescent="0.3">
      <c r="B6" s="6"/>
      <c r="C6" s="7"/>
      <c r="D6" s="8" t="s">
        <v>81</v>
      </c>
      <c r="E6" s="8"/>
      <c r="F6" s="105" t="s">
        <v>82</v>
      </c>
      <c r="G6" s="105"/>
      <c r="H6" s="8" t="s">
        <v>83</v>
      </c>
      <c r="I6" s="7"/>
      <c r="J6" s="105" t="s">
        <v>84</v>
      </c>
      <c r="K6" s="106"/>
    </row>
    <row r="7" spans="2:11" ht="20.100000000000001" customHeight="1" x14ac:dyDescent="0.3">
      <c r="B7" s="6"/>
      <c r="C7" s="7"/>
      <c r="D7" s="8" t="s">
        <v>85</v>
      </c>
      <c r="E7" s="8"/>
      <c r="F7" s="105" t="s">
        <v>86</v>
      </c>
      <c r="G7" s="105"/>
      <c r="H7" s="8" t="s">
        <v>87</v>
      </c>
      <c r="I7" s="24"/>
      <c r="J7" s="105">
        <v>7.2</v>
      </c>
      <c r="K7" s="106"/>
    </row>
    <row r="8" spans="2:11" ht="20.100000000000001" customHeight="1" x14ac:dyDescent="0.3">
      <c r="B8" s="9"/>
      <c r="C8" s="10"/>
      <c r="D8" s="11"/>
      <c r="E8" s="11"/>
      <c r="F8" s="12"/>
      <c r="G8" s="12"/>
      <c r="H8" s="11" t="s">
        <v>88</v>
      </c>
      <c r="I8" s="25"/>
      <c r="J8" s="107" t="s">
        <v>89</v>
      </c>
      <c r="K8" s="108"/>
    </row>
    <row r="9" spans="2:11" ht="20.100000000000001" customHeight="1" x14ac:dyDescent="0.3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.100000000000001" customHeight="1" x14ac:dyDescent="0.3">
      <c r="B10" s="123" t="s">
        <v>3</v>
      </c>
      <c r="C10" s="124"/>
      <c r="D10" s="14" t="s">
        <v>90</v>
      </c>
      <c r="E10" s="99" t="s">
        <v>91</v>
      </c>
      <c r="F10" s="101"/>
      <c r="G10" s="16" t="s">
        <v>92</v>
      </c>
      <c r="H10" s="15" t="s">
        <v>93</v>
      </c>
      <c r="I10" s="99" t="s">
        <v>94</v>
      </c>
      <c r="J10" s="101"/>
      <c r="K10" s="16" t="s">
        <v>95</v>
      </c>
    </row>
    <row r="11" spans="2:11" ht="20.100000000000001" customHeight="1" x14ac:dyDescent="0.3">
      <c r="B11" s="114">
        <v>1</v>
      </c>
      <c r="C11" s="115"/>
      <c r="D11" s="116" t="s">
        <v>96</v>
      </c>
      <c r="E11" s="114" t="s">
        <v>97</v>
      </c>
      <c r="F11" s="115"/>
      <c r="G11" s="19">
        <v>0</v>
      </c>
      <c r="H11" s="19">
        <v>0</v>
      </c>
      <c r="I11" s="97"/>
      <c r="J11" s="98"/>
      <c r="K11" s="28"/>
    </row>
    <row r="12" spans="2:11" ht="23" customHeight="1" x14ac:dyDescent="0.3">
      <c r="B12" s="114">
        <v>2</v>
      </c>
      <c r="C12" s="115"/>
      <c r="D12" s="117"/>
      <c r="E12" s="119" t="s">
        <v>98</v>
      </c>
      <c r="F12" s="120"/>
      <c r="G12" s="19">
        <v>58.12</v>
      </c>
      <c r="H12" s="58">
        <v>58.12</v>
      </c>
      <c r="I12" s="97"/>
      <c r="J12" s="98"/>
      <c r="K12" s="60" t="s">
        <v>111</v>
      </c>
    </row>
    <row r="13" spans="2:11" ht="23" customHeight="1" x14ac:dyDescent="0.3">
      <c r="B13" s="54"/>
      <c r="C13" s="55"/>
      <c r="D13" s="117"/>
      <c r="E13" s="121"/>
      <c r="F13" s="122"/>
      <c r="G13" s="58">
        <v>52</v>
      </c>
      <c r="H13" s="58">
        <v>52</v>
      </c>
      <c r="I13" s="56"/>
      <c r="J13" s="57"/>
      <c r="K13" s="60" t="s">
        <v>115</v>
      </c>
    </row>
    <row r="14" spans="2:11" ht="23" customHeight="1" x14ac:dyDescent="0.3">
      <c r="B14" s="17"/>
      <c r="C14" s="18"/>
      <c r="D14" s="117"/>
      <c r="E14" s="121"/>
      <c r="F14" s="122"/>
      <c r="G14" s="19">
        <v>20</v>
      </c>
      <c r="H14" s="19">
        <v>20</v>
      </c>
      <c r="I14" s="26"/>
      <c r="J14" s="27"/>
      <c r="K14" s="28" t="s">
        <v>99</v>
      </c>
    </row>
    <row r="15" spans="2:11" ht="23" customHeight="1" x14ac:dyDescent="0.3">
      <c r="B15" s="17"/>
      <c r="C15" s="18"/>
      <c r="D15" s="117"/>
      <c r="E15" s="121"/>
      <c r="F15" s="122"/>
      <c r="G15" s="19">
        <v>10</v>
      </c>
      <c r="H15" s="19">
        <v>10</v>
      </c>
      <c r="I15" s="26"/>
      <c r="J15" s="27"/>
      <c r="K15" s="60" t="s">
        <v>112</v>
      </c>
    </row>
    <row r="16" spans="2:11" ht="20.100000000000001" customHeight="1" x14ac:dyDescent="0.3">
      <c r="B16" s="114">
        <v>3</v>
      </c>
      <c r="C16" s="115"/>
      <c r="D16" s="117"/>
      <c r="E16" s="114" t="s">
        <v>100</v>
      </c>
      <c r="F16" s="115"/>
      <c r="G16" s="19">
        <v>325</v>
      </c>
      <c r="H16" s="19">
        <v>325</v>
      </c>
      <c r="I16" s="97"/>
      <c r="J16" s="98"/>
      <c r="K16" s="60" t="s">
        <v>113</v>
      </c>
    </row>
    <row r="17" spans="1:11" ht="20.100000000000001" customHeight="1" x14ac:dyDescent="0.3">
      <c r="B17" s="114">
        <v>4</v>
      </c>
      <c r="C17" s="115"/>
      <c r="D17" s="117"/>
      <c r="E17" s="119" t="s">
        <v>101</v>
      </c>
      <c r="F17" s="120"/>
      <c r="G17" s="19">
        <v>48</v>
      </c>
      <c r="H17" s="19">
        <v>25</v>
      </c>
      <c r="I17" s="26"/>
      <c r="J17" s="27">
        <v>23</v>
      </c>
      <c r="K17" s="60" t="s">
        <v>114</v>
      </c>
    </row>
    <row r="18" spans="1:11" ht="20.100000000000001" customHeight="1" x14ac:dyDescent="0.3">
      <c r="B18" s="114">
        <v>5</v>
      </c>
      <c r="C18" s="115"/>
      <c r="D18" s="116" t="s">
        <v>53</v>
      </c>
      <c r="E18" s="96"/>
      <c r="F18" s="96"/>
      <c r="G18" s="19">
        <v>0</v>
      </c>
      <c r="H18" s="19">
        <v>0</v>
      </c>
      <c r="I18" s="97"/>
      <c r="J18" s="98"/>
      <c r="K18" s="28"/>
    </row>
    <row r="19" spans="1:11" ht="20.100000000000001" customHeight="1" x14ac:dyDescent="0.3">
      <c r="B19" s="114">
        <v>6</v>
      </c>
      <c r="C19" s="115"/>
      <c r="D19" s="117"/>
      <c r="E19" s="96"/>
      <c r="F19" s="96"/>
      <c r="G19" s="19">
        <v>0</v>
      </c>
      <c r="H19" s="19"/>
      <c r="I19" s="97"/>
      <c r="J19" s="98"/>
      <c r="K19" s="28"/>
    </row>
    <row r="20" spans="1:11" ht="20.100000000000001" customHeight="1" x14ac:dyDescent="0.3">
      <c r="B20" s="114">
        <v>7</v>
      </c>
      <c r="C20" s="115"/>
      <c r="D20" s="118"/>
      <c r="E20" s="96"/>
      <c r="F20" s="96"/>
      <c r="G20" s="19">
        <v>0</v>
      </c>
      <c r="H20" s="19"/>
      <c r="I20" s="97"/>
      <c r="J20" s="98"/>
      <c r="K20" s="28"/>
    </row>
    <row r="21" spans="1:11" ht="20.100000000000001" customHeight="1" x14ac:dyDescent="0.3">
      <c r="B21" s="99" t="s">
        <v>66</v>
      </c>
      <c r="C21" s="100"/>
      <c r="D21" s="100"/>
      <c r="E21" s="100"/>
      <c r="F21" s="101"/>
      <c r="G21" s="20">
        <f>SUM(G11:G20)</f>
        <v>513.12</v>
      </c>
      <c r="H21" s="20">
        <f>SUM(H11:H20)</f>
        <v>490.12</v>
      </c>
      <c r="I21" s="102">
        <f>SUM(I11:J20)</f>
        <v>23</v>
      </c>
      <c r="J21" s="103"/>
      <c r="K21" s="29"/>
    </row>
    <row r="22" spans="1:11" ht="20.100000000000001" customHeight="1" x14ac:dyDescent="0.3">
      <c r="B22" s="13"/>
      <c r="C22" s="13"/>
      <c r="D22" s="13"/>
      <c r="E22" s="13"/>
      <c r="F22" s="13"/>
      <c r="G22" s="13"/>
      <c r="H22" s="13"/>
      <c r="I22" s="13"/>
      <c r="J22" s="30"/>
      <c r="K22" s="13"/>
    </row>
    <row r="23" spans="1:11" ht="20.100000000000001" customHeight="1" x14ac:dyDescent="0.3">
      <c r="B23" s="112" t="s">
        <v>93</v>
      </c>
      <c r="C23" s="112"/>
      <c r="D23" s="112"/>
      <c r="E23" s="112"/>
      <c r="F23" s="112"/>
      <c r="G23" s="112" t="s">
        <v>102</v>
      </c>
      <c r="H23" s="112"/>
      <c r="I23" s="112"/>
      <c r="J23" s="112"/>
      <c r="K23" s="16" t="s">
        <v>103</v>
      </c>
    </row>
    <row r="24" spans="1:11" ht="20.100000000000001" customHeight="1" x14ac:dyDescent="0.3">
      <c r="B24" s="113">
        <f>H21</f>
        <v>490.12</v>
      </c>
      <c r="C24" s="113"/>
      <c r="D24" s="113"/>
      <c r="E24" s="113"/>
      <c r="F24" s="113"/>
      <c r="G24" s="113">
        <f>I21</f>
        <v>23</v>
      </c>
      <c r="H24" s="113"/>
      <c r="I24" s="113"/>
      <c r="J24" s="113"/>
      <c r="K24" s="31">
        <f>SUM(B24:J24)</f>
        <v>513.12</v>
      </c>
    </row>
    <row r="25" spans="1:11" ht="20.100000000000001" customHeight="1" x14ac:dyDescent="0.3">
      <c r="B25" s="13"/>
      <c r="C25" s="13"/>
      <c r="D25" s="13"/>
      <c r="E25" s="13"/>
      <c r="F25" s="13"/>
      <c r="G25" s="13"/>
      <c r="H25" s="13"/>
      <c r="I25" s="13"/>
      <c r="J25" s="13"/>
      <c r="K25" s="13"/>
    </row>
    <row r="26" spans="1:11" ht="20.100000000000001" customHeight="1" x14ac:dyDescent="0.3">
      <c r="B26" s="13" t="s">
        <v>104</v>
      </c>
      <c r="C26" s="13"/>
      <c r="D26" s="13"/>
      <c r="E26" s="13"/>
      <c r="F26" s="13" t="s">
        <v>73</v>
      </c>
      <c r="G26" s="13" t="s">
        <v>105</v>
      </c>
      <c r="H26" s="13"/>
      <c r="I26" s="13"/>
      <c r="J26" s="13" t="s">
        <v>75</v>
      </c>
      <c r="K26" s="13"/>
    </row>
    <row r="29" spans="1:11" ht="17.649999999999999" x14ac:dyDescent="0.3">
      <c r="A29" s="89" t="s">
        <v>106</v>
      </c>
      <c r="B29" s="89"/>
      <c r="C29" s="89"/>
      <c r="D29" s="89"/>
      <c r="E29" s="89"/>
      <c r="F29" s="89"/>
      <c r="G29" s="89"/>
      <c r="H29" s="89"/>
      <c r="I29" s="89"/>
      <c r="J29" s="89"/>
      <c r="K29" s="89"/>
    </row>
    <row r="31" spans="1:11" ht="20.100000000000001" customHeight="1" x14ac:dyDescent="0.3">
      <c r="B31" s="3"/>
      <c r="C31" s="4"/>
      <c r="D31" s="5" t="s">
        <v>77</v>
      </c>
      <c r="E31" s="5"/>
      <c r="F31" s="110" t="str">
        <f>F5</f>
        <v>王凤雨</v>
      </c>
      <c r="G31" s="110"/>
      <c r="H31" s="5" t="s">
        <v>79</v>
      </c>
      <c r="I31" s="4"/>
      <c r="J31" s="110" t="str">
        <f>J5</f>
        <v>助理</v>
      </c>
      <c r="K31" s="111"/>
    </row>
    <row r="32" spans="1:11" ht="20.100000000000001" customHeight="1" x14ac:dyDescent="0.3">
      <c r="B32" s="6"/>
      <c r="C32" s="7"/>
      <c r="D32" s="8" t="s">
        <v>81</v>
      </c>
      <c r="E32" s="8"/>
      <c r="F32" s="105" t="str">
        <f>F6</f>
        <v>北京</v>
      </c>
      <c r="G32" s="105"/>
      <c r="H32" s="8" t="s">
        <v>83</v>
      </c>
      <c r="I32" s="7"/>
      <c r="J32" s="105" t="str">
        <f>J6</f>
        <v>企划活动部</v>
      </c>
      <c r="K32" s="106"/>
    </row>
    <row r="33" spans="2:11" ht="20.100000000000001" customHeight="1" x14ac:dyDescent="0.3">
      <c r="B33" s="6"/>
      <c r="C33" s="7"/>
      <c r="D33" s="8" t="s">
        <v>85</v>
      </c>
      <c r="E33" s="8"/>
      <c r="F33" s="105" t="str">
        <f>F7</f>
        <v>6.25-6.26</v>
      </c>
      <c r="G33" s="105"/>
      <c r="H33" s="8" t="s">
        <v>87</v>
      </c>
      <c r="I33" s="24"/>
      <c r="J33" s="105">
        <f>J7</f>
        <v>7.2</v>
      </c>
      <c r="K33" s="106"/>
    </row>
    <row r="34" spans="2:11" ht="20.100000000000001" customHeight="1" x14ac:dyDescent="0.3">
      <c r="B34" s="9"/>
      <c r="C34" s="10"/>
      <c r="D34" s="11"/>
      <c r="E34" s="11"/>
      <c r="F34" s="12"/>
      <c r="G34" s="12"/>
      <c r="H34" s="11" t="s">
        <v>88</v>
      </c>
      <c r="I34" s="25"/>
      <c r="J34" s="107" t="str">
        <f>J8</f>
        <v>HMZA-190622-CZH683</v>
      </c>
      <c r="K34" s="108"/>
    </row>
    <row r="35" spans="2:11" ht="20.100000000000001" customHeight="1" x14ac:dyDescent="0.3"/>
    <row r="36" spans="2:11" ht="20.100000000000001" customHeight="1" x14ac:dyDescent="0.3">
      <c r="B36" s="96"/>
      <c r="C36" s="96"/>
      <c r="D36" s="21" t="s">
        <v>107</v>
      </c>
      <c r="E36" s="96" t="s">
        <v>108</v>
      </c>
      <c r="F36" s="96"/>
      <c r="G36" s="19" t="s">
        <v>109</v>
      </c>
      <c r="H36" s="19" t="s">
        <v>110</v>
      </c>
      <c r="I36" s="109" t="s">
        <v>66</v>
      </c>
      <c r="J36" s="109"/>
      <c r="K36" s="32" t="s">
        <v>95</v>
      </c>
    </row>
    <row r="37" spans="2:11" ht="20.100000000000001" customHeight="1" x14ac:dyDescent="0.3">
      <c r="B37" s="96">
        <v>1</v>
      </c>
      <c r="C37" s="96"/>
      <c r="D37" s="61" t="s">
        <v>116</v>
      </c>
      <c r="E37" s="104" t="s">
        <v>117</v>
      </c>
      <c r="F37" s="96"/>
      <c r="G37" s="19">
        <v>100</v>
      </c>
      <c r="H37" s="19">
        <v>2</v>
      </c>
      <c r="I37" s="97">
        <f>G37*H37</f>
        <v>200</v>
      </c>
      <c r="J37" s="98"/>
      <c r="K37" s="33"/>
    </row>
    <row r="38" spans="2:11" ht="20.100000000000001" customHeight="1" x14ac:dyDescent="0.3">
      <c r="B38" s="96">
        <v>2</v>
      </c>
      <c r="C38" s="96"/>
      <c r="D38" s="22"/>
      <c r="E38" s="96"/>
      <c r="F38" s="96"/>
      <c r="G38" s="19"/>
      <c r="H38" s="19"/>
      <c r="I38" s="97"/>
      <c r="J38" s="98"/>
      <c r="K38" s="33"/>
    </row>
    <row r="39" spans="2:11" ht="20.100000000000001" customHeight="1" x14ac:dyDescent="0.3">
      <c r="B39" s="96">
        <v>3</v>
      </c>
      <c r="C39" s="96"/>
      <c r="D39" s="22"/>
      <c r="E39" s="96"/>
      <c r="F39" s="96"/>
      <c r="G39" s="19"/>
      <c r="H39" s="19"/>
      <c r="I39" s="97"/>
      <c r="J39" s="98"/>
      <c r="K39" s="33"/>
    </row>
    <row r="40" spans="2:11" ht="20.100000000000001" customHeight="1" x14ac:dyDescent="0.3">
      <c r="B40" s="99" t="s">
        <v>66</v>
      </c>
      <c r="C40" s="100"/>
      <c r="D40" s="100"/>
      <c r="E40" s="100"/>
      <c r="F40" s="101"/>
      <c r="G40" s="20"/>
      <c r="H40" s="20">
        <f>SUM(H22:H39)</f>
        <v>2</v>
      </c>
      <c r="I40" s="102">
        <f>SUM(I37:J39)</f>
        <v>200</v>
      </c>
      <c r="J40" s="103"/>
      <c r="K40" s="29"/>
    </row>
    <row r="41" spans="2:11" ht="20.100000000000001" customHeight="1" x14ac:dyDescent="0.3">
      <c r="B41" s="13" t="s">
        <v>104</v>
      </c>
      <c r="C41" s="13"/>
      <c r="D41" s="13"/>
      <c r="E41" s="13"/>
      <c r="F41" s="13" t="s">
        <v>73</v>
      </c>
      <c r="G41" s="13" t="s">
        <v>105</v>
      </c>
      <c r="H41" s="13"/>
      <c r="I41" s="13"/>
      <c r="J41" s="13" t="s">
        <v>75</v>
      </c>
      <c r="K41" s="13"/>
    </row>
  </sheetData>
  <mergeCells count="61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6:C16"/>
    <mergeCell ref="E16:F16"/>
    <mergeCell ref="I16:J16"/>
    <mergeCell ref="B17:C17"/>
    <mergeCell ref="B18:C18"/>
    <mergeCell ref="E18:F18"/>
    <mergeCell ref="I18:J18"/>
    <mergeCell ref="D11:D17"/>
    <mergeCell ref="E12:F15"/>
    <mergeCell ref="E17:F17"/>
    <mergeCell ref="B11:C11"/>
    <mergeCell ref="E11:F11"/>
    <mergeCell ref="I11:J11"/>
    <mergeCell ref="B12:C12"/>
    <mergeCell ref="I12:J12"/>
    <mergeCell ref="B19:C19"/>
    <mergeCell ref="E19:F19"/>
    <mergeCell ref="I19:J19"/>
    <mergeCell ref="B20:C20"/>
    <mergeCell ref="E20:F20"/>
    <mergeCell ref="I20:J20"/>
    <mergeCell ref="D18:D20"/>
    <mergeCell ref="B21:F21"/>
    <mergeCell ref="I21:J21"/>
    <mergeCell ref="B23:F23"/>
    <mergeCell ref="G23:J23"/>
    <mergeCell ref="B24:F24"/>
    <mergeCell ref="G24:J24"/>
    <mergeCell ref="A29:K29"/>
    <mergeCell ref="F31:G31"/>
    <mergeCell ref="J31:K31"/>
    <mergeCell ref="F32:G32"/>
    <mergeCell ref="J32:K32"/>
    <mergeCell ref="F33:G33"/>
    <mergeCell ref="J33:K33"/>
    <mergeCell ref="J34:K34"/>
    <mergeCell ref="B36:C36"/>
    <mergeCell ref="E36:F36"/>
    <mergeCell ref="I36:J36"/>
    <mergeCell ref="B37:C37"/>
    <mergeCell ref="E37:F37"/>
    <mergeCell ref="I37:J37"/>
    <mergeCell ref="B38:C38"/>
    <mergeCell ref="E38:F38"/>
    <mergeCell ref="I38:J38"/>
    <mergeCell ref="B39:C39"/>
    <mergeCell ref="E39:F39"/>
    <mergeCell ref="I39:J39"/>
    <mergeCell ref="B40:F40"/>
    <mergeCell ref="I40:J40"/>
  </mergeCells>
  <phoneticPr fontId="14" type="noConversion"/>
  <pageMargins left="0.69930555555555596" right="0.69930555555555596" top="0.75" bottom="0.75" header="0.3" footer="0.3"/>
  <pageSetup paperSize="9" scale="91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王凤雨</cp:lastModifiedBy>
  <cp:lastPrinted>2019-08-13T10:00:34Z</cp:lastPrinted>
  <dcterms:created xsi:type="dcterms:W3CDTF">2014-04-15T08:52:00Z</dcterms:created>
  <dcterms:modified xsi:type="dcterms:W3CDTF">2019-08-13T10:01:13Z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2052-11.1.0.8806</vt:lpwstr>
  </property>
</Properties>
</file>