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快手观影项目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<sst xmlns="http://schemas.openxmlformats.org/spreadsheetml/2006/main" count="314" uniqueCount="130">
  <si>
    <t>客户名称</t>
  </si>
  <si>
    <t>业务联系人</t>
  </si>
  <si>
    <t>张笑笑</t>
  </si>
  <si>
    <t>联系方式</t>
  </si>
  <si>
    <t>项目名称</t>
  </si>
  <si>
    <t>快手北京可灵电影项目</t>
  </si>
  <si>
    <t>采购联系人</t>
  </si>
  <si>
    <t xml:space="preserve"> 潘舒悦</t>
  </si>
  <si>
    <t>项目日期</t>
  </si>
  <si>
    <t>接待人数</t>
  </si>
  <si>
    <t>目的地</t>
  </si>
  <si>
    <t>北京</t>
  </si>
  <si>
    <t>报价时间</t>
  </si>
  <si>
    <t>2025.6.11</t>
  </si>
  <si>
    <t>项目经理</t>
  </si>
  <si>
    <t>张兆洁</t>
  </si>
  <si>
    <t>邮箱地址</t>
  </si>
  <si>
    <t>zhangzhaojie@cct.cn</t>
  </si>
  <si>
    <t>收入明细</t>
  </si>
  <si>
    <t>项目</t>
  </si>
  <si>
    <t>需求类型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</si>
  <si>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</si>
  <si>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</si>
  <si>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</si>
  <si>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</si>
  <si>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</si>
  <si>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</si>
  <si>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</si>
  <si>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</si>
  <si>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</si>
  <si>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按北京经济舱往返机票预估，据实结算</t>
  </si>
  <si>
    <t>高铁预估总采购金额</t>
  </si>
  <si>
    <t>商务舱（境外）</t>
  </si>
  <si>
    <t>按北京往返二等座预估，据实结算</t>
  </si>
  <si>
    <t>单项小计:</t>
  </si>
  <si>
    <t>地面交通</t>
  </si>
  <si>
    <t>包车
（活动期间接送，例如：往返会场及酒店等场景）</t>
  </si>
  <si>
    <t>7座豪华商务车</t>
  </si>
  <si>
    <t>车次*天</t>
  </si>
  <si>
    <t>元</t>
  </si>
  <si>
    <t>据实结算</t>
  </si>
  <si>
    <t>车辆超公里费</t>
  </si>
  <si>
    <t>每公里</t>
  </si>
  <si>
    <t>酒店</t>
  </si>
  <si>
    <t>北京四星级酒店</t>
  </si>
  <si>
    <t>高级大床</t>
  </si>
  <si>
    <t>间</t>
  </si>
  <si>
    <t>晚</t>
  </si>
  <si>
    <t>餐饮</t>
  </si>
  <si>
    <t>茶歇</t>
  </si>
  <si>
    <t>其他</t>
  </si>
  <si>
    <t>pcs</t>
  </si>
  <si>
    <t>会议茶歇</t>
  </si>
  <si>
    <t>制作物料</t>
  </si>
  <si>
    <t>易拉宝</t>
  </si>
  <si>
    <t>物料</t>
  </si>
  <si>
    <t>个</t>
  </si>
  <si>
    <t>签到台/指引，易拉宝</t>
  </si>
  <si>
    <t>麦标套</t>
  </si>
  <si>
    <t>亚克力麦标套+麦标贴</t>
  </si>
  <si>
    <t>手卡</t>
  </si>
  <si>
    <t>主持人手卡</t>
  </si>
  <si>
    <t>胸卡</t>
  </si>
  <si>
    <t>pvc胸卡</t>
  </si>
  <si>
    <t>挂绳</t>
  </si>
  <si>
    <t>挂绳定制版</t>
  </si>
  <si>
    <t>椅背贴</t>
  </si>
  <si>
    <t>VIP椅背贴</t>
  </si>
  <si>
    <t>A4三折桌卡</t>
  </si>
  <si>
    <t>签到桌 名签</t>
  </si>
  <si>
    <t>闪送费</t>
  </si>
  <si>
    <t>闪送费，据实结算</t>
  </si>
  <si>
    <t>设计</t>
  </si>
  <si>
    <t>牛皮纸信封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</si>
  <si>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</si>
  <si>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</si>
  <si>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</si>
  <si>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</si>
  <si>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</si>
  <si>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摄像师</t>
  </si>
  <si>
    <t>2名摄像师 ，含两台摄像仪器</t>
  </si>
  <si>
    <t>摄影师</t>
  </si>
  <si>
    <t>2名摄影师，含两台摄影仪器</t>
  </si>
  <si>
    <t>调音师</t>
  </si>
  <si>
    <t>6月25日活动当天</t>
  </si>
  <si>
    <t>速记人员</t>
  </si>
  <si>
    <t>主持人</t>
  </si>
  <si>
    <t>主持人费用，含10%无票税点，据实结算</t>
  </si>
  <si>
    <t>人员补助</t>
  </si>
  <si>
    <t>餐补</t>
  </si>
  <si>
    <t>按当天上会人员数量，据实结算</t>
  </si>
  <si>
    <t>交通补助</t>
  </si>
  <si>
    <t>超时费</t>
  </si>
  <si>
    <t>运营费用</t>
  </si>
  <si>
    <t>备用金</t>
  </si>
  <si>
    <t>嘉宾交通费，含10%无票税点</t>
  </si>
  <si>
    <t>场地费</t>
  </si>
  <si>
    <t>三里屯英皇影城场地费</t>
  </si>
  <si>
    <t>灯光</t>
  </si>
  <si>
    <t>个/次</t>
  </si>
  <si>
    <t>面光灯2个灯</t>
  </si>
  <si>
    <t>调音台</t>
  </si>
  <si>
    <t>全频音箱</t>
  </si>
  <si>
    <t>低音音箱</t>
  </si>
  <si>
    <t>功放</t>
  </si>
  <si>
    <t>舞台背板</t>
  </si>
  <si>
    <t>舞台大背板</t>
  </si>
  <si>
    <t>签到背板</t>
  </si>
  <si>
    <t>签到处背板</t>
  </si>
  <si>
    <t>周边设备</t>
  </si>
  <si>
    <t>沙发</t>
  </si>
  <si>
    <t>采访环节白色沙发</t>
  </si>
  <si>
    <t>电消捡报告</t>
  </si>
  <si>
    <t>麦克风</t>
  </si>
  <si>
    <t>零食筐</t>
  </si>
  <si>
    <t>胶带，签到笔</t>
  </si>
  <si>
    <t>抽纸</t>
  </si>
  <si>
    <t>矿泉水</t>
  </si>
  <si>
    <t>每位嘉宾座位上面一瓶矿泉水</t>
  </si>
  <si>
    <t>云相册</t>
  </si>
  <si>
    <t>云相册（含全程修图）</t>
  </si>
  <si>
    <t>施工证</t>
  </si>
  <si>
    <t>运输费</t>
  </si>
  <si>
    <t>搭建物料运输费用</t>
  </si>
  <si>
    <t>搭建工人</t>
  </si>
  <si>
    <t>搭建，撤场工人3名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</si>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</sst>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0000FF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8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b/>
      <i/>
      <sz val="9"/>
      <color indexed="12"/>
      <name val="微软雅黑"/>
      <charset val="134"/>
    </font>
    <font>
      <b/>
      <i/>
      <sz val="12"/>
      <color indexed="12"/>
      <name val="微软雅黑"/>
      <charset val="134"/>
    </font>
    <font>
      <b/>
      <i/>
      <sz val="9"/>
      <color indexed="10"/>
      <name val="微软雅黑"/>
      <charset val="134"/>
    </font>
    <font>
      <b/>
      <i/>
      <sz val="12"/>
      <color indexed="10"/>
      <name val="微软雅黑"/>
      <charset val="134"/>
    </font>
    <font>
      <sz val="1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25" applyNumberFormat="0" applyAlignment="0" applyProtection="0">
      <alignment vertical="center"/>
    </xf>
    <xf numFmtId="0" fontId="34" fillId="10" borderId="26" applyNumberFormat="0" applyAlignment="0" applyProtection="0">
      <alignment vertical="center"/>
    </xf>
    <xf numFmtId="0" fontId="35" fillId="10" borderId="25" applyNumberFormat="0" applyAlignment="0" applyProtection="0">
      <alignment vertical="center"/>
    </xf>
    <xf numFmtId="0" fontId="36" fillId="11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4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6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6" fillId="0" borderId="3" xfId="1" applyNumberFormat="1" applyFont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7" fillId="0" borderId="2" xfId="6" applyNumberFormat="1" applyFont="1" applyFill="1" applyBorder="1" applyAlignment="1" applyProtection="1">
      <alignment horizontal="left" vertical="center"/>
    </xf>
    <xf numFmtId="14" fontId="4" fillId="0" borderId="3" xfId="0" applyNumberFormat="1" applyFont="1" applyFill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1" applyNumberFormat="1" applyFont="1" applyFill="1" applyBorder="1" applyAlignment="1">
      <alignment horizontal="center" vertical="center"/>
    </xf>
    <xf numFmtId="0" fontId="9" fillId="3" borderId="4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Border="1" applyAlignment="1" applyProtection="1">
      <alignment horizontal="center" vertical="center"/>
      <protection locked="0"/>
    </xf>
    <xf numFmtId="0" fontId="11" fillId="0" borderId="4" xfId="1" applyNumberFormat="1" applyFont="1" applyBorder="1" applyAlignment="1" applyProtection="1">
      <alignment horizontal="center" vertical="center"/>
      <protection locked="0"/>
    </xf>
    <xf numFmtId="178" fontId="12" fillId="0" borderId="5" xfId="1" applyNumberFormat="1" applyFont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79" fontId="13" fillId="4" borderId="1" xfId="1" applyNumberFormat="1" applyFont="1" applyFill="1" applyBorder="1" applyAlignment="1">
      <alignment horizontal="right" vertical="center"/>
    </xf>
    <xf numFmtId="179" fontId="13" fillId="4" borderId="3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NumberFormat="1" applyFont="1" applyBorder="1" applyAlignment="1" applyProtection="1">
      <alignment horizontal="center" vertical="center"/>
      <protection locked="0"/>
    </xf>
    <xf numFmtId="178" fontId="12" fillId="0" borderId="5" xfId="1" applyNumberFormat="1" applyFont="1" applyBorder="1" applyAlignment="1" applyProtection="1">
      <alignment vertical="center"/>
      <protection locked="0"/>
    </xf>
    <xf numFmtId="179" fontId="14" fillId="4" borderId="1" xfId="1" applyNumberFormat="1" applyFont="1" applyFill="1" applyBorder="1" applyAlignment="1">
      <alignment horizontal="right" vertical="center"/>
    </xf>
    <xf numFmtId="179" fontId="14" fillId="4" borderId="3" xfId="1" applyNumberFormat="1" applyFont="1" applyFill="1" applyBorder="1" applyAlignment="1">
      <alignment horizontal="right" vertical="center"/>
    </xf>
    <xf numFmtId="177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177" fontId="6" fillId="0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178" fontId="6" fillId="0" borderId="5" xfId="1" applyNumberFormat="1" applyFont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78" fontId="6" fillId="0" borderId="5" xfId="1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wrapText="1"/>
    </xf>
    <xf numFmtId="178" fontId="9" fillId="3" borderId="5" xfId="1" applyNumberFormat="1" applyFont="1" applyFill="1" applyBorder="1" applyAlignment="1">
      <alignment horizontal="center" vertical="center"/>
    </xf>
    <xf numFmtId="177" fontId="9" fillId="3" borderId="13" xfId="1" applyNumberFormat="1" applyFont="1" applyFill="1" applyBorder="1" applyAlignment="1">
      <alignment horizontal="center" vertical="center"/>
    </xf>
    <xf numFmtId="177" fontId="12" fillId="0" borderId="13" xfId="1" applyNumberFormat="1" applyFont="1" applyFill="1" applyBorder="1" applyAlignment="1" applyProtection="1">
      <alignment horizontal="center" vertical="center" wrapText="1"/>
      <protection locked="0"/>
    </xf>
    <xf numFmtId="179" fontId="13" fillId="4" borderId="4" xfId="1" applyNumberFormat="1" applyFont="1" applyFill="1" applyBorder="1" applyAlignment="1">
      <alignment horizontal="right" vertical="center"/>
    </xf>
    <xf numFmtId="178" fontId="13" fillId="4" borderId="2" xfId="49" applyNumberFormat="1" applyFont="1" applyFill="1" applyBorder="1" applyAlignment="1">
      <alignment horizontal="right" vertical="center"/>
    </xf>
    <xf numFmtId="177" fontId="15" fillId="4" borderId="13" xfId="1" applyNumberFormat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 applyProtection="1">
      <alignment horizontal="right" vertical="center"/>
      <protection locked="0"/>
    </xf>
    <xf numFmtId="178" fontId="11" fillId="0" borderId="5" xfId="1" applyNumberFormat="1" applyFont="1" applyBorder="1" applyAlignment="1" applyProtection="1">
      <alignment vertical="center"/>
      <protection locked="0"/>
    </xf>
    <xf numFmtId="177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79" fontId="14" fillId="4" borderId="4" xfId="1" applyNumberFormat="1" applyFont="1" applyFill="1" applyBorder="1" applyAlignment="1">
      <alignment horizontal="right" vertical="center"/>
    </xf>
    <xf numFmtId="177" fontId="16" fillId="4" borderId="13" xfId="1" applyNumberFormat="1" applyFont="1" applyFill="1" applyBorder="1" applyAlignment="1">
      <alignment horizontal="center" vertical="center" wrapText="1"/>
    </xf>
    <xf numFmtId="177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40" fontId="6" fillId="0" borderId="5" xfId="1" applyNumberFormat="1" applyFont="1" applyBorder="1" applyAlignment="1">
      <alignment horizontal="right" vertical="center"/>
    </xf>
    <xf numFmtId="58" fontId="4" fillId="0" borderId="5" xfId="1" applyNumberFormat="1" applyFont="1" applyFill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right" vertical="center"/>
    </xf>
    <xf numFmtId="178" fontId="6" fillId="0" borderId="15" xfId="1" applyNumberFormat="1" applyFont="1" applyBorder="1" applyAlignment="1">
      <alignment vertical="center"/>
    </xf>
    <xf numFmtId="177" fontId="4" fillId="5" borderId="13" xfId="1" applyNumberFormat="1" applyFont="1" applyFill="1" applyBorder="1" applyAlignment="1">
      <alignment horizontal="center" vertical="center" wrapText="1"/>
    </xf>
    <xf numFmtId="177" fontId="4" fillId="0" borderId="13" xfId="1" applyNumberFormat="1" applyFont="1" applyFill="1" applyBorder="1" applyAlignment="1">
      <alignment horizontal="center" vertical="center" wrapText="1"/>
    </xf>
    <xf numFmtId="178" fontId="6" fillId="0" borderId="5" xfId="1" applyNumberFormat="1" applyFont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178" fontId="8" fillId="2" borderId="5" xfId="49" applyNumberFormat="1" applyFont="1" applyFill="1" applyBorder="1" applyAlignment="1">
      <alignment horizontal="right" vertical="center"/>
    </xf>
    <xf numFmtId="179" fontId="21" fillId="2" borderId="13" xfId="49" applyNumberFormat="1" applyFont="1" applyFill="1" applyBorder="1" applyAlignment="1">
      <alignment horizontal="center" vertical="center" wrapText="1"/>
    </xf>
    <xf numFmtId="9" fontId="22" fillId="6" borderId="5" xfId="0" applyNumberFormat="1" applyFont="1" applyFill="1" applyBorder="1" applyAlignment="1">
      <alignment horizontal="center" vertical="center"/>
    </xf>
    <xf numFmtId="178" fontId="23" fillId="7" borderId="5" xfId="49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78" fontId="13" fillId="0" borderId="5" xfId="49" applyNumberFormat="1" applyFont="1" applyFill="1" applyBorder="1" applyAlignment="1">
      <alignment horizontal="right" vertical="center"/>
    </xf>
    <xf numFmtId="177" fontId="15" fillId="0" borderId="13" xfId="1" applyNumberFormat="1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178" fontId="20" fillId="5" borderId="20" xfId="49" applyNumberFormat="1" applyFont="1" applyFill="1" applyBorder="1" applyAlignment="1">
      <alignment horizontal="right" vertical="center"/>
    </xf>
    <xf numFmtId="179" fontId="20" fillId="5" borderId="2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B50" workbookViewId="0">
      <selection activeCell="I61" sqref="I61"/>
    </sheetView>
  </sheetViews>
  <sheetFormatPr defaultColWidth="12.9181818181818" defaultRowHeight="16.5"/>
  <cols>
    <col min="1" max="1" width="21.0363636363636" style="1" customWidth="1"/>
    <col min="2" max="2" width="44.9090909090909" style="1" customWidth="1"/>
    <col min="3" max="3" width="19.8545454545455" style="1" customWidth="1"/>
    <col min="4" max="5" width="12.7636363636364" style="3"/>
    <col min="6" max="6" width="12.3636363636364" style="1" customWidth="1"/>
    <col min="7" max="7" width="12.9181818181818" style="1"/>
    <col min="8" max="8" width="15.7545454545455" style="1" customWidth="1"/>
    <col min="9" max="9" width="16.7818181818182" style="1" customWidth="1"/>
    <col min="10" max="10" width="18.2727272727273" style="1" customWidth="1"/>
    <col min="11" max="11" width="40.7272727272727" style="4" customWidth="1"/>
    <col min="12" max="16384" width="12.9181818181818" style="1"/>
  </cols>
  <sheetData>
    <row r="1" s="1" customFormat="1" ht="15" spans="1:11">
      <c r="A1" s="5" t="s">
        <v>0</v>
      </c>
      <c r="B1" s="6"/>
      <c r="C1" s="7"/>
      <c r="D1" s="7"/>
      <c r="E1" s="7"/>
      <c r="F1" s="8"/>
      <c r="G1" s="9" t="s">
        <v>1</v>
      </c>
      <c r="H1" s="6" t="s">
        <v>2</v>
      </c>
      <c r="I1" s="8"/>
      <c r="J1" s="67" t="s">
        <v>3</v>
      </c>
      <c r="K1" s="68">
        <v>15210692834</v>
      </c>
    </row>
    <row r="2" s="1" customFormat="1" ht="15" spans="1:11">
      <c r="A2" s="5" t="s">
        <v>4</v>
      </c>
      <c r="B2" s="6" t="s">
        <v>5</v>
      </c>
      <c r="C2" s="7"/>
      <c r="D2" s="7"/>
      <c r="E2" s="7"/>
      <c r="F2" s="8"/>
      <c r="G2" s="9" t="s">
        <v>6</v>
      </c>
      <c r="H2" s="6" t="s">
        <v>7</v>
      </c>
      <c r="I2" s="8"/>
      <c r="J2" s="67" t="s">
        <v>3</v>
      </c>
      <c r="K2" s="68"/>
    </row>
    <row r="3" s="1" customFormat="1" ht="15" spans="1:11">
      <c r="A3" s="5" t="s">
        <v>8</v>
      </c>
      <c r="B3" s="10">
        <v>45818</v>
      </c>
      <c r="C3" s="11" t="s">
        <v>9</v>
      </c>
      <c r="D3" s="12">
        <v>300</v>
      </c>
      <c r="E3" s="13"/>
      <c r="F3" s="14"/>
      <c r="G3" s="15" t="s">
        <v>10</v>
      </c>
      <c r="H3" s="16" t="s">
        <v>11</v>
      </c>
      <c r="I3" s="69"/>
      <c r="J3" s="21" t="s">
        <v>12</v>
      </c>
      <c r="K3" s="70" t="s">
        <v>13</v>
      </c>
    </row>
    <row r="4" s="1" customFormat="1" ht="15" spans="1:11">
      <c r="A4" s="5" t="s">
        <v>14</v>
      </c>
      <c r="B4" s="17" t="s">
        <v>15</v>
      </c>
      <c r="C4" s="11" t="s">
        <v>16</v>
      </c>
      <c r="D4" s="18" t="s">
        <v>17</v>
      </c>
      <c r="E4" s="19"/>
      <c r="F4" s="20"/>
      <c r="G4" s="21" t="s">
        <v>3</v>
      </c>
      <c r="H4" s="22"/>
      <c r="I4" s="71">
        <v>13811830485</v>
      </c>
      <c r="J4" s="72"/>
      <c r="K4" s="73"/>
    </row>
    <row r="5" s="1" customFormat="1" ht="15" spans="1:11">
      <c r="A5" s="23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74"/>
    </row>
    <row r="6" s="1" customFormat="1" ht="15" spans="1:11">
      <c r="A6" s="25" t="s">
        <v>19</v>
      </c>
      <c r="B6" s="26"/>
      <c r="C6" s="27" t="s">
        <v>20</v>
      </c>
      <c r="D6" s="28" t="s">
        <v>21</v>
      </c>
      <c r="E6" s="29"/>
      <c r="F6" s="28" t="s">
        <v>22</v>
      </c>
      <c r="G6" s="29"/>
      <c r="H6" s="28" t="s">
        <v>23</v>
      </c>
      <c r="I6" s="29"/>
      <c r="J6" s="75" t="s">
        <v>24</v>
      </c>
      <c r="K6" s="76" t="s">
        <v>25</v>
      </c>
    </row>
    <row r="7" s="1" customFormat="1" ht="15" spans="1:11">
      <c r="A7" s="30" t="s">
        <v>26</v>
      </c>
      <c r="B7" s="31" t="s">
        <v>27</v>
      </c>
      <c r="C7" s="32" t="s">
        <v>28</v>
      </c>
      <c r="D7" s="33">
        <v>5</v>
      </c>
      <c r="E7" s="34"/>
      <c r="F7" s="35" t="s">
        <v>29</v>
      </c>
      <c r="G7" s="36"/>
      <c r="H7" s="37">
        <v>6000</v>
      </c>
      <c r="I7" s="37"/>
      <c r="J7" s="44">
        <f>D7*H7</f>
        <v>30000</v>
      </c>
      <c r="K7" s="77" t="s">
        <v>30</v>
      </c>
    </row>
    <row r="8" s="1" customFormat="1" ht="15" spans="1:11">
      <c r="A8" s="38"/>
      <c r="B8" s="31" t="s">
        <v>31</v>
      </c>
      <c r="C8" s="32" t="s">
        <v>32</v>
      </c>
      <c r="D8" s="33">
        <v>5</v>
      </c>
      <c r="E8" s="34"/>
      <c r="F8" s="35" t="s">
        <v>29</v>
      </c>
      <c r="G8" s="36"/>
      <c r="H8" s="37">
        <v>1000</v>
      </c>
      <c r="I8" s="37"/>
      <c r="J8" s="44">
        <f>D8*H8</f>
        <v>5000</v>
      </c>
      <c r="K8" s="77" t="s">
        <v>33</v>
      </c>
    </row>
    <row r="9" s="1" customFormat="1" ht="15" spans="1:11">
      <c r="A9" s="39" t="s">
        <v>34</v>
      </c>
      <c r="B9" s="40"/>
      <c r="C9" s="40"/>
      <c r="D9" s="40"/>
      <c r="E9" s="40"/>
      <c r="F9" s="40"/>
      <c r="G9" s="40"/>
      <c r="H9" s="40"/>
      <c r="I9" s="78"/>
      <c r="J9" s="79">
        <f>SUM(J7:J8)</f>
        <v>35000</v>
      </c>
      <c r="K9" s="80"/>
    </row>
    <row r="10" s="1" customFormat="1" ht="15" spans="1:11">
      <c r="A10" s="25" t="s">
        <v>19</v>
      </c>
      <c r="B10" s="26"/>
      <c r="C10" s="27" t="s">
        <v>20</v>
      </c>
      <c r="D10" s="28" t="s">
        <v>21</v>
      </c>
      <c r="E10" s="29"/>
      <c r="F10" s="28" t="s">
        <v>22</v>
      </c>
      <c r="G10" s="29"/>
      <c r="H10" s="28" t="s">
        <v>23</v>
      </c>
      <c r="I10" s="29"/>
      <c r="J10" s="75" t="s">
        <v>24</v>
      </c>
      <c r="K10" s="76" t="s">
        <v>25</v>
      </c>
    </row>
    <row r="11" s="2" customFormat="1" ht="41" customHeight="1" spans="1:11">
      <c r="A11" s="41" t="s">
        <v>35</v>
      </c>
      <c r="B11" s="32" t="s">
        <v>36</v>
      </c>
      <c r="C11" s="32" t="s">
        <v>37</v>
      </c>
      <c r="D11" s="42">
        <v>10</v>
      </c>
      <c r="E11" s="42"/>
      <c r="F11" s="43" t="s">
        <v>38</v>
      </c>
      <c r="G11" s="43"/>
      <c r="H11" s="44">
        <v>800</v>
      </c>
      <c r="I11" s="81" t="s">
        <v>39</v>
      </c>
      <c r="J11" s="82">
        <f>D11*H11</f>
        <v>8000</v>
      </c>
      <c r="K11" s="83" t="s">
        <v>40</v>
      </c>
    </row>
    <row r="12" s="2" customFormat="1" spans="1:11">
      <c r="A12" s="41"/>
      <c r="B12" s="32" t="s">
        <v>41</v>
      </c>
      <c r="C12" s="32" t="s">
        <v>37</v>
      </c>
      <c r="D12" s="42">
        <v>20</v>
      </c>
      <c r="E12" s="42"/>
      <c r="F12" s="43" t="s">
        <v>42</v>
      </c>
      <c r="G12" s="43"/>
      <c r="H12" s="44">
        <v>5</v>
      </c>
      <c r="I12" s="81" t="s">
        <v>39</v>
      </c>
      <c r="J12" s="82">
        <f>D12*H12</f>
        <v>100</v>
      </c>
      <c r="K12" s="83" t="s">
        <v>40</v>
      </c>
    </row>
    <row r="13" s="2" customFormat="1" spans="1:11">
      <c r="A13" s="45" t="s">
        <v>34</v>
      </c>
      <c r="B13" s="46"/>
      <c r="C13" s="46"/>
      <c r="D13" s="46"/>
      <c r="E13" s="46"/>
      <c r="F13" s="46"/>
      <c r="G13" s="46"/>
      <c r="H13" s="46"/>
      <c r="I13" s="84"/>
      <c r="J13" s="79">
        <f>SUM(J11:J12)</f>
        <v>8100</v>
      </c>
      <c r="K13" s="85"/>
    </row>
    <row r="14" s="1" customFormat="1" ht="15" spans="1:11">
      <c r="A14" s="25" t="s">
        <v>19</v>
      </c>
      <c r="B14" s="26"/>
      <c r="C14" s="27" t="s">
        <v>20</v>
      </c>
      <c r="D14" s="28" t="s">
        <v>21</v>
      </c>
      <c r="E14" s="29"/>
      <c r="F14" s="28" t="s">
        <v>22</v>
      </c>
      <c r="G14" s="29"/>
      <c r="H14" s="28" t="s">
        <v>23</v>
      </c>
      <c r="I14" s="29"/>
      <c r="J14" s="75" t="s">
        <v>24</v>
      </c>
      <c r="K14" s="76" t="s">
        <v>25</v>
      </c>
    </row>
    <row r="15" s="1" customFormat="1" ht="15" spans="1:11">
      <c r="A15" s="30" t="s">
        <v>43</v>
      </c>
      <c r="B15" s="47" t="s">
        <v>44</v>
      </c>
      <c r="C15" s="47" t="s">
        <v>45</v>
      </c>
      <c r="D15" s="48">
        <v>10</v>
      </c>
      <c r="E15" s="47" t="s">
        <v>46</v>
      </c>
      <c r="F15" s="48">
        <v>2</v>
      </c>
      <c r="G15" s="47" t="s">
        <v>47</v>
      </c>
      <c r="H15" s="44">
        <v>800</v>
      </c>
      <c r="I15" s="81" t="s">
        <v>39</v>
      </c>
      <c r="J15" s="82">
        <f>D15*F15*H15</f>
        <v>16000</v>
      </c>
      <c r="K15" s="86" t="s">
        <v>40</v>
      </c>
    </row>
    <row r="16" s="1" customFormat="1" ht="15" spans="1:11">
      <c r="A16" s="39" t="s">
        <v>34</v>
      </c>
      <c r="B16" s="40"/>
      <c r="C16" s="40"/>
      <c r="D16" s="40"/>
      <c r="E16" s="40"/>
      <c r="F16" s="40"/>
      <c r="G16" s="40"/>
      <c r="H16" s="40"/>
      <c r="I16" s="78"/>
      <c r="J16" s="79">
        <f>SUM(J15:J15)</f>
        <v>16000</v>
      </c>
      <c r="K16" s="80"/>
    </row>
    <row r="17" s="1" customFormat="1" ht="15" spans="1:11">
      <c r="A17" s="25" t="s">
        <v>19</v>
      </c>
      <c r="B17" s="26"/>
      <c r="C17" s="27" t="s">
        <v>20</v>
      </c>
      <c r="D17" s="28" t="s">
        <v>21</v>
      </c>
      <c r="E17" s="29"/>
      <c r="F17" s="28" t="s">
        <v>22</v>
      </c>
      <c r="G17" s="29"/>
      <c r="H17" s="28" t="s">
        <v>23</v>
      </c>
      <c r="I17" s="29"/>
      <c r="J17" s="75" t="s">
        <v>24</v>
      </c>
      <c r="K17" s="76" t="s">
        <v>25</v>
      </c>
    </row>
    <row r="18" s="1" customFormat="1" ht="15" spans="1:11">
      <c r="A18" s="49" t="s">
        <v>48</v>
      </c>
      <c r="B18" s="50" t="s">
        <v>49</v>
      </c>
      <c r="C18" s="51" t="s">
        <v>50</v>
      </c>
      <c r="D18" s="52">
        <v>1</v>
      </c>
      <c r="E18" s="53"/>
      <c r="F18" s="54" t="s">
        <v>51</v>
      </c>
      <c r="G18" s="55"/>
      <c r="H18" s="56">
        <v>3000</v>
      </c>
      <c r="I18" s="87" t="s">
        <v>39</v>
      </c>
      <c r="J18" s="56">
        <f>D18*H18</f>
        <v>3000</v>
      </c>
      <c r="K18" s="88" t="s">
        <v>52</v>
      </c>
    </row>
    <row r="19" s="1" customFormat="1" ht="15" spans="1:11">
      <c r="A19" s="39" t="s">
        <v>34</v>
      </c>
      <c r="B19" s="40"/>
      <c r="C19" s="40"/>
      <c r="D19" s="40"/>
      <c r="E19" s="40"/>
      <c r="F19" s="40"/>
      <c r="G19" s="40"/>
      <c r="H19" s="40"/>
      <c r="I19" s="78"/>
      <c r="J19" s="79">
        <f>SUM(J18:J18)</f>
        <v>3000</v>
      </c>
      <c r="K19" s="80"/>
    </row>
    <row r="20" s="1" customFormat="1" ht="15" spans="1:11">
      <c r="A20" s="25" t="s">
        <v>19</v>
      </c>
      <c r="B20" s="26"/>
      <c r="C20" s="27" t="s">
        <v>20</v>
      </c>
      <c r="D20" s="28" t="s">
        <v>21</v>
      </c>
      <c r="E20" s="29"/>
      <c r="F20" s="28" t="s">
        <v>22</v>
      </c>
      <c r="G20" s="29"/>
      <c r="H20" s="28" t="s">
        <v>23</v>
      </c>
      <c r="I20" s="29"/>
      <c r="J20" s="75" t="s">
        <v>24</v>
      </c>
      <c r="K20" s="76" t="s">
        <v>25</v>
      </c>
    </row>
    <row r="21" s="1" customFormat="1" ht="19.1" customHeight="1" spans="1:11">
      <c r="A21" s="57" t="s">
        <v>53</v>
      </c>
      <c r="B21" s="58" t="s">
        <v>54</v>
      </c>
      <c r="C21" s="59" t="s">
        <v>55</v>
      </c>
      <c r="D21" s="52">
        <v>20</v>
      </c>
      <c r="E21" s="53"/>
      <c r="F21" s="60" t="s">
        <v>56</v>
      </c>
      <c r="G21" s="61"/>
      <c r="H21" s="62">
        <v>200</v>
      </c>
      <c r="I21" s="89" t="s">
        <v>39</v>
      </c>
      <c r="J21" s="90">
        <f t="shared" ref="J21:J33" si="0">D21*H21</f>
        <v>4000</v>
      </c>
      <c r="K21" s="91" t="s">
        <v>57</v>
      </c>
    </row>
    <row r="22" s="1" customFormat="1" ht="19.1" customHeight="1" spans="1:11">
      <c r="A22" s="57"/>
      <c r="B22" s="58" t="s">
        <v>58</v>
      </c>
      <c r="C22" s="59" t="s">
        <v>55</v>
      </c>
      <c r="D22" s="52">
        <v>8</v>
      </c>
      <c r="E22" s="53"/>
      <c r="F22" s="60" t="s">
        <v>56</v>
      </c>
      <c r="G22" s="61"/>
      <c r="H22" s="62">
        <v>45</v>
      </c>
      <c r="I22" s="89" t="s">
        <v>39</v>
      </c>
      <c r="J22" s="90">
        <f t="shared" si="0"/>
        <v>360</v>
      </c>
      <c r="K22" s="91" t="s">
        <v>59</v>
      </c>
    </row>
    <row r="23" s="1" customFormat="1" ht="19.1" customHeight="1" spans="1:11">
      <c r="A23" s="57"/>
      <c r="B23" s="58" t="s">
        <v>60</v>
      </c>
      <c r="C23" s="59" t="s">
        <v>55</v>
      </c>
      <c r="D23" s="52">
        <v>100</v>
      </c>
      <c r="E23" s="53"/>
      <c r="F23" s="60" t="s">
        <v>56</v>
      </c>
      <c r="G23" s="61"/>
      <c r="H23" s="62">
        <v>2</v>
      </c>
      <c r="I23" s="89" t="s">
        <v>39</v>
      </c>
      <c r="J23" s="90">
        <f t="shared" si="0"/>
        <v>200</v>
      </c>
      <c r="K23" s="91" t="s">
        <v>61</v>
      </c>
    </row>
    <row r="24" s="1" customFormat="1" ht="19.1" customHeight="1" spans="1:11">
      <c r="A24" s="57"/>
      <c r="B24" s="58" t="s">
        <v>62</v>
      </c>
      <c r="C24" s="59" t="s">
        <v>55</v>
      </c>
      <c r="D24" s="52">
        <v>330</v>
      </c>
      <c r="E24" s="53"/>
      <c r="F24" s="60" t="s">
        <v>56</v>
      </c>
      <c r="G24" s="61"/>
      <c r="H24" s="62">
        <v>8</v>
      </c>
      <c r="I24" s="89" t="s">
        <v>39</v>
      </c>
      <c r="J24" s="90">
        <f t="shared" si="0"/>
        <v>2640</v>
      </c>
      <c r="K24" s="91" t="s">
        <v>63</v>
      </c>
    </row>
    <row r="25" s="1" customFormat="1" ht="19.1" customHeight="1" spans="1:11">
      <c r="A25" s="57"/>
      <c r="B25" s="58" t="s">
        <v>64</v>
      </c>
      <c r="C25" s="59" t="s">
        <v>55</v>
      </c>
      <c r="D25" s="52">
        <v>330</v>
      </c>
      <c r="E25" s="53"/>
      <c r="F25" s="60" t="s">
        <v>56</v>
      </c>
      <c r="G25" s="61"/>
      <c r="H25" s="62">
        <v>6</v>
      </c>
      <c r="I25" s="89" t="s">
        <v>39</v>
      </c>
      <c r="J25" s="90">
        <f t="shared" si="0"/>
        <v>1980</v>
      </c>
      <c r="K25" s="91" t="s">
        <v>65</v>
      </c>
    </row>
    <row r="26" s="1" customFormat="1" ht="19.1" customHeight="1" spans="1:11">
      <c r="A26" s="57"/>
      <c r="B26" s="58" t="s">
        <v>66</v>
      </c>
      <c r="C26" s="59" t="s">
        <v>55</v>
      </c>
      <c r="D26" s="52">
        <v>50</v>
      </c>
      <c r="E26" s="53"/>
      <c r="F26" s="60" t="s">
        <v>56</v>
      </c>
      <c r="G26" s="61"/>
      <c r="H26" s="62">
        <v>4</v>
      </c>
      <c r="I26" s="89" t="s">
        <v>39</v>
      </c>
      <c r="J26" s="90">
        <f t="shared" si="0"/>
        <v>200</v>
      </c>
      <c r="K26" s="91" t="s">
        <v>67</v>
      </c>
    </row>
    <row r="27" s="1" customFormat="1" ht="19.1" customHeight="1" spans="1:11">
      <c r="A27" s="57"/>
      <c r="B27" s="58" t="s">
        <v>68</v>
      </c>
      <c r="C27" s="59" t="s">
        <v>55</v>
      </c>
      <c r="D27" s="52">
        <v>10</v>
      </c>
      <c r="E27" s="53"/>
      <c r="F27" s="60" t="s">
        <v>56</v>
      </c>
      <c r="G27" s="61"/>
      <c r="H27" s="62">
        <v>4</v>
      </c>
      <c r="I27" s="89" t="s">
        <v>39</v>
      </c>
      <c r="J27" s="90">
        <f t="shared" si="0"/>
        <v>40</v>
      </c>
      <c r="K27" s="91" t="s">
        <v>69</v>
      </c>
    </row>
    <row r="28" s="1" customFormat="1" ht="19.1" customHeight="1" spans="1:11">
      <c r="A28" s="57"/>
      <c r="B28" s="58" t="s">
        <v>70</v>
      </c>
      <c r="C28" s="59" t="s">
        <v>55</v>
      </c>
      <c r="D28" s="52">
        <v>1</v>
      </c>
      <c r="E28" s="53"/>
      <c r="F28" s="60" t="s">
        <v>56</v>
      </c>
      <c r="G28" s="61"/>
      <c r="H28" s="62">
        <v>1000</v>
      </c>
      <c r="I28" s="89" t="s">
        <v>39</v>
      </c>
      <c r="J28" s="90">
        <f t="shared" si="0"/>
        <v>1000</v>
      </c>
      <c r="K28" s="91" t="s">
        <v>71</v>
      </c>
    </row>
    <row r="29" s="1" customFormat="1" ht="33" customHeight="1" spans="1:11">
      <c r="A29" s="57"/>
      <c r="B29" s="58" t="s">
        <v>72</v>
      </c>
      <c r="C29" s="59" t="s">
        <v>55</v>
      </c>
      <c r="D29" s="52">
        <v>20</v>
      </c>
      <c r="E29" s="53"/>
      <c r="F29" s="60" t="s">
        <v>51</v>
      </c>
      <c r="G29" s="61"/>
      <c r="H29" s="62">
        <v>200</v>
      </c>
      <c r="I29" s="89" t="s">
        <v>39</v>
      </c>
      <c r="J29" s="90">
        <f t="shared" si="0"/>
        <v>4000</v>
      </c>
      <c r="K29" s="91" t="s">
        <v>40</v>
      </c>
    </row>
    <row r="30" s="1" customFormat="1" ht="15" spans="1:11">
      <c r="A30" s="57"/>
      <c r="B30" s="58" t="s">
        <v>73</v>
      </c>
      <c r="C30" s="59" t="s">
        <v>55</v>
      </c>
      <c r="D30" s="52">
        <v>50</v>
      </c>
      <c r="E30" s="53"/>
      <c r="F30" s="60" t="s">
        <v>56</v>
      </c>
      <c r="G30" s="61"/>
      <c r="H30" s="56">
        <v>2</v>
      </c>
      <c r="I30" s="89" t="s">
        <v>39</v>
      </c>
      <c r="J30" s="90">
        <f t="shared" si="0"/>
        <v>100</v>
      </c>
      <c r="K30" s="92"/>
    </row>
    <row r="31" s="1" customFormat="1" ht="15" spans="1:11">
      <c r="A31" s="39" t="s">
        <v>34</v>
      </c>
      <c r="B31" s="40"/>
      <c r="C31" s="40"/>
      <c r="D31" s="40"/>
      <c r="E31" s="40"/>
      <c r="F31" s="40"/>
      <c r="G31" s="40"/>
      <c r="H31" s="40"/>
      <c r="I31" s="78"/>
      <c r="J31" s="79">
        <f>SUM(J21:J30)</f>
        <v>14520</v>
      </c>
      <c r="K31" s="80"/>
    </row>
    <row r="32" s="1" customFormat="1" ht="15" spans="1:11">
      <c r="A32" s="25" t="s">
        <v>19</v>
      </c>
      <c r="B32" s="26"/>
      <c r="C32" s="27" t="s">
        <v>20</v>
      </c>
      <c r="D32" s="28" t="s">
        <v>21</v>
      </c>
      <c r="E32" s="29"/>
      <c r="F32" s="28" t="s">
        <v>22</v>
      </c>
      <c r="G32" s="29"/>
      <c r="H32" s="28" t="s">
        <v>23</v>
      </c>
      <c r="I32" s="29"/>
      <c r="J32" s="75" t="s">
        <v>24</v>
      </c>
      <c r="K32" s="76" t="s">
        <v>25</v>
      </c>
    </row>
    <row r="33" s="1" customFormat="1" ht="15" spans="1:11">
      <c r="A33" s="63" t="s">
        <v>74</v>
      </c>
      <c r="B33" s="51" t="s">
        <v>75</v>
      </c>
      <c r="C33" s="59" t="s">
        <v>74</v>
      </c>
      <c r="D33" s="52">
        <v>2</v>
      </c>
      <c r="E33" s="53"/>
      <c r="F33" s="52" t="s">
        <v>29</v>
      </c>
      <c r="G33" s="53"/>
      <c r="H33" s="64">
        <v>2000</v>
      </c>
      <c r="I33" s="87" t="s">
        <v>39</v>
      </c>
      <c r="J33" s="93">
        <f t="shared" ref="J33:J43" si="1">H33*D33</f>
        <v>4000</v>
      </c>
      <c r="K33" s="94" t="s">
        <v>76</v>
      </c>
    </row>
    <row r="34" s="1" customFormat="1" ht="15" spans="1:11">
      <c r="A34" s="65"/>
      <c r="B34" s="51" t="s">
        <v>77</v>
      </c>
      <c r="C34" s="59" t="s">
        <v>74</v>
      </c>
      <c r="D34" s="52">
        <v>4</v>
      </c>
      <c r="E34" s="53"/>
      <c r="F34" s="52" t="s">
        <v>29</v>
      </c>
      <c r="G34" s="53"/>
      <c r="H34" s="64">
        <v>800</v>
      </c>
      <c r="I34" s="87" t="s">
        <v>39</v>
      </c>
      <c r="J34" s="93">
        <f t="shared" si="1"/>
        <v>3200</v>
      </c>
      <c r="K34" s="94"/>
    </row>
    <row r="35" s="1" customFormat="1" ht="15" spans="1:11">
      <c r="A35" s="65"/>
      <c r="B35" s="51" t="s">
        <v>78</v>
      </c>
      <c r="C35" s="59" t="s">
        <v>74</v>
      </c>
      <c r="D35" s="52">
        <v>4</v>
      </c>
      <c r="E35" s="53"/>
      <c r="F35" s="52" t="s">
        <v>29</v>
      </c>
      <c r="G35" s="53"/>
      <c r="H35" s="64">
        <v>800</v>
      </c>
      <c r="I35" s="87" t="s">
        <v>39</v>
      </c>
      <c r="J35" s="93">
        <f t="shared" si="1"/>
        <v>3200</v>
      </c>
      <c r="K35" s="94"/>
    </row>
    <row r="36" s="1" customFormat="1" ht="15" spans="1:11">
      <c r="A36" s="65"/>
      <c r="B36" s="51" t="s">
        <v>79</v>
      </c>
      <c r="C36" s="59" t="s">
        <v>74</v>
      </c>
      <c r="D36" s="52">
        <v>2</v>
      </c>
      <c r="E36" s="53"/>
      <c r="F36" s="52" t="s">
        <v>29</v>
      </c>
      <c r="G36" s="53"/>
      <c r="H36" s="64">
        <v>3500</v>
      </c>
      <c r="I36" s="87" t="s">
        <v>39</v>
      </c>
      <c r="J36" s="93">
        <f t="shared" si="1"/>
        <v>7000</v>
      </c>
      <c r="K36" s="94" t="s">
        <v>80</v>
      </c>
    </row>
    <row r="37" s="1" customFormat="1" ht="15" spans="1:11">
      <c r="A37" s="65"/>
      <c r="B37" s="51" t="s">
        <v>81</v>
      </c>
      <c r="C37" s="59" t="s">
        <v>74</v>
      </c>
      <c r="D37" s="52">
        <v>2</v>
      </c>
      <c r="E37" s="53"/>
      <c r="F37" s="52" t="s">
        <v>29</v>
      </c>
      <c r="G37" s="53"/>
      <c r="H37" s="64">
        <v>3500</v>
      </c>
      <c r="I37" s="87" t="s">
        <v>39</v>
      </c>
      <c r="J37" s="93">
        <f t="shared" si="1"/>
        <v>7000</v>
      </c>
      <c r="K37" s="94" t="s">
        <v>82</v>
      </c>
    </row>
    <row r="38" s="1" customFormat="1" ht="15" spans="1:11">
      <c r="A38" s="65"/>
      <c r="B38" s="51" t="s">
        <v>83</v>
      </c>
      <c r="C38" s="59" t="s">
        <v>74</v>
      </c>
      <c r="D38" s="52">
        <v>1</v>
      </c>
      <c r="E38" s="53"/>
      <c r="F38" s="52" t="s">
        <v>29</v>
      </c>
      <c r="G38" s="53"/>
      <c r="H38" s="64">
        <v>2500</v>
      </c>
      <c r="I38" s="87" t="s">
        <v>39</v>
      </c>
      <c r="J38" s="93">
        <f t="shared" si="1"/>
        <v>2500</v>
      </c>
      <c r="K38" s="95" t="s">
        <v>84</v>
      </c>
    </row>
    <row r="39" s="1" customFormat="1" ht="15" spans="1:11">
      <c r="A39" s="65"/>
      <c r="B39" s="51" t="s">
        <v>85</v>
      </c>
      <c r="C39" s="59" t="s">
        <v>74</v>
      </c>
      <c r="D39" s="52">
        <v>1</v>
      </c>
      <c r="E39" s="53"/>
      <c r="F39" s="52" t="s">
        <v>29</v>
      </c>
      <c r="G39" s="53"/>
      <c r="H39" s="64">
        <v>2500</v>
      </c>
      <c r="I39" s="87" t="s">
        <v>39</v>
      </c>
      <c r="J39" s="93">
        <f t="shared" si="1"/>
        <v>2500</v>
      </c>
      <c r="K39" s="95" t="s">
        <v>84</v>
      </c>
    </row>
    <row r="40" s="1" customFormat="1" ht="15" spans="1:11">
      <c r="A40" s="65"/>
      <c r="B40" s="51" t="s">
        <v>86</v>
      </c>
      <c r="C40" s="59" t="s">
        <v>74</v>
      </c>
      <c r="D40" s="52">
        <v>1</v>
      </c>
      <c r="E40" s="53"/>
      <c r="F40" s="52" t="s">
        <v>29</v>
      </c>
      <c r="G40" s="53"/>
      <c r="H40" s="64">
        <v>11000</v>
      </c>
      <c r="I40" s="87" t="s">
        <v>39</v>
      </c>
      <c r="J40" s="93">
        <f t="shared" si="1"/>
        <v>11000</v>
      </c>
      <c r="K40" s="95" t="s">
        <v>87</v>
      </c>
    </row>
    <row r="41" s="1" customFormat="1" ht="15" spans="1:11">
      <c r="A41" s="66" t="s">
        <v>88</v>
      </c>
      <c r="B41" s="53" t="s">
        <v>89</v>
      </c>
      <c r="C41" s="59" t="s">
        <v>50</v>
      </c>
      <c r="D41" s="52">
        <v>10</v>
      </c>
      <c r="E41" s="53"/>
      <c r="F41" s="52" t="s">
        <v>29</v>
      </c>
      <c r="G41" s="53"/>
      <c r="H41" s="64">
        <v>100</v>
      </c>
      <c r="I41" s="87" t="s">
        <v>39</v>
      </c>
      <c r="J41" s="93">
        <f t="shared" si="1"/>
        <v>1000</v>
      </c>
      <c r="K41" s="95" t="s">
        <v>90</v>
      </c>
    </row>
    <row r="42" s="1" customFormat="1" ht="15" spans="1:11">
      <c r="A42" s="66"/>
      <c r="B42" s="53" t="s">
        <v>91</v>
      </c>
      <c r="C42" s="59" t="s">
        <v>50</v>
      </c>
      <c r="D42" s="52">
        <v>10</v>
      </c>
      <c r="E42" s="53"/>
      <c r="F42" s="52" t="s">
        <v>29</v>
      </c>
      <c r="G42" s="53"/>
      <c r="H42" s="64">
        <v>100</v>
      </c>
      <c r="I42" s="87" t="s">
        <v>39</v>
      </c>
      <c r="J42" s="93">
        <f t="shared" si="1"/>
        <v>1000</v>
      </c>
      <c r="K42" s="95" t="s">
        <v>90</v>
      </c>
    </row>
    <row r="43" s="1" customFormat="1" ht="15" spans="1:11">
      <c r="A43" s="66"/>
      <c r="B43" s="53" t="s">
        <v>92</v>
      </c>
      <c r="C43" s="59" t="s">
        <v>50</v>
      </c>
      <c r="D43" s="52">
        <v>20</v>
      </c>
      <c r="E43" s="53"/>
      <c r="F43" s="52" t="s">
        <v>29</v>
      </c>
      <c r="G43" s="53"/>
      <c r="H43" s="64">
        <v>70</v>
      </c>
      <c r="I43" s="87" t="s">
        <v>39</v>
      </c>
      <c r="J43" s="93">
        <f t="shared" si="1"/>
        <v>1400</v>
      </c>
      <c r="K43" s="95" t="s">
        <v>90</v>
      </c>
    </row>
    <row r="44" s="1" customFormat="1" ht="15" spans="1:11">
      <c r="A44" s="39" t="s">
        <v>34</v>
      </c>
      <c r="B44" s="40"/>
      <c r="C44" s="40"/>
      <c r="D44" s="40"/>
      <c r="E44" s="40"/>
      <c r="F44" s="40"/>
      <c r="G44" s="40"/>
      <c r="H44" s="40"/>
      <c r="I44" s="78"/>
      <c r="J44" s="79">
        <f>SUM(J33:J43)</f>
        <v>43800</v>
      </c>
      <c r="K44" s="80"/>
    </row>
    <row r="45" s="1" customFormat="1" ht="15" spans="1:11">
      <c r="A45" s="25" t="s">
        <v>19</v>
      </c>
      <c r="B45" s="26"/>
      <c r="C45" s="27" t="s">
        <v>20</v>
      </c>
      <c r="D45" s="28" t="s">
        <v>21</v>
      </c>
      <c r="E45" s="29"/>
      <c r="F45" s="28" t="s">
        <v>22</v>
      </c>
      <c r="G45" s="29"/>
      <c r="H45" s="28" t="s">
        <v>23</v>
      </c>
      <c r="I45" s="29"/>
      <c r="J45" s="75" t="s">
        <v>24</v>
      </c>
      <c r="K45" s="76" t="s">
        <v>25</v>
      </c>
    </row>
    <row r="46" s="1" customFormat="1" ht="15" spans="1:11">
      <c r="A46" s="66" t="s">
        <v>93</v>
      </c>
      <c r="B46" s="53" t="s">
        <v>94</v>
      </c>
      <c r="C46" s="50" t="s">
        <v>50</v>
      </c>
      <c r="D46" s="51">
        <v>1</v>
      </c>
      <c r="E46" s="51"/>
      <c r="F46" s="51" t="s">
        <v>29</v>
      </c>
      <c r="G46" s="51"/>
      <c r="H46" s="64">
        <v>220000</v>
      </c>
      <c r="I46" s="96" t="s">
        <v>39</v>
      </c>
      <c r="J46" s="56">
        <f>D46*H46</f>
        <v>220000</v>
      </c>
      <c r="K46" s="94" t="s">
        <v>95</v>
      </c>
    </row>
    <row r="47" s="1" customFormat="1" ht="15" spans="1:11">
      <c r="A47" s="66"/>
      <c r="B47" s="53" t="s">
        <v>96</v>
      </c>
      <c r="C47" s="50" t="s">
        <v>50</v>
      </c>
      <c r="D47" s="51">
        <v>1</v>
      </c>
      <c r="E47" s="51"/>
      <c r="F47" s="51" t="s">
        <v>29</v>
      </c>
      <c r="G47" s="51"/>
      <c r="H47" s="64">
        <v>75000</v>
      </c>
      <c r="I47" s="96" t="s">
        <v>39</v>
      </c>
      <c r="J47" s="56">
        <f>D47*H47</f>
        <v>75000</v>
      </c>
      <c r="K47" s="94" t="s">
        <v>97</v>
      </c>
    </row>
    <row r="48" s="1" customFormat="1" ht="15" spans="1:11">
      <c r="A48" s="66"/>
      <c r="B48" s="53" t="s">
        <v>98</v>
      </c>
      <c r="C48" s="50" t="s">
        <v>50</v>
      </c>
      <c r="D48" s="51">
        <v>4</v>
      </c>
      <c r="E48" s="51"/>
      <c r="F48" s="51" t="s">
        <v>99</v>
      </c>
      <c r="G48" s="51"/>
      <c r="H48" s="64">
        <v>800</v>
      </c>
      <c r="I48" s="96" t="s">
        <v>39</v>
      </c>
      <c r="J48" s="56">
        <f t="shared" ref="J48:J68" si="2">D48*H48</f>
        <v>3200</v>
      </c>
      <c r="K48" s="94" t="s">
        <v>100</v>
      </c>
    </row>
    <row r="49" s="1" customFormat="1" ht="15" spans="1:11">
      <c r="A49" s="66"/>
      <c r="B49" s="53" t="s">
        <v>101</v>
      </c>
      <c r="C49" s="50" t="s">
        <v>50</v>
      </c>
      <c r="D49" s="51">
        <v>1</v>
      </c>
      <c r="E49" s="51"/>
      <c r="F49" s="51" t="s">
        <v>99</v>
      </c>
      <c r="G49" s="51"/>
      <c r="H49" s="64">
        <v>2200</v>
      </c>
      <c r="I49" s="96" t="s">
        <v>39</v>
      </c>
      <c r="J49" s="56">
        <f t="shared" si="2"/>
        <v>2200</v>
      </c>
      <c r="K49" s="94"/>
    </row>
    <row r="50" s="1" customFormat="1" ht="15" spans="1:11">
      <c r="A50" s="66"/>
      <c r="B50" s="53" t="s">
        <v>102</v>
      </c>
      <c r="C50" s="50" t="s">
        <v>50</v>
      </c>
      <c r="D50" s="51">
        <v>4</v>
      </c>
      <c r="E50" s="51"/>
      <c r="F50" s="51" t="s">
        <v>99</v>
      </c>
      <c r="G50" s="51"/>
      <c r="H50" s="64">
        <v>500</v>
      </c>
      <c r="I50" s="96" t="s">
        <v>39</v>
      </c>
      <c r="J50" s="56">
        <f t="shared" si="2"/>
        <v>2000</v>
      </c>
      <c r="K50" s="94"/>
    </row>
    <row r="51" s="1" customFormat="1" ht="15" spans="1:11">
      <c r="A51" s="66"/>
      <c r="B51" s="53" t="s">
        <v>103</v>
      </c>
      <c r="C51" s="50" t="s">
        <v>50</v>
      </c>
      <c r="D51" s="51">
        <v>2</v>
      </c>
      <c r="E51" s="51"/>
      <c r="F51" s="51" t="s">
        <v>99</v>
      </c>
      <c r="G51" s="51"/>
      <c r="H51" s="64">
        <v>500</v>
      </c>
      <c r="I51" s="96" t="s">
        <v>39</v>
      </c>
      <c r="J51" s="56">
        <f t="shared" si="2"/>
        <v>1000</v>
      </c>
      <c r="K51" s="94"/>
    </row>
    <row r="52" s="1" customFormat="1" ht="15" spans="1:11">
      <c r="A52" s="66"/>
      <c r="B52" s="53" t="s">
        <v>104</v>
      </c>
      <c r="C52" s="50" t="s">
        <v>50</v>
      </c>
      <c r="D52" s="51">
        <v>2</v>
      </c>
      <c r="E52" s="51"/>
      <c r="F52" s="51" t="s">
        <v>99</v>
      </c>
      <c r="G52" s="51"/>
      <c r="H52" s="64">
        <v>300</v>
      </c>
      <c r="I52" s="96" t="s">
        <v>39</v>
      </c>
      <c r="J52" s="56">
        <f t="shared" si="2"/>
        <v>600</v>
      </c>
      <c r="K52" s="94"/>
    </row>
    <row r="53" s="1" customFormat="1" ht="15" spans="1:11">
      <c r="A53" s="66"/>
      <c r="B53" s="53" t="s">
        <v>105</v>
      </c>
      <c r="C53" s="50" t="s">
        <v>50</v>
      </c>
      <c r="D53" s="51">
        <v>1</v>
      </c>
      <c r="E53" s="51"/>
      <c r="F53" s="51" t="s">
        <v>99</v>
      </c>
      <c r="G53" s="51"/>
      <c r="H53" s="64">
        <v>4200</v>
      </c>
      <c r="I53" s="96" t="s">
        <v>39</v>
      </c>
      <c r="J53" s="56">
        <f t="shared" si="2"/>
        <v>4200</v>
      </c>
      <c r="K53" s="94" t="s">
        <v>106</v>
      </c>
    </row>
    <row r="54" s="1" customFormat="1" ht="15" spans="1:11">
      <c r="A54" s="66"/>
      <c r="B54" s="53" t="s">
        <v>107</v>
      </c>
      <c r="C54" s="50" t="s">
        <v>50</v>
      </c>
      <c r="D54" s="51">
        <v>1</v>
      </c>
      <c r="E54" s="51"/>
      <c r="F54" s="51" t="s">
        <v>99</v>
      </c>
      <c r="G54" s="51"/>
      <c r="H54" s="64">
        <v>2500</v>
      </c>
      <c r="I54" s="96" t="s">
        <v>39</v>
      </c>
      <c r="J54" s="56">
        <f t="shared" si="2"/>
        <v>2500</v>
      </c>
      <c r="K54" s="94" t="s">
        <v>108</v>
      </c>
    </row>
    <row r="55" s="1" customFormat="1" ht="15" spans="1:11">
      <c r="A55" s="66"/>
      <c r="B55" s="53" t="s">
        <v>109</v>
      </c>
      <c r="C55" s="50" t="s">
        <v>50</v>
      </c>
      <c r="D55" s="51">
        <v>1</v>
      </c>
      <c r="E55" s="51"/>
      <c r="F55" s="51" t="s">
        <v>99</v>
      </c>
      <c r="G55" s="51"/>
      <c r="H55" s="64">
        <v>500</v>
      </c>
      <c r="I55" s="96" t="s">
        <v>39</v>
      </c>
      <c r="J55" s="56">
        <f t="shared" si="2"/>
        <v>500</v>
      </c>
      <c r="K55" s="94"/>
    </row>
    <row r="56" s="1" customFormat="1" ht="15" spans="1:11">
      <c r="A56" s="66"/>
      <c r="B56" s="53" t="s">
        <v>110</v>
      </c>
      <c r="C56" s="50" t="s">
        <v>50</v>
      </c>
      <c r="D56" s="51">
        <v>10</v>
      </c>
      <c r="E56" s="51"/>
      <c r="F56" s="51" t="s">
        <v>99</v>
      </c>
      <c r="G56" s="51"/>
      <c r="H56" s="64">
        <v>200</v>
      </c>
      <c r="I56" s="96" t="s">
        <v>39</v>
      </c>
      <c r="J56" s="56">
        <f t="shared" si="2"/>
        <v>2000</v>
      </c>
      <c r="K56" s="94" t="s">
        <v>111</v>
      </c>
    </row>
    <row r="57" s="1" customFormat="1" ht="15" spans="1:11">
      <c r="A57" s="66"/>
      <c r="B57" s="53" t="s">
        <v>112</v>
      </c>
      <c r="C57" s="50" t="s">
        <v>50</v>
      </c>
      <c r="D57" s="51">
        <v>1</v>
      </c>
      <c r="E57" s="51"/>
      <c r="F57" s="51" t="s">
        <v>99</v>
      </c>
      <c r="G57" s="51"/>
      <c r="H57" s="64">
        <v>3000</v>
      </c>
      <c r="I57" s="96" t="s">
        <v>39</v>
      </c>
      <c r="J57" s="56">
        <f t="shared" si="2"/>
        <v>3000</v>
      </c>
      <c r="K57" s="94"/>
    </row>
    <row r="58" s="1" customFormat="1" ht="15" spans="1:11">
      <c r="A58" s="66"/>
      <c r="B58" s="53" t="s">
        <v>113</v>
      </c>
      <c r="C58" s="50" t="s">
        <v>50</v>
      </c>
      <c r="D58" s="51">
        <v>8</v>
      </c>
      <c r="E58" s="51"/>
      <c r="F58" s="51" t="s">
        <v>99</v>
      </c>
      <c r="G58" s="51"/>
      <c r="H58" s="64">
        <v>200</v>
      </c>
      <c r="I58" s="96" t="s">
        <v>39</v>
      </c>
      <c r="J58" s="56">
        <f t="shared" si="2"/>
        <v>1600</v>
      </c>
      <c r="K58" s="94"/>
    </row>
    <row r="59" s="1" customFormat="1" ht="15" spans="1:11">
      <c r="A59" s="66"/>
      <c r="B59" s="53" t="s">
        <v>114</v>
      </c>
      <c r="C59" s="50" t="s">
        <v>50</v>
      </c>
      <c r="D59" s="51">
        <v>1</v>
      </c>
      <c r="E59" s="51"/>
      <c r="F59" s="51" t="s">
        <v>99</v>
      </c>
      <c r="G59" s="51"/>
      <c r="H59" s="64">
        <v>300</v>
      </c>
      <c r="I59" s="96" t="s">
        <v>39</v>
      </c>
      <c r="J59" s="56">
        <f t="shared" si="2"/>
        <v>300</v>
      </c>
      <c r="K59" s="94"/>
    </row>
    <row r="60" s="1" customFormat="1" ht="15" spans="1:11">
      <c r="A60" s="66"/>
      <c r="B60" s="53" t="s">
        <v>115</v>
      </c>
      <c r="C60" s="50" t="s">
        <v>50</v>
      </c>
      <c r="D60" s="51">
        <v>1</v>
      </c>
      <c r="E60" s="51"/>
      <c r="F60" s="51" t="s">
        <v>99</v>
      </c>
      <c r="G60" s="51"/>
      <c r="H60" s="64">
        <v>300</v>
      </c>
      <c r="I60" s="96" t="s">
        <v>39</v>
      </c>
      <c r="J60" s="56">
        <f t="shared" si="2"/>
        <v>300</v>
      </c>
      <c r="K60" s="94"/>
    </row>
    <row r="61" s="1" customFormat="1" ht="15" spans="1:11">
      <c r="A61" s="66"/>
      <c r="B61" s="53" t="s">
        <v>116</v>
      </c>
      <c r="C61" s="50" t="s">
        <v>50</v>
      </c>
      <c r="D61" s="51">
        <v>1</v>
      </c>
      <c r="E61" s="51"/>
      <c r="F61" s="51" t="s">
        <v>99</v>
      </c>
      <c r="G61" s="51"/>
      <c r="H61" s="64">
        <v>50</v>
      </c>
      <c r="I61" s="96" t="s">
        <v>39</v>
      </c>
      <c r="J61" s="56">
        <f t="shared" si="2"/>
        <v>50</v>
      </c>
      <c r="K61" s="94"/>
    </row>
    <row r="62" s="1" customFormat="1" ht="15" spans="1:11">
      <c r="A62" s="66"/>
      <c r="B62" s="53" t="s">
        <v>117</v>
      </c>
      <c r="C62" s="50" t="s">
        <v>50</v>
      </c>
      <c r="D62" s="51">
        <v>1</v>
      </c>
      <c r="E62" s="51"/>
      <c r="F62" s="51" t="s">
        <v>99</v>
      </c>
      <c r="G62" s="51"/>
      <c r="H62" s="64">
        <v>1000</v>
      </c>
      <c r="I62" s="96" t="s">
        <v>39</v>
      </c>
      <c r="J62" s="56">
        <f t="shared" si="2"/>
        <v>1000</v>
      </c>
      <c r="K62" s="94" t="s">
        <v>118</v>
      </c>
    </row>
    <row r="63" s="1" customFormat="1" ht="15" spans="1:11">
      <c r="A63" s="66"/>
      <c r="B63" s="53" t="s">
        <v>119</v>
      </c>
      <c r="C63" s="50" t="s">
        <v>50</v>
      </c>
      <c r="D63" s="51">
        <v>1</v>
      </c>
      <c r="E63" s="51"/>
      <c r="F63" s="51" t="s">
        <v>99</v>
      </c>
      <c r="G63" s="51"/>
      <c r="H63" s="64">
        <v>2500</v>
      </c>
      <c r="I63" s="96" t="s">
        <v>39</v>
      </c>
      <c r="J63" s="56">
        <f t="shared" si="2"/>
        <v>2500</v>
      </c>
      <c r="K63" s="94" t="s">
        <v>120</v>
      </c>
    </row>
    <row r="64" s="1" customFormat="1" ht="15" spans="1:11">
      <c r="A64" s="66"/>
      <c r="B64" s="53" t="s">
        <v>121</v>
      </c>
      <c r="C64" s="50" t="s">
        <v>50</v>
      </c>
      <c r="D64" s="51">
        <v>6</v>
      </c>
      <c r="E64" s="51"/>
      <c r="F64" s="51" t="s">
        <v>99</v>
      </c>
      <c r="G64" s="51"/>
      <c r="H64" s="64">
        <v>30</v>
      </c>
      <c r="I64" s="96" t="s">
        <v>39</v>
      </c>
      <c r="J64" s="56">
        <f t="shared" si="2"/>
        <v>180</v>
      </c>
      <c r="K64" s="94"/>
    </row>
    <row r="65" s="1" customFormat="1" ht="15" spans="1:11">
      <c r="A65" s="66"/>
      <c r="B65" s="53" t="s">
        <v>122</v>
      </c>
      <c r="C65" s="50" t="s">
        <v>50</v>
      </c>
      <c r="D65" s="51">
        <v>2</v>
      </c>
      <c r="E65" s="51"/>
      <c r="F65" s="51" t="s">
        <v>99</v>
      </c>
      <c r="G65" s="51"/>
      <c r="H65" s="64">
        <v>500</v>
      </c>
      <c r="I65" s="96" t="s">
        <v>39</v>
      </c>
      <c r="J65" s="56">
        <f t="shared" si="2"/>
        <v>1000</v>
      </c>
      <c r="K65" s="94" t="s">
        <v>123</v>
      </c>
    </row>
    <row r="66" s="1" customFormat="1" ht="15" spans="1:11">
      <c r="A66" s="66"/>
      <c r="B66" s="53" t="s">
        <v>124</v>
      </c>
      <c r="C66" s="50" t="s">
        <v>50</v>
      </c>
      <c r="D66" s="51">
        <v>3</v>
      </c>
      <c r="E66" s="51"/>
      <c r="F66" s="51" t="s">
        <v>99</v>
      </c>
      <c r="G66" s="51"/>
      <c r="H66" s="64">
        <v>500</v>
      </c>
      <c r="I66" s="96" t="s">
        <v>39</v>
      </c>
      <c r="J66" s="56">
        <f t="shared" si="2"/>
        <v>1500</v>
      </c>
      <c r="K66" s="94" t="s">
        <v>125</v>
      </c>
    </row>
    <row r="67" s="1" customFormat="1" ht="15" spans="1:11">
      <c r="A67" s="39" t="s">
        <v>34</v>
      </c>
      <c r="B67" s="40"/>
      <c r="C67" s="40"/>
      <c r="D67" s="40"/>
      <c r="E67" s="40"/>
      <c r="F67" s="40"/>
      <c r="G67" s="40"/>
      <c r="H67" s="40"/>
      <c r="I67" s="78"/>
      <c r="J67" s="79">
        <f>SUM(J46:J66)</f>
        <v>324630</v>
      </c>
      <c r="K67" s="80"/>
    </row>
    <row r="68" s="1" customFormat="1" ht="15" spans="1:11">
      <c r="A68" s="97" t="s">
        <v>126</v>
      </c>
      <c r="B68" s="98"/>
      <c r="C68" s="98"/>
      <c r="D68" s="98"/>
      <c r="E68" s="98"/>
      <c r="F68" s="98"/>
      <c r="G68" s="98"/>
      <c r="H68" s="98"/>
      <c r="I68" s="104"/>
      <c r="J68" s="105">
        <f>J9+J13+J16+J19+J31+J44+J67</f>
        <v>445050</v>
      </c>
      <c r="K68" s="106"/>
    </row>
    <row r="69" s="1" customFormat="1" ht="16.95" customHeight="1" spans="1:11">
      <c r="A69" s="99" t="s">
        <v>127</v>
      </c>
      <c r="B69" s="99"/>
      <c r="C69" s="99"/>
      <c r="D69" s="99"/>
      <c r="E69" s="99"/>
      <c r="F69" s="99"/>
      <c r="G69" s="99"/>
      <c r="H69" s="99"/>
      <c r="I69" s="107">
        <v>0.06</v>
      </c>
      <c r="J69" s="108">
        <f>J68*I69</f>
        <v>26703</v>
      </c>
      <c r="K69" s="109"/>
    </row>
    <row r="70" s="1" customFormat="1" ht="15" spans="1:11">
      <c r="A70" s="100" t="s">
        <v>128</v>
      </c>
      <c r="B70" s="101"/>
      <c r="C70" s="101"/>
      <c r="D70" s="101"/>
      <c r="E70" s="101"/>
      <c r="F70" s="101"/>
      <c r="G70" s="101"/>
      <c r="H70" s="101"/>
      <c r="I70" s="110"/>
      <c r="J70" s="111">
        <f>(J68+J69)*6%</f>
        <v>28305.18</v>
      </c>
      <c r="K70" s="112"/>
    </row>
    <row r="71" s="1" customFormat="1" ht="17.25" spans="1:11">
      <c r="A71" s="102" t="s">
        <v>129</v>
      </c>
      <c r="B71" s="103"/>
      <c r="C71" s="103"/>
      <c r="D71" s="103"/>
      <c r="E71" s="103"/>
      <c r="F71" s="103"/>
      <c r="G71" s="103"/>
      <c r="H71" s="103"/>
      <c r="I71" s="113"/>
      <c r="J71" s="114">
        <f>SUM(J68:J70)</f>
        <v>500058.18</v>
      </c>
      <c r="K71" s="115"/>
    </row>
  </sheetData>
  <mergeCells count="15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A13:I13"/>
    <mergeCell ref="A14:B14"/>
    <mergeCell ref="D14:E14"/>
    <mergeCell ref="F14:G14"/>
    <mergeCell ref="H14:I14"/>
    <mergeCell ref="A16:I16"/>
    <mergeCell ref="A17:B17"/>
    <mergeCell ref="D17:E17"/>
    <mergeCell ref="F17:G17"/>
    <mergeCell ref="H17:I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I31"/>
    <mergeCell ref="A32:B32"/>
    <mergeCell ref="D32:E32"/>
    <mergeCell ref="F32:G32"/>
    <mergeCell ref="H32:I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I44"/>
    <mergeCell ref="A45:B45"/>
    <mergeCell ref="D45:E45"/>
    <mergeCell ref="F45:G45"/>
    <mergeCell ref="H45:I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A67:I67"/>
    <mergeCell ref="A68:I68"/>
    <mergeCell ref="A69:H69"/>
    <mergeCell ref="A70:I70"/>
    <mergeCell ref="A71:I71"/>
    <mergeCell ref="A7:A8"/>
    <mergeCell ref="A11:A12"/>
    <mergeCell ref="A21:A30"/>
    <mergeCell ref="A33:A40"/>
    <mergeCell ref="A41:A43"/>
    <mergeCell ref="A46:A66"/>
    <mergeCell ref="K33:K35"/>
  </mergeCells>
  <dataValidations count="6">
    <dataValidation type="list" allowBlank="1" showInputMessage="1" showErrorMessage="1" sqref="C15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">
      <formula1>"酒店早餐,自助午餐,围桌午餐,自助晚餐,围桌晚餐,鸡尾酒会,酒水,特色餐,其他"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2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1:C30">
      <formula1>"工作人员,餐费,住宿,交通,通信费,导游超时费,其他,物料"</formula1>
    </dataValidation>
    <dataValidation type="list" allowBlank="1" showInputMessage="1" showErrorMessage="1" sqref="C33:C43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快手观影项目报价单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微信用户</cp:lastModifiedBy>
  <dcterms:created xsi:type="dcterms:W3CDTF">2023-05-12T11:15:00Z</dcterms:created>
  <dcterms:modified xsi:type="dcterms:W3CDTF">2025-06-12T03:58:11Z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6C51DED5F11347AE8246D35AA34EEEF2_13</vt:lpwstr>
  </property>
</Properties>
</file>