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2B1DEF57-80A5-445E-A901-CD8EA55A27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预算单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5" l="1"/>
  <c r="G15" i="5" l="1"/>
  <c r="G8" i="5"/>
  <c r="G19" i="5"/>
  <c r="G13" i="5"/>
  <c r="G37" i="5"/>
  <c r="G36" i="5"/>
  <c r="G34" i="5"/>
  <c r="G33" i="5"/>
  <c r="G31" i="5"/>
  <c r="G30" i="5"/>
  <c r="G28" i="5"/>
  <c r="G27" i="5"/>
  <c r="G26" i="5"/>
  <c r="G25" i="5"/>
  <c r="G24" i="5"/>
  <c r="G23" i="5"/>
  <c r="G21" i="5"/>
  <c r="G20" i="5"/>
  <c r="G18" i="5"/>
  <c r="G17" i="5"/>
  <c r="G16" i="5"/>
  <c r="G14" i="5"/>
  <c r="G12" i="5"/>
  <c r="G11" i="5"/>
  <c r="G10" i="5"/>
  <c r="G9" i="5"/>
  <c r="G7" i="5"/>
  <c r="G6" i="5"/>
  <c r="G38" i="5" l="1"/>
  <c r="G29" i="5"/>
  <c r="G22" i="5"/>
  <c r="G35" i="5"/>
  <c r="G39" i="5" l="1"/>
  <c r="G40" i="5" s="1"/>
  <c r="G41" i="5" s="1"/>
  <c r="G42" i="5" s="1"/>
</calcChain>
</file>

<file path=xl/sharedStrings.xml><?xml version="1.0" encoding="utf-8"?>
<sst xmlns="http://schemas.openxmlformats.org/spreadsheetml/2006/main" count="82" uniqueCount="78">
  <si>
    <t xml:space="preserve">VENUE:                  </t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</si>
  <si>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</si>
  <si>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</si>
  <si>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</si>
  <si>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</si>
  <si>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</si>
  <si>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</si>
  <si>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</si>
  <si>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</si>
  <si>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背景板</t>
  </si>
  <si>
    <t>讲台贴</t>
  </si>
  <si>
    <t>指示牌</t>
  </si>
  <si>
    <t>舞台地毯</t>
  </si>
  <si>
    <t>餐券</t>
  </si>
  <si>
    <t>延展设计费用</t>
  </si>
  <si>
    <t>次</t>
  </si>
  <si>
    <t>小计</t>
  </si>
  <si>
    <t>用餐</t>
  </si>
  <si>
    <t>第二天自助午餐</t>
  </si>
  <si>
    <t>自助午餐，按照酒店常规自助餐标准</t>
  </si>
  <si>
    <t>第二天圆桌晚宴</t>
  </si>
  <si>
    <t>茶歇</t>
    <phoneticPr fontId="3" type="noConversion"/>
  </si>
  <si>
    <t>晚宴红酒</t>
    <phoneticPr fontId="3" type="noConversion"/>
  </si>
  <si>
    <t>晚宴啤酒</t>
    <phoneticPr fontId="3" type="noConversion"/>
  </si>
  <si>
    <t>工作人员</t>
  </si>
  <si>
    <t>往返交通</t>
  </si>
  <si>
    <t>其他</t>
  </si>
  <si>
    <t>摄影</t>
  </si>
  <si>
    <t>总计</t>
  </si>
  <si>
    <t>快递</t>
    <phoneticPr fontId="3" type="noConversion"/>
  </si>
  <si>
    <t>工作人员费用</t>
    <phoneticPr fontId="3" type="noConversion"/>
  </si>
  <si>
    <t>含税合计（VAT6%）</t>
    <phoneticPr fontId="3" type="noConversion"/>
  </si>
  <si>
    <t>麦标套</t>
    <phoneticPr fontId="3" type="noConversion"/>
  </si>
  <si>
    <t>亚克力</t>
    <phoneticPr fontId="3" type="noConversion"/>
  </si>
  <si>
    <t xml:space="preserve">服务费 </t>
    <phoneticPr fontId="3" type="noConversion"/>
  </si>
  <si>
    <t>主持人手卡</t>
    <phoneticPr fontId="3" type="noConversion"/>
  </si>
  <si>
    <t>铜版纸（12*18cm）</t>
    <phoneticPr fontId="3" type="noConversion"/>
  </si>
  <si>
    <t>市内交通</t>
    <phoneticPr fontId="3" type="noConversion"/>
  </si>
  <si>
    <t>不含税合计（VAT6%）</t>
    <phoneticPr fontId="3" type="noConversion"/>
  </si>
  <si>
    <t>尺寸6×8cm</t>
    <phoneticPr fontId="3" type="noConversion"/>
  </si>
  <si>
    <t>10人一桌不含酒水</t>
    <phoneticPr fontId="3" type="noConversion"/>
  </si>
  <si>
    <t>预估</t>
    <phoneticPr fontId="3" type="noConversion"/>
  </si>
  <si>
    <t>晚宴桌卡</t>
    <phoneticPr fontId="3" type="noConversion"/>
  </si>
  <si>
    <t>VIP</t>
    <phoneticPr fontId="3" type="noConversion"/>
  </si>
  <si>
    <t>酒店打印</t>
    <phoneticPr fontId="3" type="noConversion"/>
  </si>
  <si>
    <t xml:space="preserve">单双同价  </t>
    <phoneticPr fontId="3" type="noConversion"/>
  </si>
  <si>
    <t>物料寄送预估</t>
    <phoneticPr fontId="3" type="noConversion"/>
  </si>
  <si>
    <t>备品预估</t>
    <phoneticPr fontId="3" type="noConversion"/>
  </si>
  <si>
    <t>舞台</t>
    <phoneticPr fontId="3" type="noConversion"/>
  </si>
  <si>
    <t>60*90cm；木制画架，会议3个+用餐3个</t>
    <phoneticPr fontId="3" type="noConversion"/>
  </si>
  <si>
    <t>全天8小时会议跟拍3800 ，照片直播，超时4小时200*4=800，预估（含工作人员差旅）</t>
    <phoneticPr fontId="3" type="noConversion"/>
  </si>
  <si>
    <t>主会场LED预估</t>
    <phoneticPr fontId="3" type="noConversion"/>
  </si>
  <si>
    <t>灰色拉绒，130平米预估</t>
    <phoneticPr fontId="3" type="noConversion"/>
  </si>
  <si>
    <t>接待台背景板单面，行架宝丽布，5m*3m预估</t>
    <phoneticPr fontId="3" type="noConversion"/>
  </si>
  <si>
    <t>音响设备</t>
    <phoneticPr fontId="3" type="noConversion"/>
  </si>
  <si>
    <t>大屏配套4+8线阵音响基础配置，4个麦克风</t>
    <phoneticPr fontId="3" type="noConversion"/>
  </si>
  <si>
    <t>KT版，三面包台</t>
    <phoneticPr fontId="3" type="noConversion"/>
  </si>
  <si>
    <t>点唱机</t>
    <phoneticPr fontId="3" type="noConversion"/>
  </si>
  <si>
    <t>晚宴使用</t>
    <phoneticPr fontId="3" type="noConversion"/>
  </si>
  <si>
    <t>青岛小金棕，每桌1.5箱预估，预估55箱</t>
    <phoneticPr fontId="3" type="noConversion"/>
  </si>
  <si>
    <t>4人4天,北京3人，当地1人</t>
    <phoneticPr fontId="3" type="noConversion"/>
  </si>
  <si>
    <t>工作人员餐费</t>
    <phoneticPr fontId="3" type="noConversion"/>
  </si>
  <si>
    <t>住宿</t>
    <phoneticPr fontId="3" type="noConversion"/>
  </si>
  <si>
    <t>(2人一间)</t>
    <phoneticPr fontId="3" type="noConversion"/>
  </si>
  <si>
    <t>木制指示牌双面，会议2个</t>
    <phoneticPr fontId="3" type="noConversion"/>
  </si>
  <si>
    <t>泰安富力万达嘉华酒店</t>
    <phoneticPr fontId="3" type="noConversion"/>
  </si>
  <si>
    <t>预计人数300人</t>
    <phoneticPr fontId="3" type="noConversion"/>
  </si>
  <si>
    <t>800㎡，全厅1200㎡（30*26*7m）</t>
    <phoneticPr fontId="3" type="noConversion"/>
  </si>
  <si>
    <t>第一天全天报道，3月9日</t>
    <phoneticPr fontId="3" type="noConversion"/>
  </si>
  <si>
    <t>第二天全天会议，3月10日</t>
    <phoneticPr fontId="3" type="noConversion"/>
  </si>
  <si>
    <t>酒店活动舞台，免费</t>
    <phoneticPr fontId="3" type="noConversion"/>
  </si>
  <si>
    <t>3人北京往返泰安，预估</t>
    <phoneticPr fontId="3" type="noConversion"/>
  </si>
  <si>
    <t>奖牌</t>
    <phoneticPr fontId="3" type="noConversion"/>
  </si>
  <si>
    <t>相框+定制内页，预估45元*65个，据实结算</t>
    <phoneticPr fontId="3" type="noConversion"/>
  </si>
  <si>
    <t>按1次预估，180人份，简版茶歇，以咖啡茶水果为主</t>
    <phoneticPr fontId="3" type="noConversion"/>
  </si>
  <si>
    <t>1545泰山系列
凌悦干红17箱102瓶</t>
    <phoneticPr fontId="3" type="noConversion"/>
  </si>
  <si>
    <t>2025年别克新二区Q1区域会议</t>
    <phoneticPr fontId="3" type="noConversion"/>
  </si>
  <si>
    <t>主会场LED P3大屏（5年新），16m*5m, 80平+S3处理器。含进撤场工人8人*2次，货车2辆*2次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</si>
</sst>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9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34">
    <xf numFmtId="0" fontId="0" fillId="0" borderId="0" xfId="0"/>
    <xf numFmtId="0" fontId="4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76" fontId="6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/>
    </xf>
    <xf numFmtId="0" fontId="5" fillId="3" borderId="1" xfId="2" applyFont="1" applyFill="1" applyBorder="1" applyAlignment="1">
      <alignment vertical="center" wrapText="1"/>
    </xf>
    <xf numFmtId="0" fontId="5" fillId="3" borderId="2" xfId="2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3">
    <cellStyle name="常规" xfId="0" builtinId="0"/>
    <cellStyle name="常规 2" xfId="2" xr:uid="{EBE33109-AA57-4B55-BE5B-45D8AE050E52}"/>
    <cellStyle name="常规 4" xfId="1" xr:uid="{2B2AA9FD-1BB5-4EC5-B84D-3F5B85D47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E6AD-20AF-4C91-BCBE-001B34A85401}">
  <dimension ref="A1:G42"/>
  <sheetViews>
    <sheetView tabSelected="1" topLeftCell="A19" workbookViewId="0">
      <selection activeCell="I26" sqref="I26"/>
    </sheetView>
  </sheetViews>
  <sheetFormatPr defaultRowHeight="13.8"/>
  <cols>
    <col min="1" max="1" width="12.44140625" customWidth="1"/>
    <col min="2" max="2" width="40.44140625" customWidth="1"/>
    <col min="3" max="3" width="54.109375" customWidth="1"/>
    <col min="4" max="4" width="7.77734375" customWidth="1"/>
    <col min="5" max="6" width="7.21875" customWidth="1"/>
    <col min="7" max="7" width="12.44140625" customWidth="1"/>
    <col min="8" max="8" width="16" customWidth="1"/>
  </cols>
  <sheetData>
    <row r="1" spans="1:7" ht="17.399999999999999">
      <c r="A1" s="29" t="s">
        <v>76</v>
      </c>
      <c r="B1" s="29"/>
      <c r="C1" s="29"/>
      <c r="D1" s="29"/>
      <c r="E1" s="29"/>
      <c r="F1" s="29"/>
      <c r="G1" s="29"/>
    </row>
    <row r="2" spans="1:7" ht="15">
      <c r="A2" s="1" t="s">
        <v>0</v>
      </c>
      <c r="B2" s="6" t="s">
        <v>65</v>
      </c>
      <c r="C2" s="30"/>
      <c r="D2" s="30"/>
      <c r="E2" s="30"/>
      <c r="F2" s="30"/>
      <c r="G2" s="30"/>
    </row>
    <row r="3" spans="1:7" ht="30">
      <c r="A3" s="2" t="s">
        <v>1</v>
      </c>
      <c r="B3" s="3" t="s">
        <v>66</v>
      </c>
      <c r="C3" s="30"/>
      <c r="D3" s="30"/>
      <c r="E3" s="30"/>
      <c r="F3" s="30"/>
      <c r="G3" s="30"/>
    </row>
    <row r="4" spans="1:7" ht="15.6">
      <c r="A4" s="31" t="s">
        <v>2</v>
      </c>
      <c r="B4" s="31"/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7" ht="15" customHeight="1">
      <c r="A5" s="26" t="s">
        <v>8</v>
      </c>
      <c r="B5" s="20" t="s">
        <v>68</v>
      </c>
      <c r="C5" s="9" t="s">
        <v>45</v>
      </c>
      <c r="D5" s="7">
        <v>1</v>
      </c>
      <c r="E5" s="7">
        <v>1</v>
      </c>
      <c r="F5" s="8">
        <v>380</v>
      </c>
      <c r="G5" s="8"/>
    </row>
    <row r="6" spans="1:7" ht="15">
      <c r="A6" s="27"/>
      <c r="B6" s="20" t="s">
        <v>69</v>
      </c>
      <c r="C6" s="9" t="s">
        <v>67</v>
      </c>
      <c r="D6" s="7">
        <v>1</v>
      </c>
      <c r="E6" s="7">
        <v>1</v>
      </c>
      <c r="F6" s="8">
        <v>28000</v>
      </c>
      <c r="G6" s="8">
        <f t="shared" ref="G6:G21" si="0">D6*E6*F6</f>
        <v>28000</v>
      </c>
    </row>
    <row r="7" spans="1:7" ht="30">
      <c r="A7" s="27"/>
      <c r="B7" s="16" t="s">
        <v>51</v>
      </c>
      <c r="C7" s="14" t="s">
        <v>77</v>
      </c>
      <c r="D7" s="15">
        <v>1</v>
      </c>
      <c r="E7" s="15">
        <v>1</v>
      </c>
      <c r="F7" s="17">
        <v>24800</v>
      </c>
      <c r="G7" s="11">
        <f t="shared" si="0"/>
        <v>24800</v>
      </c>
    </row>
    <row r="8" spans="1:7" ht="15">
      <c r="A8" s="27"/>
      <c r="B8" s="16" t="s">
        <v>54</v>
      </c>
      <c r="C8" s="14" t="s">
        <v>55</v>
      </c>
      <c r="D8" s="15">
        <v>1</v>
      </c>
      <c r="E8" s="15">
        <v>1</v>
      </c>
      <c r="F8" s="17">
        <v>4000</v>
      </c>
      <c r="G8" s="11">
        <f t="shared" si="0"/>
        <v>4000</v>
      </c>
    </row>
    <row r="9" spans="1:7" ht="15">
      <c r="A9" s="27"/>
      <c r="B9" s="16" t="s">
        <v>9</v>
      </c>
      <c r="C9" s="14" t="s">
        <v>53</v>
      </c>
      <c r="D9" s="15">
        <v>1</v>
      </c>
      <c r="E9" s="15">
        <v>15</v>
      </c>
      <c r="F9" s="11">
        <v>250</v>
      </c>
      <c r="G9" s="11">
        <f t="shared" si="0"/>
        <v>3750</v>
      </c>
    </row>
    <row r="10" spans="1:7" ht="15">
      <c r="A10" s="27"/>
      <c r="B10" s="16" t="s">
        <v>10</v>
      </c>
      <c r="C10" s="14" t="s">
        <v>56</v>
      </c>
      <c r="D10" s="15">
        <v>1</v>
      </c>
      <c r="E10" s="15">
        <v>1</v>
      </c>
      <c r="F10" s="11">
        <v>200</v>
      </c>
      <c r="G10" s="11">
        <f t="shared" si="0"/>
        <v>200</v>
      </c>
    </row>
    <row r="11" spans="1:7" ht="15">
      <c r="A11" s="27"/>
      <c r="B11" s="32" t="s">
        <v>11</v>
      </c>
      <c r="C11" s="14" t="s">
        <v>64</v>
      </c>
      <c r="D11" s="15">
        <v>1</v>
      </c>
      <c r="E11" s="15">
        <v>2</v>
      </c>
      <c r="F11" s="11">
        <v>480</v>
      </c>
      <c r="G11" s="11">
        <f t="shared" si="0"/>
        <v>960</v>
      </c>
    </row>
    <row r="12" spans="1:7" ht="15">
      <c r="A12" s="27"/>
      <c r="B12" s="33"/>
      <c r="C12" s="14" t="s">
        <v>49</v>
      </c>
      <c r="D12" s="15">
        <v>1</v>
      </c>
      <c r="E12" s="15">
        <v>6</v>
      </c>
      <c r="F12" s="11">
        <v>220</v>
      </c>
      <c r="G12" s="11">
        <f t="shared" si="0"/>
        <v>1320</v>
      </c>
    </row>
    <row r="13" spans="1:7" ht="15">
      <c r="A13" s="27"/>
      <c r="B13" s="16" t="s">
        <v>12</v>
      </c>
      <c r="C13" s="14" t="s">
        <v>52</v>
      </c>
      <c r="D13" s="15">
        <v>1</v>
      </c>
      <c r="E13" s="15">
        <v>130</v>
      </c>
      <c r="F13" s="11">
        <v>20</v>
      </c>
      <c r="G13" s="11">
        <f t="shared" si="0"/>
        <v>2600</v>
      </c>
    </row>
    <row r="14" spans="1:7" ht="15">
      <c r="A14" s="27"/>
      <c r="B14" s="16" t="s">
        <v>48</v>
      </c>
      <c r="C14" s="14" t="s">
        <v>70</v>
      </c>
      <c r="D14" s="15">
        <v>1</v>
      </c>
      <c r="E14" s="15">
        <v>120</v>
      </c>
      <c r="F14" s="11">
        <v>0</v>
      </c>
      <c r="G14" s="11">
        <f t="shared" si="0"/>
        <v>0</v>
      </c>
    </row>
    <row r="15" spans="1:7" ht="15">
      <c r="A15" s="27"/>
      <c r="B15" s="16" t="s">
        <v>57</v>
      </c>
      <c r="C15" s="14" t="s">
        <v>58</v>
      </c>
      <c r="D15" s="15">
        <v>1</v>
      </c>
      <c r="E15" s="15">
        <v>1</v>
      </c>
      <c r="F15" s="11">
        <v>1000</v>
      </c>
      <c r="G15" s="11">
        <f t="shared" si="0"/>
        <v>1000</v>
      </c>
    </row>
    <row r="16" spans="1:7" ht="15">
      <c r="A16" s="27"/>
      <c r="B16" s="16" t="s">
        <v>13</v>
      </c>
      <c r="C16" s="14" t="s">
        <v>39</v>
      </c>
      <c r="D16" s="15">
        <v>1</v>
      </c>
      <c r="E16" s="15">
        <v>300</v>
      </c>
      <c r="F16" s="11">
        <v>0.5</v>
      </c>
      <c r="G16" s="11">
        <f t="shared" si="0"/>
        <v>150</v>
      </c>
    </row>
    <row r="17" spans="1:7" ht="15">
      <c r="A17" s="27"/>
      <c r="B17" s="16" t="s">
        <v>32</v>
      </c>
      <c r="C17" s="14" t="s">
        <v>33</v>
      </c>
      <c r="D17" s="15">
        <v>1</v>
      </c>
      <c r="E17" s="15">
        <v>4</v>
      </c>
      <c r="F17" s="11">
        <v>50</v>
      </c>
      <c r="G17" s="11">
        <f t="shared" si="0"/>
        <v>200</v>
      </c>
    </row>
    <row r="18" spans="1:7" ht="15">
      <c r="A18" s="27"/>
      <c r="B18" s="16" t="s">
        <v>35</v>
      </c>
      <c r="C18" s="14" t="s">
        <v>36</v>
      </c>
      <c r="D18" s="15">
        <v>1</v>
      </c>
      <c r="E18" s="15">
        <v>20</v>
      </c>
      <c r="F18" s="11">
        <v>5</v>
      </c>
      <c r="G18" s="11">
        <f t="shared" si="0"/>
        <v>100</v>
      </c>
    </row>
    <row r="19" spans="1:7" ht="15">
      <c r="A19" s="27"/>
      <c r="B19" s="16" t="s">
        <v>72</v>
      </c>
      <c r="C19" s="14" t="s">
        <v>73</v>
      </c>
      <c r="D19" s="15">
        <v>1</v>
      </c>
      <c r="E19" s="15">
        <v>65</v>
      </c>
      <c r="F19" s="11">
        <v>45</v>
      </c>
      <c r="G19" s="11">
        <f t="shared" si="0"/>
        <v>2925</v>
      </c>
    </row>
    <row r="20" spans="1:7" ht="15">
      <c r="A20" s="27"/>
      <c r="B20" s="16" t="s">
        <v>14</v>
      </c>
      <c r="C20" s="14" t="s">
        <v>15</v>
      </c>
      <c r="D20" s="15">
        <v>1</v>
      </c>
      <c r="E20" s="15">
        <v>1</v>
      </c>
      <c r="F20" s="11">
        <v>3000</v>
      </c>
      <c r="G20" s="11">
        <f t="shared" si="0"/>
        <v>3000</v>
      </c>
    </row>
    <row r="21" spans="1:7" ht="15">
      <c r="A21" s="27"/>
      <c r="B21" s="18" t="s">
        <v>42</v>
      </c>
      <c r="C21" s="9" t="s">
        <v>44</v>
      </c>
      <c r="D21" s="7">
        <v>1</v>
      </c>
      <c r="E21" s="7">
        <v>20</v>
      </c>
      <c r="F21" s="8">
        <v>3</v>
      </c>
      <c r="G21" s="8">
        <f t="shared" si="0"/>
        <v>60</v>
      </c>
    </row>
    <row r="22" spans="1:7" ht="15.6">
      <c r="A22" s="25"/>
      <c r="B22" s="25"/>
      <c r="C22" s="25"/>
      <c r="D22" s="25"/>
      <c r="E22" s="25"/>
      <c r="F22" s="12" t="s">
        <v>16</v>
      </c>
      <c r="G22" s="12">
        <f>SUM(G5:G21)</f>
        <v>73065</v>
      </c>
    </row>
    <row r="23" spans="1:7" ht="15">
      <c r="A23" s="23" t="s">
        <v>17</v>
      </c>
      <c r="B23" s="19" t="s">
        <v>18</v>
      </c>
      <c r="C23" s="9" t="s">
        <v>19</v>
      </c>
      <c r="D23" s="7">
        <v>1</v>
      </c>
      <c r="E23" s="7">
        <v>300</v>
      </c>
      <c r="F23" s="8">
        <v>78</v>
      </c>
      <c r="G23" s="8">
        <f t="shared" ref="G23:G28" si="1">D23*E23*F23</f>
        <v>23400</v>
      </c>
    </row>
    <row r="24" spans="1:7" ht="15">
      <c r="A24" s="24"/>
      <c r="B24" s="21" t="s">
        <v>20</v>
      </c>
      <c r="C24" s="9" t="s">
        <v>40</v>
      </c>
      <c r="D24" s="7">
        <v>1</v>
      </c>
      <c r="E24" s="7">
        <v>30</v>
      </c>
      <c r="F24" s="8">
        <v>1980</v>
      </c>
      <c r="G24" s="8">
        <f t="shared" si="1"/>
        <v>59400</v>
      </c>
    </row>
    <row r="25" spans="1:7" ht="15">
      <c r="A25" s="24"/>
      <c r="B25" s="19" t="s">
        <v>21</v>
      </c>
      <c r="C25" s="9" t="s">
        <v>74</v>
      </c>
      <c r="D25" s="7">
        <v>1</v>
      </c>
      <c r="E25" s="7">
        <v>180</v>
      </c>
      <c r="F25" s="8">
        <v>28</v>
      </c>
      <c r="G25" s="8">
        <f t="shared" si="1"/>
        <v>5040</v>
      </c>
    </row>
    <row r="26" spans="1:7" ht="30">
      <c r="A26" s="24"/>
      <c r="B26" s="19" t="s">
        <v>22</v>
      </c>
      <c r="C26" s="9" t="s">
        <v>75</v>
      </c>
      <c r="D26" s="7">
        <v>1</v>
      </c>
      <c r="E26" s="7">
        <v>1</v>
      </c>
      <c r="F26" s="8">
        <v>19680</v>
      </c>
      <c r="G26" s="8">
        <f t="shared" si="1"/>
        <v>19680</v>
      </c>
    </row>
    <row r="27" spans="1:7" ht="15">
      <c r="A27" s="24"/>
      <c r="B27" s="19" t="s">
        <v>23</v>
      </c>
      <c r="C27" s="9" t="s">
        <v>59</v>
      </c>
      <c r="D27" s="7">
        <v>1</v>
      </c>
      <c r="E27" s="7">
        <v>50</v>
      </c>
      <c r="F27" s="8">
        <v>128</v>
      </c>
      <c r="G27" s="8">
        <f t="shared" si="1"/>
        <v>6400</v>
      </c>
    </row>
    <row r="28" spans="1:7" ht="15">
      <c r="A28" s="24"/>
      <c r="B28" s="21" t="s">
        <v>43</v>
      </c>
      <c r="C28" s="9" t="s">
        <v>47</v>
      </c>
      <c r="D28" s="7">
        <v>1</v>
      </c>
      <c r="E28" s="7">
        <v>1</v>
      </c>
      <c r="F28" s="8">
        <v>3000</v>
      </c>
      <c r="G28" s="8">
        <f t="shared" si="1"/>
        <v>3000</v>
      </c>
    </row>
    <row r="29" spans="1:7" ht="15.6">
      <c r="A29" s="25"/>
      <c r="B29" s="25"/>
      <c r="C29" s="25"/>
      <c r="D29" s="25"/>
      <c r="E29" s="25"/>
      <c r="F29" s="12" t="s">
        <v>16</v>
      </c>
      <c r="G29" s="12">
        <f>SUM(G23:G28)</f>
        <v>116920</v>
      </c>
    </row>
    <row r="30" spans="1:7" ht="15">
      <c r="A30" s="26" t="s">
        <v>24</v>
      </c>
      <c r="B30" s="9" t="s">
        <v>25</v>
      </c>
      <c r="C30" s="10" t="s">
        <v>71</v>
      </c>
      <c r="D30" s="7">
        <v>2</v>
      </c>
      <c r="E30" s="7">
        <v>3</v>
      </c>
      <c r="F30" s="8">
        <v>450</v>
      </c>
      <c r="G30" s="8">
        <f>D30*E30*F30</f>
        <v>2700</v>
      </c>
    </row>
    <row r="31" spans="1:7" ht="15">
      <c r="A31" s="27"/>
      <c r="B31" s="9" t="s">
        <v>37</v>
      </c>
      <c r="C31" s="10" t="s">
        <v>41</v>
      </c>
      <c r="D31" s="7">
        <v>4</v>
      </c>
      <c r="E31" s="7">
        <v>4</v>
      </c>
      <c r="F31" s="8">
        <v>100</v>
      </c>
      <c r="G31" s="8">
        <f>D31*E31*F31</f>
        <v>1600</v>
      </c>
    </row>
    <row r="32" spans="1:7" ht="15">
      <c r="A32" s="27"/>
      <c r="B32" s="9" t="s">
        <v>61</v>
      </c>
      <c r="C32" s="10" t="s">
        <v>41</v>
      </c>
      <c r="D32" s="7">
        <v>4</v>
      </c>
      <c r="E32" s="7">
        <v>4</v>
      </c>
      <c r="F32" s="8">
        <v>100</v>
      </c>
      <c r="G32" s="8">
        <f>D32*E32*F32</f>
        <v>1600</v>
      </c>
    </row>
    <row r="33" spans="1:7" ht="15">
      <c r="A33" s="27"/>
      <c r="B33" s="9" t="s">
        <v>62</v>
      </c>
      <c r="C33" s="10" t="s">
        <v>63</v>
      </c>
      <c r="D33" s="7">
        <v>3</v>
      </c>
      <c r="E33" s="7">
        <v>2</v>
      </c>
      <c r="F33" s="8">
        <v>350</v>
      </c>
      <c r="G33" s="8">
        <f>D33*E33*F33</f>
        <v>2100</v>
      </c>
    </row>
    <row r="34" spans="1:7" ht="15">
      <c r="A34" s="27"/>
      <c r="B34" s="9" t="s">
        <v>30</v>
      </c>
      <c r="C34" s="10" t="s">
        <v>60</v>
      </c>
      <c r="D34" s="7">
        <v>4</v>
      </c>
      <c r="E34" s="7">
        <v>4</v>
      </c>
      <c r="F34" s="8">
        <v>500</v>
      </c>
      <c r="G34" s="8">
        <f>D34*E34*F34</f>
        <v>8000</v>
      </c>
    </row>
    <row r="35" spans="1:7" ht="15.6">
      <c r="A35" s="25"/>
      <c r="B35" s="25"/>
      <c r="C35" s="25"/>
      <c r="D35" s="25"/>
      <c r="E35" s="25"/>
      <c r="F35" s="12" t="s">
        <v>16</v>
      </c>
      <c r="G35" s="12">
        <f>SUM(G30:G34)</f>
        <v>16000</v>
      </c>
    </row>
    <row r="36" spans="1:7" ht="30">
      <c r="A36" s="23" t="s">
        <v>26</v>
      </c>
      <c r="B36" s="9" t="s">
        <v>27</v>
      </c>
      <c r="C36" s="10" t="s">
        <v>50</v>
      </c>
      <c r="D36" s="7">
        <v>1</v>
      </c>
      <c r="E36" s="7">
        <v>1</v>
      </c>
      <c r="F36" s="8">
        <v>4600</v>
      </c>
      <c r="G36" s="11">
        <f>D36*E36*F36</f>
        <v>4600</v>
      </c>
    </row>
    <row r="37" spans="1:7" ht="15">
      <c r="A37" s="28"/>
      <c r="B37" s="9" t="s">
        <v>29</v>
      </c>
      <c r="C37" s="10" t="s">
        <v>46</v>
      </c>
      <c r="D37" s="7">
        <v>1</v>
      </c>
      <c r="E37" s="7">
        <v>1</v>
      </c>
      <c r="F37" s="8">
        <v>100</v>
      </c>
      <c r="G37" s="11">
        <f>D37*E37*F37</f>
        <v>100</v>
      </c>
    </row>
    <row r="38" spans="1:7" ht="15.6">
      <c r="A38" s="25"/>
      <c r="B38" s="25"/>
      <c r="C38" s="25"/>
      <c r="D38" s="25"/>
      <c r="E38" s="25"/>
      <c r="F38" s="12" t="s">
        <v>16</v>
      </c>
      <c r="G38" s="12">
        <f>G36+G37</f>
        <v>4700</v>
      </c>
    </row>
    <row r="39" spans="1:7" ht="15.6">
      <c r="A39" s="22" t="s">
        <v>28</v>
      </c>
      <c r="B39" s="22"/>
      <c r="C39" s="22"/>
      <c r="D39" s="22"/>
      <c r="E39" s="22"/>
      <c r="F39" s="22"/>
      <c r="G39" s="12">
        <f>G38+G35+G22+G29</f>
        <v>210685</v>
      </c>
    </row>
    <row r="40" spans="1:7" ht="15.6">
      <c r="A40" s="22" t="s">
        <v>34</v>
      </c>
      <c r="B40" s="22"/>
      <c r="C40" s="22"/>
      <c r="D40" s="22"/>
      <c r="E40" s="22"/>
      <c r="F40" s="22"/>
      <c r="G40" s="13">
        <f>G39*0.1</f>
        <v>21068.5</v>
      </c>
    </row>
    <row r="41" spans="1:7" ht="15.6">
      <c r="A41" s="22" t="s">
        <v>38</v>
      </c>
      <c r="B41" s="22"/>
      <c r="C41" s="22"/>
      <c r="D41" s="22"/>
      <c r="E41" s="22"/>
      <c r="F41" s="22"/>
      <c r="G41" s="13">
        <f>SUM(G39:G40)</f>
        <v>231753.5</v>
      </c>
    </row>
    <row r="42" spans="1:7" ht="15.6">
      <c r="A42" s="22" t="s">
        <v>31</v>
      </c>
      <c r="B42" s="22"/>
      <c r="C42" s="22"/>
      <c r="D42" s="22"/>
      <c r="E42" s="22"/>
      <c r="F42" s="22"/>
      <c r="G42" s="13">
        <f>G41*1.06</f>
        <v>245658.71000000002</v>
      </c>
    </row>
  </sheetData>
  <mergeCells count="16">
    <mergeCell ref="A22:E22"/>
    <mergeCell ref="A1:G1"/>
    <mergeCell ref="C2:G3"/>
    <mergeCell ref="A4:B4"/>
    <mergeCell ref="A5:A21"/>
    <mergeCell ref="B11:B12"/>
    <mergeCell ref="A42:F42"/>
    <mergeCell ref="A23:A28"/>
    <mergeCell ref="A29:E29"/>
    <mergeCell ref="A30:A34"/>
    <mergeCell ref="A35:E35"/>
    <mergeCell ref="A36:A37"/>
    <mergeCell ref="A38:E38"/>
    <mergeCell ref="A39:F39"/>
    <mergeCell ref="A40:F40"/>
    <mergeCell ref="A41:F4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dcterms:created xsi:type="dcterms:W3CDTF">2015-06-05T18:19:34Z</dcterms:created>
  <dcterms:modified xsi:type="dcterms:W3CDTF">2025-03-04T02:54:56Z</dcterms:modified>
</cp:coreProperties>
</file>