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<sst xmlns="http://schemas.openxmlformats.org/spreadsheetml/2006/main" count="125" uniqueCount="95">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</sst>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3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9" fillId="14" borderId="23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25" fillId="34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3" workbookViewId="0">
      <selection activeCell="H53" sqref="H53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1.5"/>
    <col min="6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719.41</v>
      </c>
      <c r="G8" s="64">
        <v>0</v>
      </c>
      <c r="H8" s="64">
        <f t="shared" ref="H8:H45" si="0">F8+G8</f>
        <v>719.41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719.41</v>
      </c>
      <c r="G13" s="68">
        <f t="shared" ref="G13:H13" si="1">SUM(G8:G12)</f>
        <v>0</v>
      </c>
      <c r="H13" s="68">
        <f t="shared" si="1"/>
        <v>719.41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2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G17" s="64">
        <v>0</v>
      </c>
      <c r="H17" s="64"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G18" s="64">
        <v>0</v>
      </c>
      <c r="H18" s="64"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/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8">
        <f>SUM(F17:F20)</f>
        <v>0</v>
      </c>
      <c r="G21" s="68">
        <f t="shared" ref="G21:H21" si="4">SUM(G17:G20)</f>
        <v>0</v>
      </c>
      <c r="H21" s="68">
        <f t="shared" si="4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25000</v>
      </c>
      <c r="D22" s="65"/>
      <c r="E22" s="64">
        <v>25000</v>
      </c>
      <c r="F22" s="64">
        <v>23950</v>
      </c>
      <c r="G22" s="64">
        <v>0</v>
      </c>
      <c r="H22" s="64">
        <f t="shared" si="0"/>
        <v>23950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/>
      <c r="G23" s="64">
        <v>48</v>
      </c>
      <c r="H23" s="64">
        <f t="shared" si="0"/>
        <v>48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25000</v>
      </c>
      <c r="D24" s="68">
        <f t="shared" ref="D24:E24" si="5">SUM(D22)</f>
        <v>0</v>
      </c>
      <c r="E24" s="68">
        <f t="shared" si="5"/>
        <v>25000</v>
      </c>
      <c r="F24" s="68">
        <f>SUM(F22:F23)</f>
        <v>23950</v>
      </c>
      <c r="G24" s="68">
        <f t="shared" ref="G24:H24" si="6">SUM(G22:G23)</f>
        <v>48</v>
      </c>
      <c r="H24" s="68">
        <f t="shared" si="6"/>
        <v>23998</v>
      </c>
      <c r="I24" s="88"/>
      <c r="J24" s="92"/>
    </row>
    <row r="25" customHeight="1" spans="1:10">
      <c r="A25" s="69">
        <v>5</v>
      </c>
      <c r="B25" s="70" t="s">
        <v>27</v>
      </c>
      <c r="C25" s="71">
        <v>25000</v>
      </c>
      <c r="D25" s="69"/>
      <c r="E25" s="71">
        <v>25000</v>
      </c>
      <c r="F25" s="64">
        <v>22163</v>
      </c>
      <c r="G25" s="64">
        <v>0</v>
      </c>
      <c r="H25" s="64">
        <f>F25</f>
        <v>22163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1515</v>
      </c>
      <c r="G26" s="64">
        <v>0</v>
      </c>
      <c r="H26" s="64">
        <f>F26</f>
        <v>1515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25000</v>
      </c>
      <c r="D27" s="68">
        <f t="shared" ref="D27:E27" si="7">SUM(D25)</f>
        <v>0</v>
      </c>
      <c r="E27" s="68">
        <f t="shared" si="7"/>
        <v>25000</v>
      </c>
      <c r="F27" s="68">
        <f>SUM(F25:F26)</f>
        <v>23678</v>
      </c>
      <c r="G27" s="68">
        <f>SUM(G25:G26)</f>
        <v>0</v>
      </c>
      <c r="H27" s="68">
        <f t="shared" ref="H27" si="8">SUM(H25:H26)</f>
        <v>23678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>C28*D28</f>
        <v>0</v>
      </c>
      <c r="F28" s="64">
        <v>1200</v>
      </c>
      <c r="G28" s="64">
        <v>0</v>
      </c>
      <c r="H28" s="64">
        <f t="shared" si="0"/>
        <v>1200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1200</v>
      </c>
      <c r="G29" s="64">
        <v>0</v>
      </c>
      <c r="H29" s="64">
        <f t="shared" si="0"/>
        <v>1200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9">SUM(D28)</f>
        <v>0</v>
      </c>
      <c r="E32" s="68">
        <f t="shared" si="9"/>
        <v>0</v>
      </c>
      <c r="F32" s="68">
        <f>SUM(F28:F31)</f>
        <v>2400</v>
      </c>
      <c r="G32" s="68">
        <f t="shared" ref="G32:H32" si="10">SUM(G28:G31)</f>
        <v>0</v>
      </c>
      <c r="H32" s="68">
        <f t="shared" si="10"/>
        <v>2400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1">SUM(D33)</f>
        <v>0</v>
      </c>
      <c r="E37" s="68">
        <f t="shared" si="11"/>
        <v>0</v>
      </c>
      <c r="F37" s="68">
        <f>SUM(F33:F36)</f>
        <v>0</v>
      </c>
      <c r="G37" s="68">
        <f t="shared" ref="G37:H37" si="12">SUM(G33:G36)</f>
        <v>0</v>
      </c>
      <c r="H37" s="68">
        <f t="shared" si="12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3">SUM(D38)</f>
        <v>0</v>
      </c>
      <c r="E40" s="68">
        <f t="shared" si="13"/>
        <v>0</v>
      </c>
      <c r="F40" s="68">
        <f>SUM(F38:F39)</f>
        <v>0</v>
      </c>
      <c r="G40" s="68">
        <f t="shared" ref="G40:H40" si="14">SUM(G38:G39)</f>
        <v>0</v>
      </c>
      <c r="H40" s="68">
        <f t="shared" si="14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5">SUM(D41)</f>
        <v>0</v>
      </c>
      <c r="E44" s="68">
        <f t="shared" si="15"/>
        <v>0</v>
      </c>
      <c r="F44" s="68">
        <f>SUM(F41:F43)</f>
        <v>0</v>
      </c>
      <c r="G44" s="68">
        <f t="shared" ref="G44:H44" si="16">SUM(G41:G43)</f>
        <v>0</v>
      </c>
      <c r="H44" s="68">
        <f t="shared" si="16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>C45*D45</f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7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7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7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7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7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7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18">SUM(D45)</f>
        <v>0</v>
      </c>
      <c r="E52" s="68">
        <f t="shared" si="18"/>
        <v>0</v>
      </c>
      <c r="F52" s="68">
        <f>SUM(F45:F51)</f>
        <v>0</v>
      </c>
      <c r="G52" s="68">
        <f t="shared" ref="G52:H52" si="19">SUM(G45:G51)</f>
        <v>0</v>
      </c>
      <c r="H52" s="68">
        <f t="shared" si="19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50000</v>
      </c>
      <c r="D53" s="68">
        <f t="shared" ref="D53:H53" si="20">SUM(D52,D44,D40,D37,D32,D27,D24,D21,D16,D13)</f>
        <v>0</v>
      </c>
      <c r="E53" s="68">
        <f t="shared" si="20"/>
        <v>50000</v>
      </c>
      <c r="F53" s="68">
        <f t="shared" si="20"/>
        <v>50747.41</v>
      </c>
      <c r="G53" s="68">
        <f t="shared" si="20"/>
        <v>48</v>
      </c>
      <c r="H53" s="68">
        <f t="shared" si="20"/>
        <v>50795.41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50000</v>
      </c>
      <c r="B58" s="80"/>
      <c r="C58" s="80">
        <f>H53</f>
        <v>50795.41</v>
      </c>
      <c r="D58" s="80"/>
      <c r="E58" s="80">
        <f>F53</f>
        <v>50747.41</v>
      </c>
      <c r="F58" s="80"/>
      <c r="G58" s="80">
        <f>G53</f>
        <v>48</v>
      </c>
      <c r="H58" s="80"/>
      <c r="I58" s="98">
        <f>A58-C58</f>
        <v>-795.410000000003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2020-11-20T07:56:43Z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