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00"/>
  </bookViews>
  <sheets>
    <sheet name="别克对话寓言项目" sheetId="16" r:id="rId1"/>
  </sheets>
  <definedNames>
    <definedName name="_xlnm.Print_Area" localSheetId="0">别克对话寓言项目!$A$1:$H$26</definedName>
    <definedName name="_xlnm.Print_Titles" localSheetId="0">别克对话寓言项目!$1:$7</definedName>
  </definedNames>
  <calcPr calcId="125725"/>
</workbook>
</file>

<file path=xl/calcChain.xml><?xml version="1.0" encoding="utf-8"?>
<calcChain xmlns="http://schemas.openxmlformats.org/spreadsheetml/2006/main">
  <c r="G26" i="16"/>
  <c r="G25"/>
  <c r="G24"/>
  <c r="G18" l="1"/>
  <c r="G17" s="1"/>
  <c r="G23" s="1"/>
  <c r="G20"/>
  <c r="G14"/>
  <c r="G21"/>
  <c r="G11"/>
  <c r="G8"/>
  <c r="G19"/>
  <c r="G10"/>
  <c r="G9"/>
  <c r="G12"/>
  <c r="G13"/>
  <c r="G16"/>
  <c r="G22"/>
</calcChain>
</file>

<file path=xl/sharedStrings.xml><?xml version="1.0" encoding="utf-8"?>
<sst xmlns="http://schemas.openxmlformats.org/spreadsheetml/2006/main" count="53" uniqueCount="50">
  <si>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</si>
  <si>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</si>
  <si>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</si>
  <si>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</si>
  <si>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</si>
  <si>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</si>
  <si>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</si>
  <si>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</si>
  <si>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</si>
  <si>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</si>
  <si>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</si>
  <si>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报价</t>
    <phoneticPr fontId="1" type="noConversion"/>
  </si>
  <si>
    <t>合计</t>
    <phoneticPr fontId="1" type="noConversion"/>
  </si>
  <si>
    <t>6人</t>
  </si>
  <si>
    <t>总计（报价为净价不含可抵扣6%增值税）</t>
  </si>
  <si>
    <t>媒体及工作人员交通</t>
  </si>
  <si>
    <t>房费</t>
    <phoneticPr fontId="1" type="noConversion"/>
  </si>
  <si>
    <t>接送机大巴包车</t>
  </si>
  <si>
    <t>媒体及工作人员餐费</t>
  </si>
  <si>
    <t>4人</t>
  </si>
  <si>
    <t>媒体酒店：</t>
  </si>
  <si>
    <t>2018别克《对话·寓言2047》第二季新闻发布会</t>
  </si>
  <si>
    <t>2018年5月22日-5月24日</t>
  </si>
  <si>
    <t>北京-国家中影数字制作基地</t>
  </si>
  <si>
    <t>房费</t>
  </si>
  <si>
    <t>益田影人酒店：22、23日：工作人员（标间、2晚）
23日一晚：第一财经日报-葛怡婷、梨视频-王楠</t>
  </si>
  <si>
    <t>北京饭店诺金：23日工作人员1晚
24日 金陵晚报 李婷 2晚</t>
  </si>
  <si>
    <t>5月23日考斯特</t>
  </si>
  <si>
    <t>18人</t>
  </si>
  <si>
    <t>北京首都机场T2-益田影人酒店-三元桥地铁站</t>
  </si>
  <si>
    <t>5月23日51座大巴</t>
  </si>
  <si>
    <t>三元桥地铁站-国家中影数字制作基地-三元桥地铁站</t>
  </si>
  <si>
    <t>往返</t>
  </si>
  <si>
    <t>媒体用餐</t>
  </si>
  <si>
    <t>工作人员</t>
  </si>
  <si>
    <t>媒体报销</t>
  </si>
  <si>
    <t>东星娱乐 常珍及摄像、每日文艺播报 林长安及摄像、东方卫视 陈夏寒及摄像、东南卫视张韵及摄像、中新社侯宇、爱奇艺 王迎及摄像、优酷网张聂及摄像、搜狐网王千一、新浪网云会、网易胡湃及摄像、人民网周周、意外艺术十八及摄像、好奇心日报宴文静、北京日报 韩轩及摄像、界面张亚婷、澎湃新闻 高丹、北方网 吴涛、GQ智族郭爱3人、芭莎贾帧及摄像、第一财经日报 葛怡婷、金陵晚报 李婷、梨视频王楠、陆嘉怡、诸晨浩、徐颖
33人大巴前往场地三明治饮料、5名媒体及工作人员酒店用午餐及晚餐</t>
  </si>
  <si>
    <t>工作人员（包含交通及餐费补助）康辉现场大巴管控人员</t>
  </si>
  <si>
    <t>工作人员报销</t>
  </si>
  <si>
    <t>3人</t>
  </si>
  <si>
    <t>陆嘉怡、诸晨浩、徐颖 往返交通费用</t>
  </si>
  <si>
    <t>其他费用</t>
  </si>
  <si>
    <t>摄影摄像</t>
  </si>
  <si>
    <t>2人</t>
  </si>
  <si>
    <t>拍摄现场照片及录像</t>
  </si>
  <si>
    <t>工作人员火车票</t>
  </si>
  <si>
    <t>1人</t>
  </si>
  <si>
    <t>徐颖 北京-上海 二等座</t>
  </si>
  <si>
    <t>腾讯视频、芭莎男士、打车交通广播报销</t>
  </si>
  <si>
    <t>服务费（10%）</t>
    <phoneticPr fontId="1" type="noConversion"/>
  </si>
</sst>
</file>

<file path=xl/styles.xml><?xml version="1.0" encoding="utf-8"?>
<styleSheet xmlns="http://schemas.openxmlformats.org/spreadsheetml/2006/main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4" fillId="0" borderId="0"/>
    <xf numFmtId="0" fontId="3" fillId="0" borderId="0"/>
    <xf numFmtId="0" fontId="24" fillId="0" borderId="0"/>
    <xf numFmtId="0" fontId="21" fillId="0" borderId="0"/>
    <xf numFmtId="0" fontId="2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6" fillId="0" borderId="0"/>
    <xf numFmtId="0" fontId="27" fillId="0" borderId="11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3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0" xfId="46" applyFont="1" applyFill="1" applyAlignment="1">
      <alignment vertical="center"/>
    </xf>
    <xf numFmtId="38" fontId="22" fillId="24" borderId="0" xfId="46" applyNumberFormat="1" applyFont="1" applyFill="1" applyAlignment="1">
      <alignment horizontal="center" vertical="center"/>
    </xf>
    <xf numFmtId="0" fontId="32" fillId="24" borderId="10" xfId="46" applyFont="1" applyFill="1" applyBorder="1" applyAlignment="1">
      <alignment horizontal="left" vertical="center"/>
    </xf>
    <xf numFmtId="0" fontId="32" fillId="24" borderId="0" xfId="46" applyFont="1" applyFill="1" applyAlignment="1">
      <alignment horizontal="left" vertical="center"/>
    </xf>
    <xf numFmtId="0" fontId="32" fillId="24" borderId="0" xfId="46" applyFont="1" applyFill="1">
      <alignment vertical="center"/>
    </xf>
    <xf numFmtId="0" fontId="32" fillId="0" borderId="10" xfId="46" applyFont="1" applyFill="1" applyBorder="1" applyAlignment="1">
      <alignment horizontal="left" vertical="center" wrapText="1"/>
    </xf>
    <xf numFmtId="38" fontId="33" fillId="20" borderId="10" xfId="46" applyNumberFormat="1" applyFont="1" applyFill="1" applyBorder="1" applyAlignment="1">
      <alignment horizontal="left" vertical="center" wrapText="1"/>
    </xf>
    <xf numFmtId="0" fontId="32" fillId="24" borderId="0" xfId="46" applyFont="1" applyFill="1" applyAlignment="1">
      <alignment vertical="center"/>
    </xf>
    <xf numFmtId="38" fontId="32" fillId="24" borderId="10" xfId="46" applyNumberFormat="1" applyFont="1" applyFill="1" applyBorder="1" applyAlignment="1">
      <alignment horizontal="left" vertical="center"/>
    </xf>
    <xf numFmtId="0" fontId="32" fillId="24" borderId="10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38" fontId="33" fillId="24" borderId="10" xfId="46" applyNumberFormat="1" applyFont="1" applyFill="1" applyBorder="1" applyAlignment="1">
      <alignment horizontal="left" vertical="center"/>
    </xf>
    <xf numFmtId="0" fontId="32" fillId="25" borderId="10" xfId="46" applyFont="1" applyFill="1" applyBorder="1" applyAlignment="1">
      <alignment horizontal="left" vertical="center" wrapText="1"/>
    </xf>
    <xf numFmtId="176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 wrapText="1"/>
    </xf>
    <xf numFmtId="0" fontId="32" fillId="27" borderId="10" xfId="46" applyFont="1" applyFill="1" applyBorder="1" applyAlignment="1">
      <alignment horizontal="left" vertical="center" wrapText="1"/>
    </xf>
    <xf numFmtId="0" fontId="35" fillId="28" borderId="10" xfId="46" applyFont="1" applyFill="1" applyBorder="1" applyAlignment="1">
      <alignment vertical="center" wrapText="1"/>
    </xf>
    <xf numFmtId="38" fontId="32" fillId="27" borderId="10" xfId="46" applyNumberFormat="1" applyFont="1" applyFill="1" applyBorder="1" applyAlignment="1">
      <alignment horizontal="left" vertical="center"/>
    </xf>
    <xf numFmtId="38" fontId="34" fillId="28" borderId="10" xfId="46" applyNumberFormat="1" applyFont="1" applyFill="1" applyBorder="1" applyAlignment="1">
      <alignment horizontal="left" vertical="center"/>
    </xf>
    <xf numFmtId="0" fontId="32" fillId="0" borderId="0" xfId="46" applyFont="1" applyFill="1" applyAlignment="1">
      <alignment horizontal="left" vertical="center"/>
    </xf>
    <xf numFmtId="0" fontId="32" fillId="0" borderId="17" xfId="46" applyFont="1" applyFill="1" applyBorder="1" applyAlignment="1">
      <alignment horizontal="left" vertical="center" wrapText="1"/>
    </xf>
    <xf numFmtId="176" fontId="32" fillId="0" borderId="17" xfId="46" applyNumberFormat="1" applyFont="1" applyFill="1" applyBorder="1" applyAlignment="1">
      <alignment horizontal="left" vertical="center"/>
    </xf>
    <xf numFmtId="38" fontId="32" fillId="0" borderId="17" xfId="46" applyNumberFormat="1" applyFont="1" applyFill="1" applyBorder="1" applyAlignment="1">
      <alignment horizontal="left" vertical="center"/>
    </xf>
    <xf numFmtId="0" fontId="32" fillId="0" borderId="10" xfId="46" applyFont="1" applyFill="1" applyBorder="1" applyAlignment="1">
      <alignment vertical="center" wrapText="1"/>
    </xf>
    <xf numFmtId="0" fontId="22" fillId="26" borderId="14" xfId="46" applyFont="1" applyFill="1" applyBorder="1" applyAlignment="1">
      <alignment horizontal="center" vertical="center"/>
    </xf>
    <xf numFmtId="0" fontId="22" fillId="26" borderId="15" xfId="46" applyFont="1" applyFill="1" applyBorder="1" applyAlignment="1">
      <alignment horizontal="center" vertical="center"/>
    </xf>
    <xf numFmtId="0" fontId="22" fillId="26" borderId="16" xfId="46" applyFont="1" applyFill="1" applyBorder="1" applyAlignment="1">
      <alignment horizontal="center" vertical="center"/>
    </xf>
    <xf numFmtId="0" fontId="32" fillId="24" borderId="14" xfId="46" applyFont="1" applyFill="1" applyBorder="1" applyAlignment="1">
      <alignment horizontal="left" vertical="center" wrapText="1"/>
    </xf>
    <xf numFmtId="0" fontId="32" fillId="24" borderId="15" xfId="46" applyFont="1" applyFill="1" applyBorder="1" applyAlignment="1">
      <alignment horizontal="left" vertical="center" wrapText="1"/>
    </xf>
    <xf numFmtId="0" fontId="32" fillId="24" borderId="16" xfId="46" applyFont="1" applyFill="1" applyBorder="1" applyAlignment="1">
      <alignment horizontal="left" vertical="center" wrapText="1"/>
    </xf>
    <xf numFmtId="0" fontId="33" fillId="27" borderId="14" xfId="46" applyFont="1" applyFill="1" applyBorder="1" applyAlignment="1">
      <alignment horizontal="center" vertical="center"/>
    </xf>
    <xf numFmtId="0" fontId="33" fillId="27" borderId="15" xfId="46" applyFont="1" applyFill="1" applyBorder="1" applyAlignment="1">
      <alignment horizontal="center" vertical="center"/>
    </xf>
    <xf numFmtId="0" fontId="33" fillId="27" borderId="16" xfId="46" applyFont="1" applyFill="1" applyBorder="1" applyAlignment="1">
      <alignment horizontal="center" vertical="center"/>
    </xf>
    <xf numFmtId="0" fontId="34" fillId="28" borderId="14" xfId="46" applyFont="1" applyFill="1" applyBorder="1" applyAlignment="1">
      <alignment horizontal="center" vertical="center"/>
    </xf>
    <xf numFmtId="0" fontId="34" fillId="28" borderId="15" xfId="46" applyFont="1" applyFill="1" applyBorder="1" applyAlignment="1">
      <alignment horizontal="center" vertical="center"/>
    </xf>
    <xf numFmtId="0" fontId="34" fillId="28" borderId="16" xfId="46" applyFont="1" applyFill="1" applyBorder="1" applyAlignment="1">
      <alignment horizontal="center" vertical="center"/>
    </xf>
    <xf numFmtId="14" fontId="32" fillId="24" borderId="14" xfId="46" applyNumberFormat="1" applyFont="1" applyFill="1" applyBorder="1" applyAlignment="1">
      <alignment horizontal="left" vertical="center"/>
    </xf>
    <xf numFmtId="14" fontId="32" fillId="24" borderId="15" xfId="46" applyNumberFormat="1" applyFont="1" applyFill="1" applyBorder="1" applyAlignment="1">
      <alignment horizontal="left" vertical="center"/>
    </xf>
    <xf numFmtId="14" fontId="32" fillId="24" borderId="16" xfId="46" applyNumberFormat="1" applyFont="1" applyFill="1" applyBorder="1" applyAlignment="1">
      <alignment horizontal="left" vertical="center"/>
    </xf>
    <xf numFmtId="0" fontId="32" fillId="24" borderId="14" xfId="46" applyFont="1" applyFill="1" applyBorder="1" applyAlignment="1">
      <alignment vertical="center"/>
    </xf>
    <xf numFmtId="0" fontId="32" fillId="24" borderId="15" xfId="46" applyFont="1" applyFill="1" applyBorder="1" applyAlignment="1">
      <alignment vertical="center"/>
    </xf>
    <xf numFmtId="0" fontId="32" fillId="24" borderId="16" xfId="46" applyFont="1" applyFill="1" applyBorder="1" applyAlignment="1">
      <alignment vertical="center"/>
    </xf>
    <xf numFmtId="0" fontId="33" fillId="20" borderId="14" xfId="46" applyFont="1" applyFill="1" applyBorder="1" applyAlignment="1">
      <alignment horizontal="left" vertical="center" wrapText="1"/>
    </xf>
    <xf numFmtId="0" fontId="33" fillId="20" borderId="15" xfId="46" applyFont="1" applyFill="1" applyBorder="1" applyAlignment="1">
      <alignment horizontal="left" vertical="center" wrapText="1"/>
    </xf>
    <xf numFmtId="0" fontId="33" fillId="20" borderId="16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0" fontId="32" fillId="0" borderId="10" xfId="46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1"/>
          <a:ext cx="786112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26"/>
  <sheetViews>
    <sheetView tabSelected="1" view="pageBreakPreview" topLeftCell="A10" zoomScaleSheetLayoutView="100" workbookViewId="0">
      <selection activeCell="G22" activeCellId="4" sqref="G15 G18 G19 G20 G22"/>
    </sheetView>
  </sheetViews>
  <sheetFormatPr defaultColWidth="19.75" defaultRowHeight="14.25"/>
  <cols>
    <col min="1" max="1" width="20.75" style="5" customWidth="1" collapsed="1"/>
    <col min="2" max="2" width="10.875" style="4" customWidth="1" collapsed="1"/>
    <col min="3" max="3" width="60.625" style="1" customWidth="1"/>
    <col min="4" max="4" width="9.25" style="6" customWidth="1"/>
    <col min="5" max="7" width="9.625" style="6" customWidth="1"/>
    <col min="8" max="8" width="29.625" style="2" customWidth="1"/>
    <col min="9" max="9" width="19.75" style="4"/>
    <col min="10" max="16384" width="19.75" style="3"/>
  </cols>
  <sheetData>
    <row r="1" spans="1:8" ht="45.95" customHeight="1">
      <c r="A1" s="30"/>
      <c r="B1" s="31"/>
      <c r="C1" s="31"/>
      <c r="D1" s="31"/>
      <c r="E1" s="31"/>
      <c r="F1" s="31"/>
      <c r="G1" s="31"/>
      <c r="H1" s="32"/>
    </row>
    <row r="2" spans="1:8" s="8" customFormat="1" ht="16.5" customHeight="1">
      <c r="A2" s="7" t="s">
        <v>0</v>
      </c>
      <c r="B2" s="33" t="s">
        <v>21</v>
      </c>
      <c r="C2" s="34"/>
      <c r="D2" s="34"/>
      <c r="E2" s="34"/>
      <c r="F2" s="34"/>
      <c r="G2" s="34"/>
      <c r="H2" s="35"/>
    </row>
    <row r="3" spans="1:8" s="8" customFormat="1" ht="16.5">
      <c r="A3" s="7" t="s">
        <v>1</v>
      </c>
      <c r="B3" s="42" t="s">
        <v>22</v>
      </c>
      <c r="C3" s="43"/>
      <c r="D3" s="43"/>
      <c r="E3" s="43"/>
      <c r="F3" s="43"/>
      <c r="G3" s="43"/>
      <c r="H3" s="44"/>
    </row>
    <row r="4" spans="1:8" s="8" customFormat="1" ht="16.5">
      <c r="A4" s="7" t="s">
        <v>8</v>
      </c>
      <c r="B4" s="45" t="s">
        <v>23</v>
      </c>
      <c r="C4" s="46"/>
      <c r="D4" s="46"/>
      <c r="E4" s="46"/>
      <c r="F4" s="46"/>
      <c r="G4" s="46"/>
      <c r="H4" s="47"/>
    </row>
    <row r="5" spans="1:8" s="8" customFormat="1" ht="16.5" hidden="1">
      <c r="A5" s="7" t="s">
        <v>9</v>
      </c>
      <c r="B5" s="7"/>
      <c r="C5" s="7"/>
      <c r="D5" s="13"/>
      <c r="E5" s="13"/>
      <c r="F5" s="13"/>
      <c r="G5" s="13"/>
      <c r="H5" s="14"/>
    </row>
    <row r="6" spans="1:8" s="8" customFormat="1" ht="16.5" hidden="1">
      <c r="A6" s="7" t="s">
        <v>7</v>
      </c>
      <c r="B6" s="7"/>
      <c r="C6" s="7"/>
      <c r="D6" s="13"/>
      <c r="E6" s="13"/>
      <c r="F6" s="13"/>
      <c r="G6" s="13"/>
      <c r="H6" s="14"/>
    </row>
    <row r="7" spans="1:8" s="8" customFormat="1" ht="16.5">
      <c r="A7" s="51" t="s">
        <v>2</v>
      </c>
      <c r="B7" s="51"/>
      <c r="C7" s="15" t="s">
        <v>3</v>
      </c>
      <c r="D7" s="16" t="s">
        <v>4</v>
      </c>
      <c r="E7" s="16" t="s">
        <v>5</v>
      </c>
      <c r="F7" s="16" t="s">
        <v>11</v>
      </c>
      <c r="G7" s="16" t="s">
        <v>12</v>
      </c>
      <c r="H7" s="15" t="s">
        <v>10</v>
      </c>
    </row>
    <row r="8" spans="1:8" s="8" customFormat="1" ht="16.5">
      <c r="A8" s="48" t="s">
        <v>20</v>
      </c>
      <c r="B8" s="49"/>
      <c r="C8" s="49"/>
      <c r="D8" s="49"/>
      <c r="E8" s="49"/>
      <c r="F8" s="50"/>
      <c r="G8" s="11">
        <f>SUM(G9:G10)</f>
        <v>6300</v>
      </c>
      <c r="H8" s="17"/>
    </row>
    <row r="9" spans="1:8" s="8" customFormat="1" ht="33">
      <c r="A9" s="52" t="s">
        <v>16</v>
      </c>
      <c r="B9" s="10" t="s">
        <v>24</v>
      </c>
      <c r="C9" s="10" t="s">
        <v>25</v>
      </c>
      <c r="D9" s="18">
        <v>1</v>
      </c>
      <c r="E9" s="19">
        <v>4</v>
      </c>
      <c r="F9" s="18">
        <v>750</v>
      </c>
      <c r="G9" s="19">
        <f>D9*E9*F9</f>
        <v>3000</v>
      </c>
      <c r="H9" s="19"/>
    </row>
    <row r="10" spans="1:8" s="8" customFormat="1" ht="33">
      <c r="A10" s="52"/>
      <c r="B10" s="10" t="s">
        <v>24</v>
      </c>
      <c r="C10" s="10" t="s">
        <v>26</v>
      </c>
      <c r="D10" s="18">
        <v>1</v>
      </c>
      <c r="E10" s="19">
        <v>3</v>
      </c>
      <c r="F10" s="18">
        <v>1100</v>
      </c>
      <c r="G10" s="19">
        <f>D10*E10*F10</f>
        <v>3300</v>
      </c>
      <c r="H10" s="19"/>
    </row>
    <row r="11" spans="1:8" s="8" customFormat="1" ht="16.5">
      <c r="A11" s="48" t="s">
        <v>17</v>
      </c>
      <c r="B11" s="49"/>
      <c r="C11" s="49"/>
      <c r="D11" s="49"/>
      <c r="E11" s="49"/>
      <c r="F11" s="50"/>
      <c r="G11" s="11">
        <f>SUM(G12:G13)</f>
        <v>4600</v>
      </c>
      <c r="H11" s="17"/>
    </row>
    <row r="12" spans="1:8" s="25" customFormat="1" ht="16.5">
      <c r="A12" s="10" t="s">
        <v>27</v>
      </c>
      <c r="B12" s="10" t="s">
        <v>28</v>
      </c>
      <c r="C12" s="10" t="s">
        <v>29</v>
      </c>
      <c r="D12" s="18">
        <v>1</v>
      </c>
      <c r="E12" s="19">
        <v>1</v>
      </c>
      <c r="F12" s="19">
        <v>1800</v>
      </c>
      <c r="G12" s="19">
        <f>D12*E12*F12</f>
        <v>1800</v>
      </c>
      <c r="H12" s="10" t="s">
        <v>32</v>
      </c>
    </row>
    <row r="13" spans="1:8" s="8" customFormat="1" ht="16.5">
      <c r="A13" s="29" t="s">
        <v>30</v>
      </c>
      <c r="B13" s="10" t="s">
        <v>13</v>
      </c>
      <c r="C13" s="10" t="s">
        <v>31</v>
      </c>
      <c r="D13" s="18">
        <v>1</v>
      </c>
      <c r="E13" s="19">
        <v>1</v>
      </c>
      <c r="F13" s="19">
        <v>2800</v>
      </c>
      <c r="G13" s="19">
        <f t="shared" ref="G13" si="0">D13*E13*F13</f>
        <v>2800</v>
      </c>
      <c r="H13" s="10" t="s">
        <v>32</v>
      </c>
    </row>
    <row r="14" spans="1:8" s="8" customFormat="1" ht="16.5">
      <c r="A14" s="48" t="s">
        <v>18</v>
      </c>
      <c r="B14" s="49"/>
      <c r="C14" s="49"/>
      <c r="D14" s="49"/>
      <c r="E14" s="49"/>
      <c r="F14" s="50"/>
      <c r="G14" s="11">
        <f>SUM(G15:G16)</f>
        <v>4168</v>
      </c>
      <c r="H14" s="17"/>
    </row>
    <row r="15" spans="1:8" s="8" customFormat="1" ht="115.5">
      <c r="A15" s="10" t="s">
        <v>33</v>
      </c>
      <c r="B15" s="10">
        <v>38</v>
      </c>
      <c r="C15" s="10" t="s">
        <v>36</v>
      </c>
      <c r="D15" s="18">
        <v>1</v>
      </c>
      <c r="E15" s="19">
        <v>1</v>
      </c>
      <c r="F15" s="19">
        <v>3668</v>
      </c>
      <c r="G15" s="19">
        <v>3668</v>
      </c>
      <c r="H15" s="10"/>
    </row>
    <row r="16" spans="1:8" s="25" customFormat="1" ht="16.5">
      <c r="A16" s="29" t="s">
        <v>34</v>
      </c>
      <c r="B16" s="10">
        <v>1</v>
      </c>
      <c r="C16" s="10" t="s">
        <v>37</v>
      </c>
      <c r="D16" s="18">
        <v>1</v>
      </c>
      <c r="E16" s="19">
        <v>1</v>
      </c>
      <c r="F16" s="19">
        <v>500</v>
      </c>
      <c r="G16" s="19">
        <f>D16*E16*F16</f>
        <v>500</v>
      </c>
      <c r="H16" s="10"/>
    </row>
    <row r="17" spans="1:9" s="8" customFormat="1" ht="16.5">
      <c r="A17" s="48" t="s">
        <v>15</v>
      </c>
      <c r="B17" s="49"/>
      <c r="C17" s="49"/>
      <c r="D17" s="49"/>
      <c r="E17" s="49"/>
      <c r="F17" s="50"/>
      <c r="G17" s="11">
        <f>SUM(G18:G20)</f>
        <v>2528.2399999999998</v>
      </c>
      <c r="H17" s="17"/>
    </row>
    <row r="18" spans="1:9" s="8" customFormat="1" ht="16.5">
      <c r="A18" s="10" t="s">
        <v>35</v>
      </c>
      <c r="B18" s="10" t="s">
        <v>19</v>
      </c>
      <c r="C18" s="10" t="s">
        <v>48</v>
      </c>
      <c r="D18" s="18">
        <v>1</v>
      </c>
      <c r="E18" s="19">
        <v>1</v>
      </c>
      <c r="F18" s="19">
        <v>1115.28</v>
      </c>
      <c r="G18" s="20">
        <f>D18*E18*F18</f>
        <v>1115.28</v>
      </c>
      <c r="H18" s="10"/>
    </row>
    <row r="19" spans="1:9" s="8" customFormat="1" ht="16.5">
      <c r="A19" s="26" t="s">
        <v>38</v>
      </c>
      <c r="B19" s="26" t="s">
        <v>39</v>
      </c>
      <c r="C19" s="26" t="s">
        <v>40</v>
      </c>
      <c r="D19" s="27">
        <v>1</v>
      </c>
      <c r="E19" s="28">
        <v>1</v>
      </c>
      <c r="F19" s="28">
        <v>859.96</v>
      </c>
      <c r="G19" s="20">
        <f>D19*E19*F19</f>
        <v>859.96</v>
      </c>
      <c r="H19" s="26"/>
    </row>
    <row r="20" spans="1:9" s="8" customFormat="1" ht="16.5">
      <c r="A20" s="18" t="s">
        <v>45</v>
      </c>
      <c r="B20" s="19" t="s">
        <v>46</v>
      </c>
      <c r="C20" s="19" t="s">
        <v>47</v>
      </c>
      <c r="D20" s="20">
        <v>1</v>
      </c>
      <c r="E20" s="18">
        <v>1</v>
      </c>
      <c r="F20" s="19">
        <v>553</v>
      </c>
      <c r="G20" s="19">
        <f>D20*E20*F20</f>
        <v>553</v>
      </c>
      <c r="H20" s="26"/>
    </row>
    <row r="21" spans="1:9" s="8" customFormat="1" ht="16.5">
      <c r="A21" s="48" t="s">
        <v>41</v>
      </c>
      <c r="B21" s="49"/>
      <c r="C21" s="49"/>
      <c r="D21" s="49"/>
      <c r="E21" s="49"/>
      <c r="F21" s="50"/>
      <c r="G21" s="11">
        <f>SUM(G22)</f>
        <v>8000</v>
      </c>
      <c r="H21" s="17"/>
    </row>
    <row r="22" spans="1:9" s="8" customFormat="1" ht="16.5">
      <c r="A22" s="10" t="s">
        <v>42</v>
      </c>
      <c r="B22" s="10" t="s">
        <v>43</v>
      </c>
      <c r="C22" s="10" t="s">
        <v>44</v>
      </c>
      <c r="D22" s="18">
        <v>1</v>
      </c>
      <c r="E22" s="19">
        <v>1</v>
      </c>
      <c r="F22" s="19">
        <v>8000</v>
      </c>
      <c r="G22" s="20">
        <f>D22*E22*F22</f>
        <v>8000</v>
      </c>
      <c r="H22" s="10"/>
    </row>
    <row r="23" spans="1:9" s="12" customFormat="1" ht="15.75" customHeight="1">
      <c r="A23" s="36" t="s">
        <v>6</v>
      </c>
      <c r="B23" s="37"/>
      <c r="C23" s="37"/>
      <c r="D23" s="37"/>
      <c r="E23" s="37"/>
      <c r="F23" s="38"/>
      <c r="G23" s="23">
        <f>SUM(G8,G11,G14,G17,G21)</f>
        <v>25596.239999999998</v>
      </c>
      <c r="H23" s="21"/>
      <c r="I23" s="8"/>
    </row>
    <row r="24" spans="1:9" s="12" customFormat="1" ht="15.75" customHeight="1">
      <c r="A24" s="36" t="s">
        <v>49</v>
      </c>
      <c r="B24" s="37"/>
      <c r="C24" s="37"/>
      <c r="D24" s="37"/>
      <c r="E24" s="37"/>
      <c r="F24" s="38"/>
      <c r="G24" s="23">
        <f>G23*0.1</f>
        <v>2559.6239999999998</v>
      </c>
      <c r="H24" s="21"/>
      <c r="I24" s="8"/>
    </row>
    <row r="25" spans="1:9" s="12" customFormat="1" ht="15.75" customHeight="1">
      <c r="A25" s="36" t="s">
        <v>6</v>
      </c>
      <c r="B25" s="37"/>
      <c r="C25" s="37"/>
      <c r="D25" s="37"/>
      <c r="E25" s="37"/>
      <c r="F25" s="38"/>
      <c r="G25" s="23">
        <f>(G23+G24)*0.06</f>
        <v>1689.3518399999998</v>
      </c>
      <c r="H25" s="21"/>
      <c r="I25" s="8"/>
    </row>
    <row r="26" spans="1:9" s="9" customFormat="1" ht="15.75" customHeight="1">
      <c r="A26" s="39" t="s">
        <v>14</v>
      </c>
      <c r="B26" s="40"/>
      <c r="C26" s="40"/>
      <c r="D26" s="40"/>
      <c r="E26" s="40"/>
      <c r="F26" s="41"/>
      <c r="G26" s="24">
        <f>SUM(G23:G25)</f>
        <v>29845.215839999997</v>
      </c>
      <c r="H26" s="22"/>
      <c r="I26" s="8"/>
    </row>
  </sheetData>
  <mergeCells count="15">
    <mergeCell ref="A1:H1"/>
    <mergeCell ref="B2:H2"/>
    <mergeCell ref="A23:F23"/>
    <mergeCell ref="A26:F26"/>
    <mergeCell ref="B3:H3"/>
    <mergeCell ref="B4:H4"/>
    <mergeCell ref="A17:F17"/>
    <mergeCell ref="A7:B7"/>
    <mergeCell ref="A8:F8"/>
    <mergeCell ref="A11:F11"/>
    <mergeCell ref="A14:F14"/>
    <mergeCell ref="A9:A10"/>
    <mergeCell ref="A21:F21"/>
    <mergeCell ref="A24:F24"/>
    <mergeCell ref="A25:F25"/>
  </mergeCells>
  <phoneticPr fontId="1" type="noConversion"/>
  <pageMargins left="0.60972222222222228" right="0.17916666666666667" top="0.4" bottom="0.50902777777777775" header="0.32916666666666666" footer="0.51111111111111107"/>
  <pageSetup paperSize="9" scale="5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别克对话寓言项目</vt:lpstr>
      <vt:lpstr>别克对话寓言项目!Print_Area</vt:lpstr>
      <vt:lpstr>别克对话寓言项目!Print_Titles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2017-05-24T04:40:19Z</cp:lastPrinted>
  <dcterms:created xsi:type="dcterms:W3CDTF">1996-12-17T01:32:42Z</dcterms:created>
  <dcterms:modified xsi:type="dcterms:W3CDTF">2018-06-19T02:09:40Z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