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0385" windowHeight="8370" tabRatio="924"/>
  </bookViews>
  <sheets>
    <sheet name="会议需求表（通用）" sheetId="44" r:id="rId1"/>
    <sheet name="机票" sheetId="45" r:id="rId2"/>
  </sheets>
  <definedNames>
    <definedName name="_xlnm.Print_Area" localSheetId="0">'会议需求表（通用）'!$A$1:$O$107</definedName>
    <definedName name="_xlnm.Print_Titles" localSheetId="0">'会议需求表（通用）'!$1:$7</definedName>
  </definedNames>
  <calcPr calcId="144525"/>
</workbook>
</file>

<file path=xl/sharedStrings.xml><?xml version="1.0" encoding="utf-8"?>
<sst xmlns="http://schemas.openxmlformats.org/spreadsheetml/2006/main" count="357">
  <si>
    <t>安斯泰来制药（中国）有限公司会议结算单（通用）</t>
  </si>
  <si>
    <t>会议名称：</t>
  </si>
  <si>
    <t>2018年京津移植Q1总结培训会议</t>
  </si>
  <si>
    <r>
      <rPr>
        <b/>
        <sz val="9"/>
        <rFont val="宋体"/>
        <charset val="134"/>
      </rP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</si>
  <si>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西安</t>
  </si>
  <si>
    <t>供应商名称：</t>
  </si>
  <si>
    <t>中国康辉旅游集团有限公司</t>
  </si>
  <si>
    <t>会议类型：</t>
  </si>
  <si>
    <t>大区会议</t>
  </si>
  <si>
    <t xml:space="preserve"> 参加人数：</t>
  </si>
  <si>
    <t>联系人/电话：</t>
  </si>
  <si>
    <t>马丽娜/13811302348</t>
  </si>
  <si>
    <t>会议时间：</t>
  </si>
  <si>
    <t>7.22-25</t>
  </si>
  <si>
    <t>报价有效期：</t>
  </si>
  <si>
    <t>2018/7月1日</t>
  </si>
  <si>
    <t>备注：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</si>
  <si>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</si>
  <si>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项目</t>
  </si>
  <si>
    <t>报价</t>
  </si>
  <si>
    <t>序号</t>
  </si>
  <si>
    <t>内容</t>
  </si>
  <si>
    <t>数量</t>
  </si>
  <si>
    <t>天数</t>
  </si>
  <si>
    <t>单位</t>
  </si>
  <si>
    <t>单价</t>
  </si>
  <si>
    <t>小计</t>
  </si>
  <si>
    <t>备注</t>
  </si>
  <si>
    <t>A</t>
  </si>
  <si>
    <t>酒店</t>
  </si>
  <si>
    <t>A-1</t>
  </si>
  <si>
    <t>会议地酒店：君乐城堡</t>
  </si>
  <si>
    <t>普通大床房</t>
  </si>
  <si>
    <t>月</t>
  </si>
  <si>
    <t>日</t>
  </si>
  <si>
    <t>晚</t>
  </si>
  <si>
    <t>间</t>
  </si>
  <si>
    <t>包含服务费、早餐</t>
  </si>
  <si>
    <t>普通双床房</t>
  </si>
  <si>
    <t>行政大床房</t>
  </si>
  <si>
    <t>免费升级房型</t>
  </si>
  <si>
    <t>A-2</t>
  </si>
  <si>
    <t>集结地酒店-1</t>
  </si>
  <si>
    <t>A-3</t>
  </si>
  <si>
    <t>集结地酒店-2</t>
  </si>
  <si>
    <t>A-4</t>
  </si>
  <si>
    <t>签证地酒店</t>
  </si>
  <si>
    <t>A-5</t>
  </si>
  <si>
    <t>会议室1</t>
  </si>
  <si>
    <t>50人，课桌式摆放</t>
  </si>
  <si>
    <t>场/天</t>
  </si>
  <si>
    <t>全天7500元，半天5000元，1F长乐厅16*8.3米高2.35米</t>
  </si>
  <si>
    <t>投影仪/幕布</t>
  </si>
  <si>
    <t>说明投影流明和幕布尺寸</t>
  </si>
  <si>
    <t>台/天</t>
  </si>
  <si>
    <t>酒店免费提供4000流明投影仪</t>
  </si>
  <si>
    <t>茶歇</t>
  </si>
  <si>
    <t>人/次</t>
  </si>
  <si>
    <t>茶歇：55元/位/次</t>
  </si>
  <si>
    <t>话筒</t>
  </si>
  <si>
    <t>有线麦/无线麦，数量等要求</t>
  </si>
  <si>
    <t>个/天</t>
  </si>
  <si>
    <t>酒店免费提供2支麦克</t>
  </si>
  <si>
    <t>会场设备</t>
  </si>
  <si>
    <t>视频切换、反看板、计时器、音频设备等</t>
  </si>
  <si>
    <t>其他</t>
  </si>
  <si>
    <t>白板纸</t>
  </si>
  <si>
    <t>元/张</t>
  </si>
  <si>
    <t>酒店白板纸</t>
  </si>
  <si>
    <t>A-6</t>
  </si>
  <si>
    <t>会议室2</t>
  </si>
  <si>
    <t>使用人数、摆放桌型以及层高等要求</t>
  </si>
  <si>
    <t>人/天</t>
  </si>
  <si>
    <t>说明有线麦/无线麦，数量</t>
  </si>
  <si>
    <t>简易搭建或会议包价</t>
  </si>
  <si>
    <t>合计：</t>
  </si>
  <si>
    <t>人数</t>
  </si>
  <si>
    <t>餐次</t>
  </si>
  <si>
    <t>合计</t>
  </si>
  <si>
    <t>B</t>
  </si>
  <si>
    <t>用餐</t>
  </si>
  <si>
    <t>B-1</t>
  </si>
  <si>
    <t>正餐</t>
  </si>
  <si>
    <t>午</t>
  </si>
  <si>
    <t>餐</t>
  </si>
  <si>
    <t>人</t>
  </si>
  <si>
    <t>酒店自助午餐</t>
  </si>
  <si>
    <t>B-2</t>
  </si>
  <si>
    <t>B-3</t>
  </si>
  <si>
    <t>西安饭庄</t>
  </si>
  <si>
    <t>B-4</t>
  </si>
  <si>
    <t>老孙家饭庄</t>
  </si>
  <si>
    <t>B-5</t>
  </si>
  <si>
    <t>7月23日晚酒水</t>
  </si>
  <si>
    <t>次</t>
  </si>
  <si>
    <t>C</t>
  </si>
  <si>
    <t>交通</t>
  </si>
  <si>
    <t>C-1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</si>
  <si>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</si>
  <si>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</si>
  <si>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辆/趟</t>
  </si>
  <si>
    <t>7月23日接机：酒店-机场-酒店</t>
  </si>
  <si>
    <t>7月24日外出用车</t>
  </si>
  <si>
    <t>4座帕萨特或别克</t>
  </si>
  <si>
    <t>7月22-24日接送机</t>
  </si>
  <si>
    <t>22座空调车（考斯特/其他品牌）</t>
  </si>
  <si>
    <t>7月22日接机、7月25日送机</t>
  </si>
  <si>
    <t>其他，53座空调车</t>
  </si>
  <si>
    <t>7月23-24日晚上外出用餐53坐大巴</t>
  </si>
  <si>
    <t>其他，45座空调车</t>
  </si>
  <si>
    <t>C-2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</si>
  <si>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</si>
  <si>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t>7月23-24日备车</t>
  </si>
  <si>
    <t>辆/天</t>
  </si>
  <si>
    <t>33座空调车（金龙/大宇/现代）</t>
  </si>
  <si>
    <t>C-3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</si>
  <si>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</si>
  <si>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C-4</t>
  </si>
  <si>
    <t>高铁或动车票</t>
  </si>
  <si>
    <r>
      <rPr>
        <sz val="9"/>
        <color theme="1"/>
        <rFont val="宋体"/>
        <charset val="134"/>
      </rP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</si>
  <si>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</si>
  <si>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t>人/单程</t>
  </si>
  <si>
    <t>D</t>
  </si>
  <si>
    <t>其他费用</t>
  </si>
  <si>
    <t>D-1</t>
  </si>
  <si>
    <t>保险费</t>
  </si>
  <si>
    <r>
      <rPr>
        <sz val="9"/>
        <rFont val="宋体"/>
        <charset val="134"/>
      </rP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</si>
  <si>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D-2</t>
  </si>
  <si>
    <t>签证费</t>
  </si>
  <si>
    <t>报价含递送服务及快递</t>
  </si>
  <si>
    <t>D-3</t>
  </si>
  <si>
    <t>会议注册费</t>
  </si>
  <si>
    <t>如有固定价格请填写</t>
  </si>
  <si>
    <t>D-4</t>
  </si>
  <si>
    <t>背景板</t>
  </si>
  <si>
    <r>
      <rPr>
        <sz val="9"/>
        <rFont val="宋体"/>
        <charset val="134"/>
      </rP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</si>
  <si>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平方米</t>
  </si>
  <si>
    <t>D-5</t>
  </si>
  <si>
    <t>讲台/签到台鲜花</t>
  </si>
  <si>
    <t>D-6</t>
  </si>
  <si>
    <t>桌卡</t>
  </si>
  <si>
    <t>块</t>
  </si>
  <si>
    <t>D-7</t>
  </si>
  <si>
    <t>横幅</t>
  </si>
  <si>
    <t>D-8</t>
  </si>
  <si>
    <t>摄影</t>
  </si>
  <si>
    <t>天</t>
  </si>
  <si>
    <t>7月23日下午会议摄像及合影</t>
  </si>
  <si>
    <t>D-9</t>
  </si>
  <si>
    <t>摄像</t>
  </si>
  <si>
    <t>D-10</t>
  </si>
  <si>
    <t>X展</t>
  </si>
  <si>
    <t>D-11</t>
  </si>
  <si>
    <t>客人饮水</t>
  </si>
  <si>
    <t>瓶</t>
  </si>
  <si>
    <t>E</t>
  </si>
  <si>
    <t>工作人员费用</t>
  </si>
  <si>
    <t>E-1</t>
  </si>
  <si>
    <t>境内接送机人员</t>
  </si>
  <si>
    <t>E-2</t>
  </si>
  <si>
    <t>境外机场接送机工作人员</t>
  </si>
  <si>
    <t>E-3</t>
  </si>
  <si>
    <t>国内陪签工作人员</t>
  </si>
  <si>
    <t>E-4</t>
  </si>
  <si>
    <t>当地工作人员</t>
  </si>
  <si>
    <t>7月22日-25日酒店工作人员</t>
  </si>
  <si>
    <t>以上总计：</t>
  </si>
  <si>
    <t>F</t>
  </si>
  <si>
    <t>服务费</t>
  </si>
  <si>
    <t>F-1</t>
  </si>
  <si>
    <t>包括酒店、会场、餐饮、交通及其他费用等</t>
  </si>
  <si>
    <t>G</t>
  </si>
  <si>
    <t>全程陪同</t>
  </si>
  <si>
    <t>G-1</t>
  </si>
  <si>
    <t>全程陪同人员费用</t>
  </si>
  <si>
    <t>包含交通、住宿、补贴等</t>
  </si>
  <si>
    <t>舱位</t>
  </si>
  <si>
    <t>票类</t>
  </si>
  <si>
    <t>H</t>
  </si>
  <si>
    <t>机票</t>
  </si>
  <si>
    <t>H-1</t>
  </si>
  <si>
    <t>国内航段</t>
  </si>
  <si>
    <r>
      <rPr>
        <sz val="9"/>
        <color theme="1"/>
        <rFont val="宋体"/>
        <charset val="134"/>
      </rP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</si>
  <si>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张</t>
  </si>
  <si>
    <t>各地-西安往返+退票</t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</si>
  <si>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</si>
  <si>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</si>
  <si>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</si>
  <si>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</si>
  <si>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</si>
  <si>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</si>
  <si>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</si>
  <si>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>J</t>
  </si>
  <si>
    <t>税金</t>
  </si>
  <si>
    <t>J-1</t>
  </si>
  <si>
    <t xml:space="preserve">供应商签字敲章确认/Sign and Chop by supplier:          </t>
  </si>
  <si>
    <t>账单明细</t>
  </si>
  <si>
    <t>出票日期</t>
  </si>
  <si>
    <t>票号</t>
  </si>
  <si>
    <r>
      <rPr>
        <b/>
        <sz val="10"/>
        <rFont val="微软雅黑"/>
        <charset val="0"/>
      </rPr>
      <t>PNR</t>
    </r>
    <r>
      <rPr>
        <b/>
        <sz val="10"/>
        <rFont val="微软雅黑"/>
        <charset val="134"/>
      </rPr>
      <t>号</t>
    </r>
  </si>
  <si>
    <t>航班号</t>
  </si>
  <si>
    <t>乘机人</t>
  </si>
  <si>
    <t>行程</t>
  </si>
  <si>
    <t>航班日期</t>
  </si>
  <si>
    <t>票价</t>
  </si>
  <si>
    <t>税款</t>
  </si>
  <si>
    <t>应收款</t>
  </si>
  <si>
    <t>9998547680350</t>
  </si>
  <si>
    <t>KS76FM</t>
  </si>
  <si>
    <t xml:space="preserve">CA1202 </t>
  </si>
  <si>
    <t>袁皎</t>
  </si>
  <si>
    <t>西安→北京首都</t>
  </si>
  <si>
    <t xml:space="preserve">2018-07-29 17:30, 19:25  </t>
  </si>
  <si>
    <t>Q</t>
  </si>
  <si>
    <t>9992971221857</t>
  </si>
  <si>
    <t>KS76E8</t>
  </si>
  <si>
    <t xml:space="preserve">CA1223 </t>
  </si>
  <si>
    <t>北京首都→西安</t>
  </si>
  <si>
    <t xml:space="preserve">2018-07-22 12:20, 14:30  </t>
  </si>
  <si>
    <t>V</t>
  </si>
  <si>
    <t>9998547679706</t>
  </si>
  <si>
    <t>KS76NR</t>
  </si>
  <si>
    <t xml:space="preserve">CA1224 </t>
  </si>
  <si>
    <t>刘晶洁</t>
  </si>
  <si>
    <t xml:space="preserve">2018-07-25 15:30, 17:25  </t>
  </si>
  <si>
    <t>U</t>
  </si>
  <si>
    <t>9992727120309</t>
  </si>
  <si>
    <t>KS76MH</t>
  </si>
  <si>
    <t xml:space="preserve">CA1289 </t>
  </si>
  <si>
    <t xml:space="preserve">2018-07-21 9:00, 11:05  </t>
  </si>
  <si>
    <t>9998547679710</t>
  </si>
  <si>
    <t>KS76CC</t>
  </si>
  <si>
    <t xml:space="preserve">CA1210 </t>
  </si>
  <si>
    <t>杨献刚</t>
  </si>
  <si>
    <t xml:space="preserve">2018-08-05 13:30, 15:25  </t>
  </si>
  <si>
    <t>9992971221856</t>
  </si>
  <si>
    <t>KS76BE</t>
  </si>
  <si>
    <t>9998547679720</t>
  </si>
  <si>
    <t>KS766Y</t>
  </si>
  <si>
    <t>王芳</t>
  </si>
  <si>
    <t>9992971221853</t>
  </si>
  <si>
    <t>JE2217</t>
  </si>
  <si>
    <t>9998547679721</t>
  </si>
  <si>
    <t>王谦</t>
  </si>
  <si>
    <t>9992971221854</t>
  </si>
  <si>
    <t>9992727120292</t>
  </si>
  <si>
    <t>JE21VL</t>
  </si>
  <si>
    <t>刘跃飞</t>
  </si>
  <si>
    <t>9992727120301</t>
  </si>
  <si>
    <t>KS75X0</t>
  </si>
  <si>
    <t>9992727120293</t>
  </si>
  <si>
    <t>曲经宇</t>
  </si>
  <si>
    <t>9992727120302</t>
  </si>
  <si>
    <t>9992727120294</t>
  </si>
  <si>
    <t>唐艳菲</t>
  </si>
  <si>
    <t>9992727120303</t>
  </si>
  <si>
    <t>9992727120295</t>
  </si>
  <si>
    <t>徐萌</t>
  </si>
  <si>
    <t>9992727120304</t>
  </si>
  <si>
    <t>9992727120296</t>
  </si>
  <si>
    <t>殷飞</t>
  </si>
  <si>
    <t>9992727120305</t>
  </si>
  <si>
    <t>9992727120297</t>
  </si>
  <si>
    <t>张静</t>
  </si>
  <si>
    <t>9992727120306</t>
  </si>
  <si>
    <t>9992727120298</t>
  </si>
  <si>
    <t>张义静</t>
  </si>
  <si>
    <t>9992727120307</t>
  </si>
  <si>
    <t>9992727120299</t>
  </si>
  <si>
    <t>张引黎</t>
  </si>
  <si>
    <t>9992727120308</t>
  </si>
  <si>
    <t>7842974379374</t>
  </si>
  <si>
    <t>JWXHWE</t>
  </si>
  <si>
    <t xml:space="preserve">CZ6960 </t>
  </si>
  <si>
    <t>李红</t>
  </si>
  <si>
    <t>西安→乌鲁木齐</t>
  </si>
  <si>
    <t xml:space="preserve">2018-07-25 19:20, 22:55  </t>
  </si>
  <si>
    <t>7842971352614</t>
  </si>
  <si>
    <t>KNGRY0</t>
  </si>
  <si>
    <t xml:space="preserve">CZ6966 </t>
  </si>
  <si>
    <t>乌鲁木齐→西安</t>
  </si>
  <si>
    <t xml:space="preserve">2018-07-22 17:10, 20:05  </t>
  </si>
  <si>
    <t>L</t>
  </si>
  <si>
    <t>7842974379371</t>
  </si>
  <si>
    <t>赵旭</t>
  </si>
  <si>
    <t>9892971353199</t>
  </si>
  <si>
    <t>KNGRT9</t>
  </si>
  <si>
    <t xml:space="preserve">RY8940 </t>
  </si>
  <si>
    <t xml:space="preserve">2018-07-20 17:05, 20:30  </t>
  </si>
  <si>
    <t>7842971352763</t>
  </si>
  <si>
    <t>KNGRJR</t>
  </si>
  <si>
    <t>廖新</t>
  </si>
  <si>
    <t>7842971352548</t>
  </si>
  <si>
    <t>HMXRGS</t>
  </si>
  <si>
    <t xml:space="preserve">CZ6305 </t>
  </si>
  <si>
    <t xml:space="preserve">2018-07-22 11:40, 14:45  </t>
  </si>
  <si>
    <t>7842971353376</t>
  </si>
  <si>
    <t>JQLMDK</t>
  </si>
  <si>
    <t>李玲</t>
  </si>
  <si>
    <t xml:space="preserve">2018-07-28 19:20, 22:55  </t>
  </si>
  <si>
    <t>7842971352549</t>
  </si>
  <si>
    <t>9992971211008</t>
  </si>
  <si>
    <t>JWXH3M</t>
  </si>
  <si>
    <t xml:space="preserve">CA1252 </t>
  </si>
  <si>
    <t>高磊</t>
  </si>
  <si>
    <t>西安→天津</t>
  </si>
  <si>
    <t xml:space="preserve">2018-07-29 20:40, 22:30  </t>
  </si>
  <si>
    <t>9992727092854</t>
  </si>
  <si>
    <t>HYX43E</t>
  </si>
  <si>
    <t xml:space="preserve">CA1251 </t>
  </si>
  <si>
    <t>天津→西安</t>
  </si>
  <si>
    <t xml:space="preserve">2018-07-22 17:35, 19:35  </t>
  </si>
  <si>
    <t>9992978800200</t>
  </si>
  <si>
    <t>西安-天津</t>
  </si>
  <si>
    <t xml:space="preserve">2018/7/28  20:40, 22:30  </t>
  </si>
  <si>
    <t>9992727092855</t>
  </si>
  <si>
    <t>李欣</t>
  </si>
  <si>
    <t>9992971211009</t>
  </si>
  <si>
    <t>9992978800202</t>
  </si>
  <si>
    <t>9992971211010</t>
  </si>
  <si>
    <t>沈晶</t>
  </si>
  <si>
    <t>9992727092856</t>
  </si>
  <si>
    <t>9992978800203</t>
  </si>
  <si>
    <t>9992971211011</t>
  </si>
  <si>
    <t>王建松</t>
  </si>
  <si>
    <t>9992727092857</t>
  </si>
  <si>
    <t>9992978800207</t>
  </si>
  <si>
    <t>8362729106050</t>
  </si>
  <si>
    <t>HDYE0H</t>
  </si>
  <si>
    <t xml:space="preserve">NS3255 </t>
  </si>
  <si>
    <t>张蕴斐</t>
  </si>
  <si>
    <t>石家庄→西安</t>
  </si>
  <si>
    <t xml:space="preserve">2018-07-22 7:40, 9:20  </t>
  </si>
  <si>
    <t>8362729106055</t>
  </si>
  <si>
    <t>KNDMVW</t>
  </si>
  <si>
    <t>孟庆栓</t>
  </si>
  <si>
    <t>8362729106056</t>
  </si>
  <si>
    <t>张彦培</t>
  </si>
  <si>
    <t>8262727120310</t>
  </si>
  <si>
    <t>KQDRJK</t>
  </si>
  <si>
    <t xml:space="preserve">GS7857 </t>
  </si>
  <si>
    <t>毕红军</t>
  </si>
  <si>
    <t xml:space="preserve">2018-07-22 7:30, 9:25  </t>
  </si>
  <si>
    <t>M</t>
  </si>
  <si>
    <t>7812435726960</t>
  </si>
  <si>
    <t>HR1MGH</t>
  </si>
  <si>
    <t xml:space="preserve">MU2190 </t>
  </si>
  <si>
    <t>周彩虹</t>
  </si>
  <si>
    <t>包头→西安</t>
  </si>
  <si>
    <t xml:space="preserve">2018-07-22 10:25, 12:00  </t>
  </si>
  <si>
    <t>9998547679722</t>
  </si>
  <si>
    <t>许剑梅</t>
  </si>
  <si>
    <t>退票</t>
  </si>
  <si>
    <t>9992971221855</t>
  </si>
  <si>
    <t>9992727120291</t>
  </si>
  <si>
    <t>刘洁</t>
  </si>
  <si>
    <t>9992727120300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</si>
</sst>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176" formatCode="#,##0.00;[Red]#,##0.00"/>
    <numFmt numFmtId="41" formatCode="_ * #,##0_ ;_ * \-#,##0_ ;_ * &quot;-&quot;_ ;_ @_ "/>
    <numFmt numFmtId="177" formatCode="_ * #,##0_ ;_ * \-#,##0_ ;_ * &quot;-&quot;??_ ;_ @_ "/>
    <numFmt numFmtId="178" formatCode="#,##0;[Red]#,##0"/>
    <numFmt numFmtId="43" formatCode="_ * #,##0.00_ ;_ * \-#,##0.00_ ;_ * &quot;-&quot;??_ ;_ @_ "/>
    <numFmt numFmtId="44" formatCode="_ &quot;￥&quot;* #,##0.00_ ;_ &quot;￥&quot;* \-#,##0.00_ ;_ &quot;￥&quot;* &quot;-&quot;??_ ;_ @_ "/>
    <numFmt numFmtId="179" formatCode="0.00_ "/>
  </numFmts>
  <fonts count="45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1"/>
      <name val="微软雅黑"/>
      <charset val="134"/>
    </font>
    <font>
      <b/>
      <sz val="11"/>
      <name val="微软雅黑"/>
      <charset val="0"/>
    </font>
    <font>
      <b/>
      <sz val="10"/>
      <name val="微软雅黑"/>
      <charset val="134"/>
    </font>
    <font>
      <b/>
      <sz val="10"/>
      <name val="微软雅黑"/>
      <charset val="0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b/>
      <sz val="8"/>
      <color rgb="FFC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u/>
      <sz val="9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 tint="-0.24994659260841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rgb="FFC00000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double">
        <color rgb="FFC00000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double">
        <color rgb="FFC00000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rgb="FFC00000"/>
      </right>
      <top style="hair">
        <color auto="1"/>
      </top>
      <bottom/>
      <diagonal/>
    </border>
    <border>
      <left style="double">
        <color rgb="FFC00000"/>
      </left>
      <right/>
      <top style="thin">
        <color auto="1"/>
      </top>
      <bottom style="medium">
        <color auto="1"/>
      </bottom>
      <diagonal/>
    </border>
    <border>
      <left/>
      <right style="double">
        <color rgb="FFC00000"/>
      </right>
      <top style="thin">
        <color auto="1"/>
      </top>
      <bottom style="medium">
        <color auto="1"/>
      </bottom>
      <diagonal/>
    </border>
    <border>
      <left style="double">
        <color rgb="FFC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rgb="FFC00000"/>
      </right>
      <top/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/>
      <diagonal/>
    </border>
    <border>
      <left/>
      <right style="double">
        <color rgb="FFC0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rgb="FFC00000"/>
      </right>
      <top style="thin">
        <color auto="1"/>
      </top>
      <bottom/>
      <diagonal/>
    </border>
    <border>
      <left style="double">
        <color rgb="FFC00000"/>
      </left>
      <right/>
      <top/>
      <bottom style="medium">
        <color auto="1"/>
      </bottom>
      <diagonal/>
    </border>
    <border>
      <left/>
      <right style="double">
        <color rgb="FFC00000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thin">
        <color auto="1"/>
      </bottom>
      <diagonal/>
    </border>
    <border>
      <left/>
      <right style="double">
        <color rgb="FFC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double">
        <color rgb="FFC00000"/>
      </left>
      <right style="thin">
        <color auto="1"/>
      </right>
      <top/>
      <bottom/>
      <diagonal/>
    </border>
    <border>
      <left style="thin">
        <color auto="1"/>
      </left>
      <right style="double">
        <color rgb="FFC00000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rgb="FFC0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hair">
        <color auto="1"/>
      </bottom>
      <diagonal/>
    </border>
    <border>
      <left style="double">
        <color rgb="FFC00000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rgb="FFC00000"/>
      </right>
      <top style="thin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auto="1"/>
      </top>
      <bottom style="double">
        <color rgb="FFC00000"/>
      </bottom>
      <diagonal/>
    </border>
    <border>
      <left/>
      <right/>
      <top style="thin">
        <color auto="1"/>
      </top>
      <bottom style="double">
        <color rgb="FFC00000"/>
      </bottom>
      <diagonal/>
    </border>
    <border>
      <left/>
      <right style="double">
        <color rgb="FFC00000"/>
      </right>
      <top style="thin">
        <color auto="1"/>
      </top>
      <bottom style="double">
        <color rgb="FFC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1" borderId="9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5" borderId="98" applyNumberFormat="0" applyFon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99" applyNumberFormat="0" applyFill="0" applyAlignment="0" applyProtection="0">
      <alignment vertical="center"/>
    </xf>
    <xf numFmtId="0" fontId="39" fillId="0" borderId="9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6" fillId="0" borderId="102" applyNumberFormat="0" applyFill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41" fillId="31" borderId="101" applyNumberFormat="0" applyAlignment="0" applyProtection="0">
      <alignment vertical="center"/>
    </xf>
    <xf numFmtId="0" fontId="35" fillId="31" borderId="96" applyNumberFormat="0" applyAlignment="0" applyProtection="0">
      <alignment vertical="center"/>
    </xf>
    <xf numFmtId="0" fontId="38" fillId="34" borderId="100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0" borderId="95" applyNumberFormat="0" applyFill="0" applyAlignment="0" applyProtection="0">
      <alignment vertical="center"/>
    </xf>
    <xf numFmtId="0" fontId="26" fillId="0" borderId="97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7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40" fillId="0" borderId="0" applyNumberFormat="0"/>
    <xf numFmtId="0" fontId="21" fillId="2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</cellStyleXfs>
  <cellXfs count="30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56" applyFont="1" applyBorder="1" applyAlignment="1">
      <alignment horizontal="center" vertical="center" wrapText="1"/>
    </xf>
    <xf numFmtId="0" fontId="7" fillId="0" borderId="0" xfId="56" applyFont="1" applyBorder="1" applyAlignment="1">
      <alignment horizontal="center" vertical="center" wrapText="1"/>
    </xf>
    <xf numFmtId="0" fontId="7" fillId="0" borderId="0" xfId="56" applyFont="1" applyBorder="1" applyAlignment="1">
      <alignment horizontal="left" vertical="center" wrapText="1"/>
    </xf>
    <xf numFmtId="0" fontId="8" fillId="3" borderId="1" xfId="52" applyFont="1" applyFill="1" applyBorder="1" applyAlignment="1">
      <alignment horizontal="center"/>
    </xf>
    <xf numFmtId="0" fontId="9" fillId="3" borderId="1" xfId="56" applyFont="1" applyFill="1" applyBorder="1" applyAlignment="1">
      <alignment horizontal="center" vertical="center"/>
    </xf>
    <xf numFmtId="0" fontId="8" fillId="3" borderId="1" xfId="56" applyFont="1" applyFill="1" applyBorder="1" applyAlignment="1">
      <alignment horizontal="center" vertical="center"/>
    </xf>
    <xf numFmtId="0" fontId="8" fillId="3" borderId="1" xfId="52" applyFont="1" applyFill="1" applyBorder="1" applyAlignment="1">
      <alignment horizontal="left" vertical="center"/>
    </xf>
    <xf numFmtId="14" fontId="2" fillId="0" borderId="1" xfId="48" applyNumberFormat="1" applyFont="1" applyFill="1" applyBorder="1" applyAlignment="1">
      <alignment horizontal="center" vertical="center"/>
    </xf>
    <xf numFmtId="0" fontId="2" fillId="0" borderId="1" xfId="48" applyFont="1" applyFill="1" applyBorder="1" applyAlignment="1">
      <alignment horizontal="center" vertical="center"/>
    </xf>
    <xf numFmtId="0" fontId="2" fillId="0" borderId="1" xfId="48" applyFont="1" applyFill="1" applyBorder="1" applyAlignment="1">
      <alignment horizontal="left" vertical="center"/>
    </xf>
    <xf numFmtId="14" fontId="2" fillId="0" borderId="1" xfId="48" applyNumberFormat="1" applyFont="1" applyFill="1" applyBorder="1" applyAlignment="1">
      <alignment horizontal="left" vertical="center"/>
    </xf>
    <xf numFmtId="14" fontId="2" fillId="2" borderId="1" xfId="48" applyNumberFormat="1" applyFont="1" applyFill="1" applyBorder="1" applyAlignment="1">
      <alignment horizontal="center" vertical="center"/>
    </xf>
    <xf numFmtId="0" fontId="2" fillId="2" borderId="1" xfId="48" applyFont="1" applyFill="1" applyBorder="1" applyAlignment="1">
      <alignment horizontal="center" vertical="center"/>
    </xf>
    <xf numFmtId="0" fontId="2" fillId="2" borderId="1" xfId="48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7" fillId="0" borderId="0" xfId="56" applyFont="1" applyFill="1" applyBorder="1" applyAlignment="1">
      <alignment horizontal="center" vertical="center" wrapText="1"/>
    </xf>
    <xf numFmtId="0" fontId="8" fillId="3" borderId="2" xfId="52" applyFont="1" applyFill="1" applyBorder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53" applyFont="1" applyBorder="1">
      <alignment vertical="center"/>
    </xf>
    <xf numFmtId="0" fontId="12" fillId="0" borderId="0" xfId="53" applyFont="1" applyFill="1" applyBorder="1">
      <alignment vertical="center"/>
    </xf>
    <xf numFmtId="0" fontId="12" fillId="0" borderId="0" xfId="53" applyFont="1" applyBorder="1">
      <alignment vertical="center"/>
    </xf>
    <xf numFmtId="0" fontId="12" fillId="0" borderId="0" xfId="53" applyFont="1" applyBorder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4" fillId="0" borderId="0" xfId="54" applyFont="1" applyFill="1" applyBorder="1" applyAlignment="1">
      <alignment horizontal="center" vertical="center"/>
    </xf>
    <xf numFmtId="0" fontId="15" fillId="4" borderId="0" xfId="53" applyFont="1" applyFill="1" applyBorder="1" applyAlignment="1">
      <alignment horizontal="left" vertical="center"/>
    </xf>
    <xf numFmtId="0" fontId="14" fillId="0" borderId="0" xfId="54" applyFont="1" applyBorder="1" applyAlignment="1">
      <alignment horizontal="left" vertical="center"/>
    </xf>
    <xf numFmtId="0" fontId="16" fillId="0" borderId="0" xfId="53" applyFont="1" applyFill="1" applyBorder="1" applyAlignment="1">
      <alignment vertical="center"/>
    </xf>
    <xf numFmtId="0" fontId="11" fillId="0" borderId="0" xfId="53" applyFont="1" applyBorder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2" fillId="0" borderId="0" xfId="53" applyFont="1" applyBorder="1" applyAlignment="1">
      <alignment vertical="center"/>
    </xf>
    <xf numFmtId="0" fontId="17" fillId="0" borderId="5" xfId="53" applyFont="1" applyBorder="1" applyAlignment="1">
      <alignment vertical="center"/>
    </xf>
    <xf numFmtId="0" fontId="17" fillId="0" borderId="6" xfId="53" applyFont="1" applyBorder="1" applyAlignment="1">
      <alignment horizontal="left" vertical="center" wrapText="1"/>
    </xf>
    <xf numFmtId="0" fontId="18" fillId="5" borderId="7" xfId="54" applyFont="1" applyFill="1" applyBorder="1" applyAlignment="1">
      <alignment horizontal="center" vertical="center"/>
    </xf>
    <xf numFmtId="0" fontId="18" fillId="5" borderId="8" xfId="54" applyFont="1" applyFill="1" applyBorder="1" applyAlignment="1">
      <alignment horizontal="center" vertical="center"/>
    </xf>
    <xf numFmtId="0" fontId="18" fillId="5" borderId="9" xfId="54" applyFont="1" applyFill="1" applyBorder="1" applyAlignment="1">
      <alignment horizontal="center" vertical="center"/>
    </xf>
    <xf numFmtId="0" fontId="18" fillId="5" borderId="1" xfId="54" applyFont="1" applyFill="1" applyBorder="1" applyAlignment="1">
      <alignment horizontal="center" vertical="center"/>
    </xf>
    <xf numFmtId="0" fontId="18" fillId="5" borderId="10" xfId="54" applyFont="1" applyFill="1" applyBorder="1" applyAlignment="1">
      <alignment horizontal="center" vertical="center"/>
    </xf>
    <xf numFmtId="0" fontId="12" fillId="0" borderId="11" xfId="53" applyFont="1" applyFill="1" applyBorder="1" applyAlignment="1">
      <alignment vertical="center"/>
    </xf>
    <xf numFmtId="0" fontId="12" fillId="0" borderId="12" xfId="53" applyFont="1" applyFill="1" applyBorder="1" applyAlignment="1">
      <alignment vertical="center"/>
    </xf>
    <xf numFmtId="0" fontId="12" fillId="0" borderId="13" xfId="53" applyFont="1" applyFill="1" applyBorder="1" applyAlignment="1">
      <alignment vertical="center"/>
    </xf>
    <xf numFmtId="0" fontId="12" fillId="0" borderId="0" xfId="53" applyFont="1" applyFill="1" applyBorder="1" applyAlignment="1">
      <alignment vertical="center"/>
    </xf>
    <xf numFmtId="0" fontId="12" fillId="0" borderId="14" xfId="53" applyFont="1" applyBorder="1" applyAlignment="1">
      <alignment horizontal="center" vertical="center"/>
    </xf>
    <xf numFmtId="0" fontId="12" fillId="6" borderId="15" xfId="53" applyFont="1" applyFill="1" applyBorder="1" applyAlignment="1">
      <alignment horizontal="left" vertical="center" wrapText="1"/>
    </xf>
    <xf numFmtId="0" fontId="12" fillId="0" borderId="15" xfId="53" applyFont="1" applyFill="1" applyBorder="1" applyAlignment="1">
      <alignment horizontal="center" vertical="center"/>
    </xf>
    <xf numFmtId="0" fontId="12" fillId="6" borderId="15" xfId="53" applyFont="1" applyFill="1" applyBorder="1" applyAlignment="1">
      <alignment horizontal="center" vertical="center"/>
    </xf>
    <xf numFmtId="0" fontId="12" fillId="0" borderId="16" xfId="53" applyFont="1" applyBorder="1" applyAlignment="1">
      <alignment horizontal="center" vertical="center"/>
    </xf>
    <xf numFmtId="0" fontId="12" fillId="6" borderId="17" xfId="53" applyFont="1" applyFill="1" applyBorder="1" applyAlignment="1">
      <alignment horizontal="left" vertical="center" wrapText="1"/>
    </xf>
    <xf numFmtId="0" fontId="12" fillId="0" borderId="17" xfId="53" applyFont="1" applyFill="1" applyBorder="1" applyAlignment="1">
      <alignment horizontal="center" vertical="center"/>
    </xf>
    <xf numFmtId="0" fontId="12" fillId="6" borderId="17" xfId="53" applyFont="1" applyFill="1" applyBorder="1" applyAlignment="1">
      <alignment horizontal="center" vertical="center"/>
    </xf>
    <xf numFmtId="0" fontId="12" fillId="0" borderId="17" xfId="53" applyFont="1" applyBorder="1" applyAlignment="1">
      <alignment horizontal="left" vertical="center"/>
    </xf>
    <xf numFmtId="0" fontId="19" fillId="0" borderId="17" xfId="54" applyFont="1" applyFill="1" applyBorder="1" applyAlignment="1">
      <alignment horizontal="left" vertical="center"/>
    </xf>
    <xf numFmtId="0" fontId="19" fillId="6" borderId="17" xfId="54" applyFont="1" applyFill="1" applyBorder="1" applyAlignment="1">
      <alignment vertical="center" wrapText="1"/>
    </xf>
    <xf numFmtId="0" fontId="19" fillId="6" borderId="17" xfId="54" applyFont="1" applyFill="1" applyBorder="1" applyAlignment="1">
      <alignment vertical="center"/>
    </xf>
    <xf numFmtId="0" fontId="20" fillId="0" borderId="17" xfId="54" applyFont="1" applyFill="1" applyBorder="1" applyAlignment="1">
      <alignment horizontal="left" vertical="center"/>
    </xf>
    <xf numFmtId="0" fontId="12" fillId="0" borderId="18" xfId="53" applyFont="1" applyBorder="1" applyAlignment="1">
      <alignment horizontal="center" vertical="center"/>
    </xf>
    <xf numFmtId="0" fontId="20" fillId="0" borderId="19" xfId="54" applyFont="1" applyFill="1" applyBorder="1" applyAlignment="1">
      <alignment horizontal="left" vertical="center"/>
    </xf>
    <xf numFmtId="0" fontId="19" fillId="6" borderId="19" xfId="54" applyFont="1" applyFill="1" applyBorder="1" applyAlignment="1">
      <alignment vertical="center"/>
    </xf>
    <xf numFmtId="0" fontId="12" fillId="0" borderId="20" xfId="53" applyFont="1" applyBorder="1" applyAlignment="1">
      <alignment vertical="center"/>
    </xf>
    <xf numFmtId="0" fontId="12" fillId="0" borderId="21" xfId="53" applyFont="1" applyBorder="1" applyAlignment="1">
      <alignment vertical="center"/>
    </xf>
    <xf numFmtId="0" fontId="18" fillId="5" borderId="22" xfId="54" applyFont="1" applyFill="1" applyBorder="1" applyAlignment="1">
      <alignment horizontal="center" vertical="center"/>
    </xf>
    <xf numFmtId="0" fontId="18" fillId="5" borderId="4" xfId="54" applyFont="1" applyFill="1" applyBorder="1" applyAlignment="1">
      <alignment horizontal="center" vertical="center"/>
    </xf>
    <xf numFmtId="0" fontId="18" fillId="5" borderId="23" xfId="54" applyFont="1" applyFill="1" applyBorder="1" applyAlignment="1">
      <alignment horizontal="center" vertical="center"/>
    </xf>
    <xf numFmtId="0" fontId="12" fillId="0" borderId="24" xfId="53" applyFont="1" applyBorder="1" applyAlignment="1">
      <alignment vertical="center"/>
    </xf>
    <xf numFmtId="0" fontId="12" fillId="0" borderId="25" xfId="53" applyFont="1" applyBorder="1" applyAlignment="1">
      <alignment vertical="center"/>
    </xf>
    <xf numFmtId="0" fontId="18" fillId="0" borderId="26" xfId="54" applyFont="1" applyBorder="1" applyAlignment="1">
      <alignment horizontal="center" vertical="center"/>
    </xf>
    <xf numFmtId="0" fontId="18" fillId="0" borderId="2" xfId="54" applyFont="1" applyBorder="1" applyAlignment="1">
      <alignment horizontal="left" vertical="center"/>
    </xf>
    <xf numFmtId="0" fontId="12" fillId="4" borderId="2" xfId="53" applyFont="1" applyFill="1" applyBorder="1" applyAlignment="1">
      <alignment vertical="center"/>
    </xf>
    <xf numFmtId="0" fontId="12" fillId="6" borderId="2" xfId="53" applyFont="1" applyFill="1" applyBorder="1" applyAlignment="1">
      <alignment horizontal="center" vertical="center"/>
    </xf>
    <xf numFmtId="0" fontId="12" fillId="0" borderId="2" xfId="53" applyFont="1" applyFill="1" applyBorder="1" applyAlignment="1">
      <alignment horizontal="center" vertical="center"/>
    </xf>
    <xf numFmtId="0" fontId="18" fillId="0" borderId="16" xfId="54" applyFont="1" applyBorder="1" applyAlignment="1">
      <alignment horizontal="center" vertical="center"/>
    </xf>
    <xf numFmtId="0" fontId="18" fillId="0" borderId="17" xfId="54" applyFont="1" applyBorder="1" applyAlignment="1">
      <alignment horizontal="left" vertical="center"/>
    </xf>
    <xf numFmtId="0" fontId="12" fillId="4" borderId="17" xfId="53" applyFont="1" applyFill="1" applyBorder="1" applyAlignment="1">
      <alignment vertical="center"/>
    </xf>
    <xf numFmtId="0" fontId="18" fillId="0" borderId="27" xfId="54" applyFont="1" applyBorder="1" applyAlignment="1">
      <alignment horizontal="center" vertical="center"/>
    </xf>
    <xf numFmtId="0" fontId="18" fillId="0" borderId="4" xfId="54" applyFont="1" applyBorder="1" applyAlignment="1">
      <alignment horizontal="left" vertical="center"/>
    </xf>
    <xf numFmtId="0" fontId="12" fillId="4" borderId="4" xfId="53" applyFont="1" applyFill="1" applyBorder="1" applyAlignment="1">
      <alignment vertical="center"/>
    </xf>
    <xf numFmtId="0" fontId="12" fillId="0" borderId="28" xfId="53" applyFont="1" applyBorder="1" applyAlignment="1">
      <alignment vertical="center"/>
    </xf>
    <xf numFmtId="0" fontId="12" fillId="0" borderId="29" xfId="53" applyFont="1" applyBorder="1" applyAlignment="1">
      <alignment vertical="center"/>
    </xf>
    <xf numFmtId="0" fontId="18" fillId="5" borderId="30" xfId="54" applyFont="1" applyFill="1" applyBorder="1" applyAlignment="1">
      <alignment horizontal="center" vertical="center"/>
    </xf>
    <xf numFmtId="0" fontId="18" fillId="5" borderId="31" xfId="54" applyFont="1" applyFill="1" applyBorder="1" applyAlignment="1">
      <alignment horizontal="center" vertical="center"/>
    </xf>
    <xf numFmtId="0" fontId="12" fillId="0" borderId="9" xfId="53" applyFont="1" applyBorder="1" applyAlignment="1">
      <alignment vertical="center"/>
    </xf>
    <xf numFmtId="0" fontId="12" fillId="0" borderId="13" xfId="53" applyFont="1" applyBorder="1" applyAlignment="1">
      <alignment vertical="center"/>
    </xf>
    <xf numFmtId="0" fontId="18" fillId="0" borderId="32" xfId="54" applyFont="1" applyBorder="1" applyAlignment="1">
      <alignment horizontal="center" vertical="center"/>
    </xf>
    <xf numFmtId="0" fontId="18" fillId="0" borderId="3" xfId="54" applyFont="1" applyBorder="1" applyAlignment="1">
      <alignment horizontal="left" vertical="center" wrapText="1"/>
    </xf>
    <xf numFmtId="0" fontId="12" fillId="0" borderId="12" xfId="53" applyFont="1" applyFill="1" applyBorder="1" applyAlignment="1">
      <alignment horizontal="left" vertical="center"/>
    </xf>
    <xf numFmtId="0" fontId="12" fillId="0" borderId="0" xfId="53" applyFont="1" applyFill="1" applyBorder="1" applyAlignment="1">
      <alignment horizontal="left" vertical="center"/>
    </xf>
    <xf numFmtId="0" fontId="12" fillId="0" borderId="33" xfId="53" applyFont="1" applyFill="1" applyBorder="1" applyAlignment="1">
      <alignment horizontal="left" vertical="center"/>
    </xf>
    <xf numFmtId="0" fontId="12" fillId="0" borderId="34" xfId="53" applyFont="1" applyFill="1" applyBorder="1" applyAlignment="1">
      <alignment horizontal="left" vertical="center"/>
    </xf>
    <xf numFmtId="0" fontId="12" fillId="0" borderId="35" xfId="53" applyFont="1" applyFill="1" applyBorder="1" applyAlignment="1">
      <alignment horizontal="left" vertical="center"/>
    </xf>
    <xf numFmtId="0" fontId="12" fillId="0" borderId="36" xfId="53" applyFont="1" applyFill="1" applyBorder="1" applyAlignment="1">
      <alignment horizontal="left" vertical="center"/>
    </xf>
    <xf numFmtId="0" fontId="18" fillId="0" borderId="4" xfId="54" applyFont="1" applyBorder="1" applyAlignment="1">
      <alignment horizontal="left" vertical="center" wrapText="1"/>
    </xf>
    <xf numFmtId="0" fontId="20" fillId="0" borderId="12" xfId="53" applyFont="1" applyFill="1" applyBorder="1" applyAlignment="1">
      <alignment horizontal="left" vertical="center"/>
    </xf>
    <xf numFmtId="0" fontId="20" fillId="0" borderId="0" xfId="53" applyFont="1" applyFill="1" applyBorder="1" applyAlignment="1">
      <alignment horizontal="left" vertical="center"/>
    </xf>
    <xf numFmtId="0" fontId="18" fillId="0" borderId="12" xfId="53" applyFont="1" applyFill="1" applyBorder="1" applyAlignment="1">
      <alignment horizontal="left" vertical="center"/>
    </xf>
    <xf numFmtId="0" fontId="18" fillId="0" borderId="0" xfId="53" applyFont="1" applyFill="1" applyBorder="1" applyAlignment="1">
      <alignment horizontal="left" vertical="center"/>
    </xf>
    <xf numFmtId="0" fontId="18" fillId="0" borderId="14" xfId="54" applyFont="1" applyBorder="1" applyAlignment="1">
      <alignment horizontal="center" vertical="center"/>
    </xf>
    <xf numFmtId="0" fontId="12" fillId="4" borderId="2" xfId="53" applyFont="1" applyFill="1" applyBorder="1" applyAlignment="1">
      <alignment horizontal="left" vertical="center"/>
    </xf>
    <xf numFmtId="0" fontId="12" fillId="4" borderId="15" xfId="53" applyFont="1" applyFill="1" applyBorder="1" applyAlignment="1">
      <alignment vertical="center"/>
    </xf>
    <xf numFmtId="0" fontId="18" fillId="0" borderId="3" xfId="54" applyFont="1" applyBorder="1" applyAlignment="1">
      <alignment horizontal="left" vertical="center"/>
    </xf>
    <xf numFmtId="0" fontId="12" fillId="4" borderId="17" xfId="53" applyFont="1" applyFill="1" applyBorder="1" applyAlignment="1">
      <alignment horizontal="left" vertical="center"/>
    </xf>
    <xf numFmtId="0" fontId="18" fillId="0" borderId="37" xfId="54" applyFont="1" applyBorder="1" applyAlignment="1">
      <alignment horizontal="center" vertical="center"/>
    </xf>
    <xf numFmtId="0" fontId="12" fillId="4" borderId="38" xfId="53" applyFont="1" applyFill="1" applyBorder="1" applyAlignment="1">
      <alignment horizontal="left" vertical="center"/>
    </xf>
    <xf numFmtId="0" fontId="16" fillId="4" borderId="0" xfId="53" applyFont="1" applyFill="1" applyBorder="1" applyAlignment="1">
      <alignment horizontal="left" vertical="center"/>
    </xf>
    <xf numFmtId="0" fontId="11" fillId="0" borderId="0" xfId="53" applyFont="1" applyBorder="1" applyAlignment="1">
      <alignment horizontal="center" vertical="center"/>
    </xf>
    <xf numFmtId="0" fontId="11" fillId="0" borderId="0" xfId="53" applyFont="1" applyBorder="1" applyAlignment="1">
      <alignment horizontal="left" vertical="center"/>
    </xf>
    <xf numFmtId="0" fontId="16" fillId="2" borderId="0" xfId="53" applyFont="1" applyFill="1" applyBorder="1" applyAlignment="1">
      <alignment horizontal="left" vertical="center"/>
    </xf>
    <xf numFmtId="14" fontId="16" fillId="2" borderId="0" xfId="53" applyNumberFormat="1" applyFont="1" applyFill="1" applyBorder="1" applyAlignment="1">
      <alignment horizontal="left" vertical="center"/>
    </xf>
    <xf numFmtId="0" fontId="17" fillId="0" borderId="39" xfId="53" applyFont="1" applyBorder="1" applyAlignment="1">
      <alignment horizontal="left" vertical="center" wrapText="1"/>
    </xf>
    <xf numFmtId="0" fontId="18" fillId="5" borderId="40" xfId="54" applyFont="1" applyFill="1" applyBorder="1" applyAlignment="1">
      <alignment horizontal="center" vertical="center"/>
    </xf>
    <xf numFmtId="0" fontId="18" fillId="5" borderId="41" xfId="54" applyFont="1" applyFill="1" applyBorder="1" applyAlignment="1">
      <alignment horizontal="center" vertical="center"/>
    </xf>
    <xf numFmtId="0" fontId="12" fillId="0" borderId="42" xfId="53" applyFont="1" applyFill="1" applyBorder="1" applyAlignment="1">
      <alignment vertical="center"/>
    </xf>
    <xf numFmtId="177" fontId="12" fillId="6" borderId="15" xfId="55" applyNumberFormat="1" applyFont="1" applyFill="1" applyBorder="1" applyAlignment="1">
      <alignment horizontal="center" vertical="center"/>
    </xf>
    <xf numFmtId="0" fontId="12" fillId="0" borderId="43" xfId="53" applyFont="1" applyBorder="1" applyAlignment="1">
      <alignment horizontal="center" vertical="center"/>
    </xf>
    <xf numFmtId="176" fontId="12" fillId="2" borderId="44" xfId="55" applyNumberFormat="1" applyFont="1" applyFill="1" applyBorder="1" applyAlignment="1">
      <alignment vertical="center"/>
    </xf>
    <xf numFmtId="176" fontId="12" fillId="0" borderId="45" xfId="53" applyNumberFormat="1" applyFont="1" applyBorder="1" applyAlignment="1">
      <alignment vertical="center"/>
    </xf>
    <xf numFmtId="0" fontId="12" fillId="0" borderId="46" xfId="53" applyFont="1" applyBorder="1" applyAlignment="1">
      <alignment vertical="center"/>
    </xf>
    <xf numFmtId="177" fontId="12" fillId="6" borderId="17" xfId="55" applyNumberFormat="1" applyFont="1" applyFill="1" applyBorder="1" applyAlignment="1">
      <alignment horizontal="center" vertical="center"/>
    </xf>
    <xf numFmtId="0" fontId="12" fillId="0" borderId="33" xfId="53" applyFont="1" applyBorder="1" applyAlignment="1">
      <alignment horizontal="center" vertical="center"/>
    </xf>
    <xf numFmtId="176" fontId="12" fillId="2" borderId="47" xfId="55" applyNumberFormat="1" applyFont="1" applyFill="1" applyBorder="1" applyAlignment="1">
      <alignment vertical="center"/>
    </xf>
    <xf numFmtId="176" fontId="12" fillId="0" borderId="17" xfId="53" applyNumberFormat="1" applyFont="1" applyBorder="1" applyAlignment="1">
      <alignment vertical="center"/>
    </xf>
    <xf numFmtId="178" fontId="12" fillId="2" borderId="47" xfId="55" applyNumberFormat="1" applyFont="1" applyFill="1" applyBorder="1" applyAlignment="1">
      <alignment vertical="center"/>
    </xf>
    <xf numFmtId="178" fontId="12" fillId="0" borderId="17" xfId="53" applyNumberFormat="1" applyFont="1" applyBorder="1" applyAlignment="1">
      <alignment vertical="center"/>
    </xf>
    <xf numFmtId="0" fontId="12" fillId="0" borderId="48" xfId="53" applyFont="1" applyBorder="1" applyAlignment="1">
      <alignment vertical="center"/>
    </xf>
    <xf numFmtId="0" fontId="19" fillId="0" borderId="33" xfId="54" applyFont="1" applyBorder="1" applyAlignment="1">
      <alignment horizontal="center" vertical="center"/>
    </xf>
    <xf numFmtId="0" fontId="12" fillId="2" borderId="48" xfId="53" applyFont="1" applyFill="1" applyBorder="1" applyAlignment="1">
      <alignment vertical="center"/>
    </xf>
    <xf numFmtId="0" fontId="12" fillId="6" borderId="19" xfId="53" applyFont="1" applyFill="1" applyBorder="1" applyAlignment="1">
      <alignment horizontal="center" vertical="center"/>
    </xf>
    <xf numFmtId="0" fontId="19" fillId="0" borderId="49" xfId="54" applyFont="1" applyBorder="1" applyAlignment="1">
      <alignment horizontal="center" vertical="center"/>
    </xf>
    <xf numFmtId="178" fontId="12" fillId="2" borderId="50" xfId="55" applyNumberFormat="1" applyFont="1" applyFill="1" applyBorder="1" applyAlignment="1">
      <alignment vertical="center"/>
    </xf>
    <xf numFmtId="178" fontId="12" fillId="0" borderId="19" xfId="53" applyNumberFormat="1" applyFont="1" applyBorder="1" applyAlignment="1">
      <alignment vertical="center"/>
    </xf>
    <xf numFmtId="0" fontId="12" fillId="2" borderId="51" xfId="53" applyFont="1" applyFill="1" applyBorder="1" applyAlignment="1">
      <alignment vertical="center"/>
    </xf>
    <xf numFmtId="0" fontId="12" fillId="0" borderId="21" xfId="53" applyFont="1" applyBorder="1" applyAlignment="1">
      <alignment horizontal="center" vertical="center"/>
    </xf>
    <xf numFmtId="0" fontId="12" fillId="0" borderId="52" xfId="53" applyFont="1" applyBorder="1" applyAlignment="1">
      <alignment vertical="center"/>
    </xf>
    <xf numFmtId="176" fontId="12" fillId="0" borderId="21" xfId="53" applyNumberFormat="1" applyFont="1" applyBorder="1" applyAlignment="1">
      <alignment vertical="center"/>
    </xf>
    <xf numFmtId="0" fontId="12" fillId="0" borderId="53" xfId="53" applyFont="1" applyBorder="1" applyAlignment="1">
      <alignment vertical="center"/>
    </xf>
    <xf numFmtId="0" fontId="18" fillId="5" borderId="35" xfId="54" applyFont="1" applyFill="1" applyBorder="1" applyAlignment="1">
      <alignment horizontal="center" vertical="center"/>
    </xf>
    <xf numFmtId="0" fontId="18" fillId="5" borderId="54" xfId="54" applyFont="1" applyFill="1" applyBorder="1" applyAlignment="1">
      <alignment horizontal="center" vertical="center"/>
    </xf>
    <xf numFmtId="0" fontId="18" fillId="5" borderId="55" xfId="54" applyFont="1" applyFill="1" applyBorder="1" applyAlignment="1">
      <alignment horizontal="center" vertical="center"/>
    </xf>
    <xf numFmtId="0" fontId="12" fillId="0" borderId="25" xfId="53" applyFont="1" applyBorder="1" applyAlignment="1">
      <alignment horizontal="center" vertical="center"/>
    </xf>
    <xf numFmtId="0" fontId="12" fillId="0" borderId="56" xfId="53" applyFont="1" applyBorder="1" applyAlignment="1">
      <alignment vertical="center"/>
    </xf>
    <xf numFmtId="0" fontId="12" fillId="0" borderId="57" xfId="53" applyFont="1" applyBorder="1" applyAlignment="1">
      <alignment vertical="center"/>
    </xf>
    <xf numFmtId="0" fontId="12" fillId="4" borderId="2" xfId="53" applyFont="1" applyFill="1" applyBorder="1" applyAlignment="1">
      <alignment horizontal="center" vertical="center"/>
    </xf>
    <xf numFmtId="0" fontId="12" fillId="0" borderId="58" xfId="53" applyFont="1" applyBorder="1" applyAlignment="1">
      <alignment horizontal="center" vertical="center"/>
    </xf>
    <xf numFmtId="179" fontId="12" fillId="2" borderId="59" xfId="55" applyNumberFormat="1" applyFont="1" applyFill="1" applyBorder="1" applyAlignment="1">
      <alignment vertical="center"/>
    </xf>
    <xf numFmtId="179" fontId="12" fillId="0" borderId="2" xfId="53" applyNumberFormat="1" applyFont="1" applyBorder="1" applyAlignment="1">
      <alignment vertical="center"/>
    </xf>
    <xf numFmtId="0" fontId="12" fillId="2" borderId="60" xfId="53" applyFont="1" applyFill="1" applyBorder="1" applyAlignment="1">
      <alignment vertical="center"/>
    </xf>
    <xf numFmtId="0" fontId="12" fillId="4" borderId="17" xfId="53" applyFont="1" applyFill="1" applyBorder="1" applyAlignment="1">
      <alignment horizontal="center" vertical="center"/>
    </xf>
    <xf numFmtId="179" fontId="12" fillId="2" borderId="47" xfId="55" applyNumberFormat="1" applyFont="1" applyFill="1" applyBorder="1" applyAlignment="1">
      <alignment vertical="center"/>
    </xf>
    <xf numFmtId="179" fontId="12" fillId="0" borderId="17" xfId="53" applyNumberFormat="1" applyFont="1" applyBorder="1" applyAlignment="1">
      <alignment vertical="center"/>
    </xf>
    <xf numFmtId="179" fontId="12" fillId="0" borderId="17" xfId="53" applyNumberFormat="1" applyFont="1" applyFill="1" applyBorder="1" applyAlignment="1">
      <alignment vertical="center"/>
    </xf>
    <xf numFmtId="176" fontId="12" fillId="0" borderId="17" xfId="53" applyNumberFormat="1" applyFont="1" applyFill="1" applyBorder="1" applyAlignment="1">
      <alignment vertical="center"/>
    </xf>
    <xf numFmtId="0" fontId="12" fillId="0" borderId="35" xfId="53" applyFont="1" applyBorder="1" applyAlignment="1">
      <alignment horizontal="center" vertical="center"/>
    </xf>
    <xf numFmtId="176" fontId="12" fillId="2" borderId="54" xfId="55" applyNumberFormat="1" applyFont="1" applyFill="1" applyBorder="1" applyAlignment="1">
      <alignment vertical="center"/>
    </xf>
    <xf numFmtId="176" fontId="12" fillId="0" borderId="4" xfId="53" applyNumberFormat="1" applyFont="1" applyBorder="1" applyAlignment="1">
      <alignment vertical="center"/>
    </xf>
    <xf numFmtId="0" fontId="12" fillId="2" borderId="55" xfId="53" applyFont="1" applyFill="1" applyBorder="1" applyAlignment="1">
      <alignment vertical="center"/>
    </xf>
    <xf numFmtId="0" fontId="12" fillId="0" borderId="29" xfId="53" applyFont="1" applyBorder="1" applyAlignment="1">
      <alignment horizontal="center" vertical="center"/>
    </xf>
    <xf numFmtId="0" fontId="12" fillId="0" borderId="61" xfId="53" applyFont="1" applyBorder="1" applyAlignment="1">
      <alignment vertical="center"/>
    </xf>
    <xf numFmtId="176" fontId="12" fillId="0" borderId="29" xfId="53" applyNumberFormat="1" applyFont="1" applyBorder="1" applyAlignment="1">
      <alignment vertical="center"/>
    </xf>
    <xf numFmtId="0" fontId="12" fillId="0" borderId="62" xfId="53" applyFont="1" applyBorder="1" applyAlignment="1">
      <alignment vertical="center"/>
    </xf>
    <xf numFmtId="0" fontId="18" fillId="5" borderId="63" xfId="54" applyFont="1" applyFill="1" applyBorder="1" applyAlignment="1">
      <alignment horizontal="center" vertical="center"/>
    </xf>
    <xf numFmtId="0" fontId="18" fillId="5" borderId="64" xfId="54" applyFont="1" applyFill="1" applyBorder="1" applyAlignment="1">
      <alignment horizontal="center" vertical="center"/>
    </xf>
    <xf numFmtId="0" fontId="18" fillId="5" borderId="65" xfId="54" applyFont="1" applyFill="1" applyBorder="1" applyAlignment="1">
      <alignment horizontal="center" vertical="center"/>
    </xf>
    <xf numFmtId="0" fontId="12" fillId="0" borderId="13" xfId="53" applyFont="1" applyBorder="1" applyAlignment="1">
      <alignment horizontal="center" vertical="center"/>
    </xf>
    <xf numFmtId="0" fontId="12" fillId="0" borderId="66" xfId="53" applyFont="1" applyBorder="1" applyAlignment="1">
      <alignment vertical="center"/>
    </xf>
    <xf numFmtId="0" fontId="12" fillId="0" borderId="67" xfId="53" applyFont="1" applyBorder="1" applyAlignment="1">
      <alignment vertical="center"/>
    </xf>
    <xf numFmtId="0" fontId="12" fillId="0" borderId="68" xfId="53" applyFont="1" applyFill="1" applyBorder="1" applyAlignment="1">
      <alignment horizontal="left" vertical="center"/>
    </xf>
    <xf numFmtId="0" fontId="12" fillId="4" borderId="69" xfId="53" applyFont="1" applyFill="1" applyBorder="1" applyAlignment="1">
      <alignment horizontal="center" vertical="center"/>
    </xf>
    <xf numFmtId="0" fontId="12" fillId="4" borderId="3" xfId="53" applyFont="1" applyFill="1" applyBorder="1" applyAlignment="1">
      <alignment horizontal="center" vertical="center"/>
    </xf>
    <xf numFmtId="0" fontId="18" fillId="0" borderId="43" xfId="54" applyFont="1" applyBorder="1" applyAlignment="1">
      <alignment horizontal="center" vertical="center"/>
    </xf>
    <xf numFmtId="176" fontId="12" fillId="2" borderId="70" xfId="55" applyNumberFormat="1" applyFont="1" applyFill="1" applyBorder="1" applyAlignment="1">
      <alignment vertical="center"/>
    </xf>
    <xf numFmtId="176" fontId="12" fillId="0" borderId="3" xfId="53" applyNumberFormat="1" applyFont="1" applyFill="1" applyBorder="1" applyAlignment="1">
      <alignment vertical="center"/>
    </xf>
    <xf numFmtId="0" fontId="12" fillId="2" borderId="71" xfId="53" applyFont="1" applyFill="1" applyBorder="1" applyAlignment="1">
      <alignment vertical="center"/>
    </xf>
    <xf numFmtId="0" fontId="12" fillId="0" borderId="72" xfId="53" applyFont="1" applyFill="1" applyBorder="1" applyAlignment="1">
      <alignment horizontal="left" vertical="center"/>
    </xf>
    <xf numFmtId="0" fontId="18" fillId="0" borderId="33" xfId="54" applyFont="1" applyBorder="1" applyAlignment="1">
      <alignment horizontal="center" vertical="center"/>
    </xf>
    <xf numFmtId="0" fontId="12" fillId="0" borderId="23" xfId="53" applyFont="1" applyFill="1" applyBorder="1" applyAlignment="1">
      <alignment horizontal="left" vertical="center"/>
    </xf>
    <xf numFmtId="0" fontId="12" fillId="4" borderId="38" xfId="53" applyFont="1" applyFill="1" applyBorder="1" applyAlignment="1">
      <alignment horizontal="center" vertical="center"/>
    </xf>
    <xf numFmtId="0" fontId="12" fillId="4" borderId="4" xfId="53" applyFont="1" applyFill="1" applyBorder="1" applyAlignment="1">
      <alignment horizontal="center" vertical="center"/>
    </xf>
    <xf numFmtId="0" fontId="18" fillId="0" borderId="73" xfId="54" applyFont="1" applyBorder="1" applyAlignment="1">
      <alignment horizontal="center" vertical="center"/>
    </xf>
    <xf numFmtId="0" fontId="20" fillId="0" borderId="68" xfId="53" applyFont="1" applyFill="1" applyBorder="1" applyAlignment="1">
      <alignment horizontal="left" vertical="center"/>
    </xf>
    <xf numFmtId="0" fontId="20" fillId="4" borderId="38" xfId="53" applyFont="1" applyFill="1" applyBorder="1" applyAlignment="1">
      <alignment horizontal="center" vertical="center"/>
    </xf>
    <xf numFmtId="0" fontId="20" fillId="4" borderId="4" xfId="53" applyFont="1" applyFill="1" applyBorder="1" applyAlignment="1">
      <alignment horizontal="center" vertical="center"/>
    </xf>
    <xf numFmtId="0" fontId="20" fillId="0" borderId="43" xfId="54" applyFont="1" applyFill="1" applyBorder="1" applyAlignment="1">
      <alignment horizontal="center" vertical="center"/>
    </xf>
    <xf numFmtId="176" fontId="20" fillId="2" borderId="70" xfId="55" applyNumberFormat="1" applyFont="1" applyFill="1" applyBorder="1" applyAlignment="1">
      <alignment vertical="center"/>
    </xf>
    <xf numFmtId="176" fontId="20" fillId="0" borderId="3" xfId="53" applyNumberFormat="1" applyFont="1" applyFill="1" applyBorder="1" applyAlignment="1">
      <alignment vertical="center"/>
    </xf>
    <xf numFmtId="0" fontId="20" fillId="2" borderId="71" xfId="53" applyFont="1" applyFill="1" applyBorder="1" applyAlignment="1">
      <alignment vertical="center" wrapText="1"/>
    </xf>
    <xf numFmtId="0" fontId="18" fillId="0" borderId="68" xfId="53" applyFont="1" applyFill="1" applyBorder="1" applyAlignment="1">
      <alignment horizontal="left" vertical="center"/>
    </xf>
    <xf numFmtId="0" fontId="18" fillId="4" borderId="19" xfId="53" applyFont="1" applyFill="1" applyBorder="1" applyAlignment="1">
      <alignment horizontal="center" vertical="center"/>
    </xf>
    <xf numFmtId="0" fontId="18" fillId="4" borderId="3" xfId="53" applyFont="1" applyFill="1" applyBorder="1" applyAlignment="1">
      <alignment horizontal="center" vertical="center"/>
    </xf>
    <xf numFmtId="0" fontId="18" fillId="0" borderId="43" xfId="54" applyFont="1" applyFill="1" applyBorder="1" applyAlignment="1">
      <alignment horizontal="center" vertical="center"/>
    </xf>
    <xf numFmtId="176" fontId="18" fillId="2" borderId="70" xfId="55" applyNumberFormat="1" applyFont="1" applyFill="1" applyBorder="1" applyAlignment="1">
      <alignment vertical="center"/>
    </xf>
    <xf numFmtId="176" fontId="18" fillId="0" borderId="3" xfId="53" applyNumberFormat="1" applyFont="1" applyFill="1" applyBorder="1" applyAlignment="1">
      <alignment vertical="center"/>
    </xf>
    <xf numFmtId="0" fontId="18" fillId="2" borderId="71" xfId="53" applyFont="1" applyFill="1" applyBorder="1" applyAlignment="1">
      <alignment vertical="center" wrapText="1"/>
    </xf>
    <xf numFmtId="0" fontId="18" fillId="0" borderId="35" xfId="54" applyFont="1" applyBorder="1" applyAlignment="1">
      <alignment horizontal="center" vertical="center"/>
    </xf>
    <xf numFmtId="178" fontId="12" fillId="2" borderId="54" xfId="55" applyNumberFormat="1" applyFont="1" applyFill="1" applyBorder="1" applyAlignment="1">
      <alignment vertical="center"/>
    </xf>
    <xf numFmtId="178" fontId="12" fillId="0" borderId="4" xfId="53" applyNumberFormat="1" applyFont="1" applyBorder="1" applyAlignment="1">
      <alignment vertical="center"/>
    </xf>
    <xf numFmtId="178" fontId="12" fillId="2" borderId="70" xfId="55" applyNumberFormat="1" applyFont="1" applyFill="1" applyBorder="1" applyAlignment="1">
      <alignment vertical="center"/>
    </xf>
    <xf numFmtId="178" fontId="12" fillId="0" borderId="3" xfId="53" applyNumberFormat="1" applyFont="1" applyBorder="1" applyAlignment="1">
      <alignment vertical="center"/>
    </xf>
    <xf numFmtId="0" fontId="12" fillId="4" borderId="15" xfId="53" applyFont="1" applyFill="1" applyBorder="1" applyAlignment="1">
      <alignment horizontal="center" vertical="center"/>
    </xf>
    <xf numFmtId="178" fontId="12" fillId="2" borderId="74" xfId="55" applyNumberFormat="1" applyFont="1" applyFill="1" applyBorder="1" applyAlignment="1">
      <alignment vertical="center"/>
    </xf>
    <xf numFmtId="178" fontId="12" fillId="0" borderId="15" xfId="53" applyNumberFormat="1" applyFont="1" applyBorder="1" applyAlignment="1">
      <alignment vertical="center"/>
    </xf>
    <xf numFmtId="0" fontId="12" fillId="2" borderId="75" xfId="53" applyFont="1" applyFill="1" applyBorder="1" applyAlignment="1">
      <alignment vertical="center"/>
    </xf>
    <xf numFmtId="0" fontId="12" fillId="0" borderId="38" xfId="53" applyFont="1" applyFill="1" applyBorder="1" applyAlignment="1">
      <alignment horizontal="center" vertical="center"/>
    </xf>
    <xf numFmtId="178" fontId="12" fillId="2" borderId="76" xfId="55" applyNumberFormat="1" applyFont="1" applyFill="1" applyBorder="1" applyAlignment="1">
      <alignment vertical="center"/>
    </xf>
    <xf numFmtId="178" fontId="12" fillId="0" borderId="38" xfId="53" applyNumberFormat="1" applyFont="1" applyBorder="1" applyAlignment="1">
      <alignment vertical="center"/>
    </xf>
    <xf numFmtId="0" fontId="12" fillId="2" borderId="77" xfId="53" applyFont="1" applyFill="1" applyBorder="1" applyAlignment="1">
      <alignment vertical="center"/>
    </xf>
    <xf numFmtId="0" fontId="12" fillId="0" borderId="78" xfId="53" applyFont="1" applyBorder="1" applyAlignment="1">
      <alignment vertical="center"/>
    </xf>
    <xf numFmtId="0" fontId="18" fillId="4" borderId="58" xfId="54" applyFont="1" applyFill="1" applyBorder="1" applyAlignment="1">
      <alignment horizontal="left" vertical="center"/>
    </xf>
    <xf numFmtId="0" fontId="18" fillId="4" borderId="25" xfId="54" applyFont="1" applyFill="1" applyBorder="1" applyAlignment="1">
      <alignment horizontal="left" vertical="center"/>
    </xf>
    <xf numFmtId="0" fontId="12" fillId="0" borderId="16" xfId="53" applyFont="1" applyBorder="1" applyAlignment="1">
      <alignment vertical="center"/>
    </xf>
    <xf numFmtId="0" fontId="18" fillId="4" borderId="33" xfId="54" applyFont="1" applyFill="1" applyBorder="1" applyAlignment="1">
      <alignment horizontal="left" vertical="center"/>
    </xf>
    <xf numFmtId="0" fontId="18" fillId="4" borderId="34" xfId="54" applyFont="1" applyFill="1" applyBorder="1" applyAlignment="1">
      <alignment horizontal="left" vertical="center"/>
    </xf>
    <xf numFmtId="0" fontId="18" fillId="0" borderId="17" xfId="54" applyFont="1" applyFill="1" applyBorder="1" applyAlignment="1">
      <alignment horizontal="left" vertical="center"/>
    </xf>
    <xf numFmtId="0" fontId="12" fillId="0" borderId="79" xfId="53" applyFont="1" applyBorder="1" applyAlignment="1">
      <alignment vertical="center"/>
    </xf>
    <xf numFmtId="0" fontId="18" fillId="0" borderId="38" xfId="54" applyFont="1" applyFill="1" applyBorder="1" applyAlignment="1">
      <alignment horizontal="left" vertical="center"/>
    </xf>
    <xf numFmtId="0" fontId="18" fillId="0" borderId="2" xfId="54" applyFont="1" applyFill="1" applyBorder="1" applyAlignment="1">
      <alignment horizontal="left" vertical="center"/>
    </xf>
    <xf numFmtId="0" fontId="12" fillId="4" borderId="43" xfId="53" applyFont="1" applyFill="1" applyBorder="1" applyAlignment="1">
      <alignment horizontal="center" vertical="center"/>
    </xf>
    <xf numFmtId="0" fontId="12" fillId="4" borderId="80" xfId="53" applyFont="1" applyFill="1" applyBorder="1" applyAlignment="1">
      <alignment horizontal="center" vertical="center"/>
    </xf>
    <xf numFmtId="0" fontId="18" fillId="0" borderId="17" xfId="54" applyFont="1" applyFill="1" applyBorder="1" applyAlignment="1">
      <alignment horizontal="left" vertical="center"/>
    </xf>
    <xf numFmtId="0" fontId="12" fillId="4" borderId="33" xfId="53" applyFont="1" applyFill="1" applyBorder="1" applyAlignment="1">
      <alignment horizontal="center" vertical="center"/>
    </xf>
    <xf numFmtId="0" fontId="12" fillId="4" borderId="34" xfId="53" applyFont="1" applyFill="1" applyBorder="1" applyAlignment="1">
      <alignment horizontal="center" vertical="center"/>
    </xf>
    <xf numFmtId="0" fontId="18" fillId="0" borderId="38" xfId="54" applyFont="1" applyFill="1" applyBorder="1" applyAlignment="1">
      <alignment horizontal="left" vertical="center"/>
    </xf>
    <xf numFmtId="0" fontId="12" fillId="4" borderId="73" xfId="53" applyFont="1" applyFill="1" applyBorder="1" applyAlignment="1">
      <alignment horizontal="center" vertical="center"/>
    </xf>
    <xf numFmtId="0" fontId="12" fillId="4" borderId="81" xfId="53" applyFont="1" applyFill="1" applyBorder="1" applyAlignment="1">
      <alignment horizontal="center" vertical="center"/>
    </xf>
    <xf numFmtId="0" fontId="12" fillId="7" borderId="11" xfId="53" applyFont="1" applyFill="1" applyBorder="1" applyAlignment="1">
      <alignment vertical="center"/>
    </xf>
    <xf numFmtId="0" fontId="12" fillId="7" borderId="0" xfId="53" applyFont="1" applyFill="1" applyBorder="1" applyAlignment="1">
      <alignment vertical="center"/>
    </xf>
    <xf numFmtId="0" fontId="12" fillId="0" borderId="24" xfId="53" applyFont="1" applyBorder="1" applyAlignment="1">
      <alignment horizontal="left" vertical="center"/>
    </xf>
    <xf numFmtId="0" fontId="18" fillId="0" borderId="82" xfId="54" applyFont="1" applyBorder="1" applyAlignment="1">
      <alignment horizontal="center" vertical="center"/>
    </xf>
    <xf numFmtId="0" fontId="18" fillId="0" borderId="1" xfId="54" applyFont="1" applyFill="1" applyBorder="1" applyAlignment="1">
      <alignment horizontal="left" vertical="center"/>
    </xf>
    <xf numFmtId="0" fontId="12" fillId="4" borderId="83" xfId="53" applyFont="1" applyFill="1" applyBorder="1" applyAlignment="1">
      <alignment horizontal="left" vertical="center"/>
    </xf>
    <xf numFmtId="0" fontId="12" fillId="4" borderId="13" xfId="53" applyFont="1" applyFill="1" applyBorder="1" applyAlignment="1">
      <alignment horizontal="left" vertical="center"/>
    </xf>
    <xf numFmtId="0" fontId="12" fillId="7" borderId="28" xfId="53" applyFont="1" applyFill="1" applyBorder="1" applyAlignment="1">
      <alignment vertical="center"/>
    </xf>
    <xf numFmtId="0" fontId="12" fillId="7" borderId="29" xfId="53" applyFont="1" applyFill="1" applyBorder="1" applyAlignment="1">
      <alignment vertical="center"/>
    </xf>
    <xf numFmtId="0" fontId="18" fillId="5" borderId="84" xfId="54" applyFont="1" applyFill="1" applyBorder="1" applyAlignment="1">
      <alignment horizontal="center" vertical="center"/>
    </xf>
    <xf numFmtId="0" fontId="18" fillId="0" borderId="15" xfId="54" applyFont="1" applyFill="1" applyBorder="1" applyAlignment="1">
      <alignment horizontal="left" vertical="center"/>
    </xf>
    <xf numFmtId="0" fontId="12" fillId="4" borderId="15" xfId="53" applyFont="1" applyFill="1" applyBorder="1" applyAlignment="1">
      <alignment horizontal="left" vertical="center"/>
    </xf>
    <xf numFmtId="0" fontId="18" fillId="0" borderId="73" xfId="54" applyFont="1" applyFill="1" applyBorder="1" applyAlignment="1">
      <alignment horizontal="left" vertical="center"/>
    </xf>
    <xf numFmtId="0" fontId="12" fillId="0" borderId="81" xfId="53" applyFont="1" applyBorder="1" applyAlignment="1">
      <alignment horizontal="left" vertical="center"/>
    </xf>
    <xf numFmtId="0" fontId="12" fillId="0" borderId="83" xfId="53" applyFont="1" applyBorder="1" applyAlignment="1">
      <alignment horizontal="left" vertical="center"/>
    </xf>
    <xf numFmtId="0" fontId="12" fillId="0" borderId="13" xfId="53" applyFont="1" applyBorder="1" applyAlignment="1">
      <alignment horizontal="left" vertical="center"/>
    </xf>
    <xf numFmtId="0" fontId="18" fillId="4" borderId="85" xfId="54" applyFont="1" applyFill="1" applyBorder="1" applyAlignment="1">
      <alignment horizontal="left" vertical="center"/>
    </xf>
    <xf numFmtId="0" fontId="12" fillId="4" borderId="58" xfId="53" applyFont="1" applyFill="1" applyBorder="1" applyAlignment="1">
      <alignment horizontal="center" vertical="center"/>
    </xf>
    <xf numFmtId="0" fontId="12" fillId="4" borderId="85" xfId="53" applyFont="1" applyFill="1" applyBorder="1" applyAlignment="1">
      <alignment horizontal="center" vertical="center"/>
    </xf>
    <xf numFmtId="0" fontId="18" fillId="0" borderId="58" xfId="54" applyFont="1" applyBorder="1" applyAlignment="1">
      <alignment horizontal="center" vertical="center"/>
    </xf>
    <xf numFmtId="178" fontId="12" fillId="2" borderId="59" xfId="55" applyNumberFormat="1" applyFont="1" applyFill="1" applyBorder="1" applyAlignment="1">
      <alignment vertical="center"/>
    </xf>
    <xf numFmtId="178" fontId="12" fillId="0" borderId="2" xfId="53" applyNumberFormat="1" applyFont="1" applyBorder="1" applyAlignment="1">
      <alignment vertical="center"/>
    </xf>
    <xf numFmtId="0" fontId="18" fillId="4" borderId="72" xfId="54" applyFont="1" applyFill="1" applyBorder="1" applyAlignment="1">
      <alignment horizontal="left" vertical="center"/>
    </xf>
    <xf numFmtId="0" fontId="12" fillId="4" borderId="72" xfId="53" applyFont="1" applyFill="1" applyBorder="1" applyAlignment="1">
      <alignment horizontal="center" vertical="center"/>
    </xf>
    <xf numFmtId="176" fontId="12" fillId="0" borderId="2" xfId="53" applyNumberFormat="1" applyFont="1" applyBorder="1" applyAlignment="1">
      <alignment vertical="center"/>
    </xf>
    <xf numFmtId="176" fontId="12" fillId="0" borderId="1" xfId="53" applyNumberFormat="1" applyFont="1" applyBorder="1" applyAlignment="1">
      <alignment vertical="center"/>
    </xf>
    <xf numFmtId="0" fontId="18" fillId="0" borderId="33" xfId="54" applyFont="1" applyFill="1" applyBorder="1" applyAlignment="1">
      <alignment horizontal="center" vertical="center"/>
    </xf>
    <xf numFmtId="176" fontId="12" fillId="0" borderId="2" xfId="53" applyNumberFormat="1" applyFont="1" applyFill="1" applyBorder="1" applyAlignment="1">
      <alignment vertical="center"/>
    </xf>
    <xf numFmtId="0" fontId="18" fillId="0" borderId="73" xfId="54" applyFont="1" applyFill="1" applyBorder="1" applyAlignment="1">
      <alignment horizontal="center" vertical="center"/>
    </xf>
    <xf numFmtId="179" fontId="12" fillId="2" borderId="76" xfId="55" applyNumberFormat="1" applyFont="1" applyFill="1" applyBorder="1" applyAlignment="1">
      <alignment vertical="center"/>
    </xf>
    <xf numFmtId="179" fontId="12" fillId="0" borderId="1" xfId="53" applyNumberFormat="1" applyFont="1" applyFill="1" applyBorder="1" applyAlignment="1">
      <alignment vertical="center"/>
    </xf>
    <xf numFmtId="179" fontId="12" fillId="0" borderId="61" xfId="53" applyNumberFormat="1" applyFont="1" applyBorder="1" applyAlignment="1">
      <alignment vertical="center"/>
    </xf>
    <xf numFmtId="179" fontId="12" fillId="0" borderId="29" xfId="53" applyNumberFormat="1" applyFont="1" applyBorder="1" applyAlignment="1">
      <alignment vertical="center"/>
    </xf>
    <xf numFmtId="0" fontId="12" fillId="4" borderId="86" xfId="53" applyFont="1" applyFill="1" applyBorder="1" applyAlignment="1">
      <alignment horizontal="center" vertical="center"/>
    </xf>
    <xf numFmtId="0" fontId="12" fillId="4" borderId="87" xfId="53" applyFont="1" applyFill="1" applyBorder="1" applyAlignment="1">
      <alignment horizontal="center" vertical="center"/>
    </xf>
    <xf numFmtId="0" fontId="12" fillId="0" borderId="73" xfId="53" applyFont="1" applyBorder="1" applyAlignment="1">
      <alignment horizontal="center" vertical="center"/>
    </xf>
    <xf numFmtId="179" fontId="12" fillId="0" borderId="38" xfId="53" applyNumberFormat="1" applyFont="1" applyBorder="1" applyAlignment="1">
      <alignment vertical="center"/>
    </xf>
    <xf numFmtId="179" fontId="12" fillId="0" borderId="66" xfId="53" applyNumberFormat="1" applyFont="1" applyBorder="1" applyAlignment="1">
      <alignment vertical="center"/>
    </xf>
    <xf numFmtId="179" fontId="12" fillId="0" borderId="13" xfId="53" applyNumberFormat="1" applyFont="1" applyBorder="1" applyAlignment="1">
      <alignment vertical="center"/>
    </xf>
    <xf numFmtId="0" fontId="12" fillId="7" borderId="0" xfId="53" applyFont="1" applyFill="1" applyBorder="1" applyAlignment="1">
      <alignment horizontal="center" vertical="center"/>
    </xf>
    <xf numFmtId="179" fontId="12" fillId="7" borderId="88" xfId="53" applyNumberFormat="1" applyFont="1" applyFill="1" applyBorder="1" applyAlignment="1">
      <alignment vertical="center"/>
    </xf>
    <xf numFmtId="179" fontId="12" fillId="7" borderId="0" xfId="53" applyNumberFormat="1" applyFont="1" applyFill="1" applyBorder="1" applyAlignment="1">
      <alignment vertical="center"/>
    </xf>
    <xf numFmtId="0" fontId="12" fillId="7" borderId="89" xfId="53" applyFont="1" applyFill="1" applyBorder="1" applyAlignment="1">
      <alignment vertical="center"/>
    </xf>
    <xf numFmtId="0" fontId="12" fillId="4" borderId="10" xfId="53" applyFont="1" applyFill="1" applyBorder="1" applyAlignment="1">
      <alignment horizontal="left" vertical="center"/>
    </xf>
    <xf numFmtId="176" fontId="12" fillId="0" borderId="83" xfId="51" applyNumberFormat="1" applyFont="1" applyBorder="1" applyAlignment="1">
      <alignment horizontal="center" vertical="center"/>
    </xf>
    <xf numFmtId="176" fontId="12" fillId="0" borderId="10" xfId="51" applyNumberFormat="1" applyFont="1" applyBorder="1" applyAlignment="1">
      <alignment horizontal="center" vertical="center"/>
    </xf>
    <xf numFmtId="0" fontId="12" fillId="0" borderId="83" xfId="53" applyFont="1" applyBorder="1" applyAlignment="1">
      <alignment horizontal="center" vertical="center"/>
    </xf>
    <xf numFmtId="9" fontId="12" fillId="2" borderId="90" xfId="51" applyFont="1" applyFill="1" applyBorder="1" applyAlignment="1">
      <alignment horizontal="center" vertical="center"/>
    </xf>
    <xf numFmtId="0" fontId="12" fillId="2" borderId="91" xfId="53" applyFont="1" applyFill="1" applyBorder="1" applyAlignment="1">
      <alignment vertical="center"/>
    </xf>
    <xf numFmtId="0" fontId="12" fillId="7" borderId="29" xfId="53" applyFont="1" applyFill="1" applyBorder="1" applyAlignment="1">
      <alignment horizontal="center" vertical="center"/>
    </xf>
    <xf numFmtId="0" fontId="12" fillId="7" borderId="61" xfId="53" applyFont="1" applyFill="1" applyBorder="1" applyAlignment="1">
      <alignment vertical="center"/>
    </xf>
    <xf numFmtId="176" fontId="12" fillId="7" borderId="29" xfId="53" applyNumberFormat="1" applyFont="1" applyFill="1" applyBorder="1" applyAlignment="1">
      <alignment vertical="center"/>
    </xf>
    <xf numFmtId="0" fontId="12" fillId="7" borderId="62" xfId="53" applyFont="1" applyFill="1" applyBorder="1" applyAlignment="1">
      <alignment vertical="center"/>
    </xf>
    <xf numFmtId="0" fontId="12" fillId="4" borderId="1" xfId="53" applyFont="1" applyFill="1" applyBorder="1" applyAlignment="1">
      <alignment horizontal="center" vertical="center"/>
    </xf>
    <xf numFmtId="179" fontId="12" fillId="2" borderId="90" xfId="55" applyNumberFormat="1" applyFont="1" applyFill="1" applyBorder="1" applyAlignment="1">
      <alignment vertical="center"/>
    </xf>
    <xf numFmtId="179" fontId="12" fillId="0" borderId="1" xfId="53" applyNumberFormat="1" applyFont="1" applyBorder="1" applyAlignment="1">
      <alignment vertical="center"/>
    </xf>
    <xf numFmtId="179" fontId="12" fillId="7" borderId="61" xfId="53" applyNumberFormat="1" applyFont="1" applyFill="1" applyBorder="1" applyAlignment="1">
      <alignment vertical="center"/>
    </xf>
    <xf numFmtId="179" fontId="12" fillId="7" borderId="29" xfId="53" applyNumberFormat="1" applyFont="1" applyFill="1" applyBorder="1" applyAlignment="1">
      <alignment vertical="center"/>
    </xf>
    <xf numFmtId="176" fontId="12" fillId="2" borderId="74" xfId="55" applyNumberFormat="1" applyFont="1" applyFill="1" applyBorder="1" applyAlignment="1">
      <alignment vertical="center"/>
    </xf>
    <xf numFmtId="176" fontId="12" fillId="0" borderId="15" xfId="53" applyNumberFormat="1" applyFont="1" applyFill="1" applyBorder="1" applyAlignment="1">
      <alignment vertical="center"/>
    </xf>
    <xf numFmtId="9" fontId="12" fillId="2" borderId="54" xfId="51" applyFont="1" applyFill="1" applyBorder="1" applyAlignment="1">
      <alignment horizontal="center" vertical="center"/>
    </xf>
    <xf numFmtId="0" fontId="12" fillId="0" borderId="10" xfId="53" applyFont="1" applyBorder="1" applyAlignment="1">
      <alignment horizontal="left" vertical="center"/>
    </xf>
    <xf numFmtId="0" fontId="12" fillId="7" borderId="88" xfId="53" applyFont="1" applyFill="1" applyBorder="1" applyAlignment="1">
      <alignment vertical="center"/>
    </xf>
    <xf numFmtId="176" fontId="12" fillId="7" borderId="0" xfId="53" applyNumberFormat="1" applyFont="1" applyFill="1" applyBorder="1" applyAlignment="1">
      <alignment vertical="center"/>
    </xf>
    <xf numFmtId="0" fontId="12" fillId="0" borderId="92" xfId="53" applyFont="1" applyBorder="1" applyAlignment="1">
      <alignment vertical="center"/>
    </xf>
    <xf numFmtId="0" fontId="12" fillId="0" borderId="93" xfId="53" applyFont="1" applyBorder="1" applyAlignment="1">
      <alignment vertical="center"/>
    </xf>
    <xf numFmtId="0" fontId="12" fillId="0" borderId="94" xfId="53" applyFont="1" applyBorder="1" applyAlignment="1">
      <alignment vertical="center"/>
    </xf>
    <xf numFmtId="0" fontId="2" fillId="0" borderId="1" xfId="48" applyFont="1" applyFill="1" applyBorder="1" applyAlignment="1" quotePrefix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  <cellStyle name="百分比 3" xfId="51"/>
    <cellStyle name="常规 2" xfId="52"/>
    <cellStyle name="常规 3" xfId="53"/>
    <cellStyle name="常规_Sheet1 3" xfId="54"/>
    <cellStyle name="千位分隔 2" xfId="55"/>
    <cellStyle name="常规 4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438150</xdr:colOff>
      <xdr:row>0</xdr:row>
      <xdr:rowOff>398980</xdr:rowOff>
    </xdr:to>
    <xdr:pic>
      <xdr:nvPicPr>
        <xdr:cNvPr id="592" name="图片 59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>
          <a:fillRect/>
        </a:stretch>
      </xdr:blipFill>
      <xdr:spPr>
        <a:xfrm>
          <a:off x="85725" y="0"/>
          <a:ext cx="71120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  <pageSetUpPr fitToPage="1"/>
  </sheetPr>
  <dimension ref="A1:O168"/>
  <sheetViews>
    <sheetView showGridLines="0" tabSelected="1" workbookViewId="0">
      <pane ySplit="8" topLeftCell="A9" activePane="bottomLeft" state="frozen"/>
      <selection/>
      <selection pane="bottomLeft" activeCell="O48" sqref="O48"/>
    </sheetView>
  </sheetViews>
  <sheetFormatPr defaultColWidth="9.14166666666667" defaultRowHeight="11.25"/>
  <cols>
    <col min="1" max="1" width="4.70833333333333" style="32" customWidth="1"/>
    <col min="2" max="2" width="15.7083333333333" style="32" customWidth="1"/>
    <col min="3" max="3" width="14.7083333333333" style="32" customWidth="1"/>
    <col min="4" max="9" width="4.28333333333333" style="32" customWidth="1"/>
    <col min="10" max="11" width="5.28333333333333" style="33" customWidth="1"/>
    <col min="12" max="12" width="5.70833333333333" style="33" customWidth="1"/>
    <col min="13" max="13" width="9.125" style="32" customWidth="1"/>
    <col min="14" max="14" width="11.75" style="32" customWidth="1"/>
    <col min="15" max="15" width="43.5666666666667" style="32" customWidth="1"/>
    <col min="16" max="16384" width="9.14166666666667" style="32"/>
  </cols>
  <sheetData>
    <row r="1" s="29" customFormat="1" ht="42.75" customHeight="1" spans="1: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="30" customFormat="1" ht="15" customHeight="1" spans="1:15">
      <c r="A2" s="35" t="s">
        <v>1</v>
      </c>
      <c r="B2" s="35"/>
      <c r="C2" s="36" t="s">
        <v>2</v>
      </c>
      <c r="D2" s="36"/>
      <c r="E2" s="36"/>
      <c r="F2" s="37" t="s">
        <v>3</v>
      </c>
      <c r="G2" s="38"/>
      <c r="H2" s="38"/>
      <c r="I2" s="113" t="s">
        <v>4</v>
      </c>
      <c r="J2" s="113"/>
      <c r="K2" s="114"/>
      <c r="L2" s="115" t="s">
        <v>5</v>
      </c>
      <c r="M2" s="115"/>
      <c r="N2" s="116" t="s">
        <v>6</v>
      </c>
      <c r="O2" s="116"/>
    </row>
    <row r="3" s="30" customFormat="1" ht="15" customHeight="1" spans="1:15">
      <c r="A3" s="35" t="s">
        <v>7</v>
      </c>
      <c r="B3" s="35"/>
      <c r="C3" s="36" t="s">
        <v>8</v>
      </c>
      <c r="D3" s="36"/>
      <c r="E3" s="36"/>
      <c r="F3" s="37" t="s">
        <v>9</v>
      </c>
      <c r="G3" s="38"/>
      <c r="H3" s="38"/>
      <c r="I3" s="113">
        <v>50</v>
      </c>
      <c r="J3" s="113"/>
      <c r="K3" s="114"/>
      <c r="L3" s="115" t="s">
        <v>10</v>
      </c>
      <c r="M3" s="115"/>
      <c r="N3" s="116" t="s">
        <v>11</v>
      </c>
      <c r="O3" s="116"/>
    </row>
    <row r="4" s="30" customFormat="1" ht="15" customHeight="1" spans="1:15">
      <c r="A4" s="35" t="s">
        <v>12</v>
      </c>
      <c r="B4" s="35"/>
      <c r="C4" s="36" t="s">
        <v>13</v>
      </c>
      <c r="D4" s="36"/>
      <c r="E4" s="36"/>
      <c r="F4" s="39"/>
      <c r="G4" s="38"/>
      <c r="H4" s="40"/>
      <c r="I4" s="40"/>
      <c r="J4" s="40"/>
      <c r="K4" s="40"/>
      <c r="L4" s="115" t="s">
        <v>14</v>
      </c>
      <c r="M4" s="115"/>
      <c r="N4" s="117" t="s">
        <v>15</v>
      </c>
      <c r="O4" s="116"/>
    </row>
    <row r="5" ht="9.95" customHeight="1" spans="1:15">
      <c r="A5" s="41"/>
      <c r="B5" s="41"/>
      <c r="C5" s="41"/>
      <c r="D5" s="41"/>
      <c r="E5" s="41"/>
      <c r="F5" s="41"/>
      <c r="G5" s="41"/>
      <c r="H5" s="41"/>
      <c r="I5" s="41"/>
      <c r="M5" s="41"/>
      <c r="N5" s="41"/>
      <c r="O5" s="41"/>
    </row>
    <row r="6" ht="48" customHeight="1" spans="1:15">
      <c r="A6" s="42" t="s">
        <v>16</v>
      </c>
      <c r="B6" s="43" t="s">
        <v>17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118"/>
    </row>
    <row r="7" ht="15.95" customHeight="1" spans="1:15">
      <c r="A7" s="44" t="s">
        <v>18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 t="s">
        <v>19</v>
      </c>
      <c r="N7" s="45"/>
      <c r="O7" s="119"/>
    </row>
    <row r="8" ht="15.95" customHeight="1" spans="1:15">
      <c r="A8" s="46" t="s">
        <v>20</v>
      </c>
      <c r="B8" s="47" t="s">
        <v>18</v>
      </c>
      <c r="C8" s="48" t="s">
        <v>21</v>
      </c>
      <c r="D8" s="47"/>
      <c r="E8" s="47"/>
      <c r="F8" s="47"/>
      <c r="G8" s="47"/>
      <c r="H8" s="47"/>
      <c r="I8" s="47"/>
      <c r="J8" s="47" t="s">
        <v>22</v>
      </c>
      <c r="K8" s="47" t="s">
        <v>23</v>
      </c>
      <c r="L8" s="47" t="s">
        <v>24</v>
      </c>
      <c r="M8" s="47" t="s">
        <v>25</v>
      </c>
      <c r="N8" s="47" t="s">
        <v>26</v>
      </c>
      <c r="O8" s="120" t="s">
        <v>27</v>
      </c>
    </row>
    <row r="9" s="31" customFormat="1" ht="15.95" customHeight="1" spans="1:15">
      <c r="A9" s="49" t="s">
        <v>28</v>
      </c>
      <c r="B9" s="50" t="s">
        <v>29</v>
      </c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121"/>
    </row>
    <row r="10" ht="15.95" customHeight="1" spans="1:15">
      <c r="A10" s="53" t="s">
        <v>30</v>
      </c>
      <c r="B10" s="54" t="s">
        <v>31</v>
      </c>
      <c r="C10" s="55" t="s">
        <v>32</v>
      </c>
      <c r="D10" s="56">
        <v>7</v>
      </c>
      <c r="E10" s="55" t="s">
        <v>33</v>
      </c>
      <c r="F10" s="56">
        <v>22</v>
      </c>
      <c r="G10" s="55" t="s">
        <v>34</v>
      </c>
      <c r="H10" s="56">
        <v>3</v>
      </c>
      <c r="I10" s="55" t="s">
        <v>35</v>
      </c>
      <c r="J10" s="122">
        <v>1</v>
      </c>
      <c r="K10" s="55">
        <v>3</v>
      </c>
      <c r="L10" s="123" t="s">
        <v>36</v>
      </c>
      <c r="M10" s="124">
        <v>550</v>
      </c>
      <c r="N10" s="125">
        <f>J10*K10*M10</f>
        <v>1650</v>
      </c>
      <c r="O10" s="126" t="s">
        <v>37</v>
      </c>
    </row>
    <row r="11" ht="15.95" customHeight="1" spans="1:15">
      <c r="A11" s="57"/>
      <c r="B11" s="58"/>
      <c r="C11" s="59" t="s">
        <v>38</v>
      </c>
      <c r="D11" s="60">
        <v>7</v>
      </c>
      <c r="E11" s="59" t="s">
        <v>33</v>
      </c>
      <c r="F11" s="60">
        <v>22</v>
      </c>
      <c r="G11" s="59" t="s">
        <v>34</v>
      </c>
      <c r="H11" s="60">
        <v>3</v>
      </c>
      <c r="I11" s="59" t="s">
        <v>35</v>
      </c>
      <c r="J11" s="127">
        <v>16</v>
      </c>
      <c r="K11" s="59">
        <v>3</v>
      </c>
      <c r="L11" s="128" t="s">
        <v>36</v>
      </c>
      <c r="M11" s="129">
        <v>550</v>
      </c>
      <c r="N11" s="130">
        <f t="shared" ref="N11:N15" si="0">J11*K11*M11</f>
        <v>26400</v>
      </c>
      <c r="O11" s="126" t="s">
        <v>37</v>
      </c>
    </row>
    <row r="12" ht="15.95" customHeight="1" spans="1:15">
      <c r="A12" s="57"/>
      <c r="B12" s="58"/>
      <c r="C12" s="59" t="s">
        <v>32</v>
      </c>
      <c r="D12" s="60"/>
      <c r="E12" s="59" t="s">
        <v>33</v>
      </c>
      <c r="F12" s="60"/>
      <c r="G12" s="59" t="s">
        <v>34</v>
      </c>
      <c r="H12" s="60"/>
      <c r="I12" s="59" t="s">
        <v>35</v>
      </c>
      <c r="J12" s="127"/>
      <c r="K12" s="59"/>
      <c r="L12" s="128" t="s">
        <v>36</v>
      </c>
      <c r="M12" s="131"/>
      <c r="N12" s="132">
        <f t="shared" si="0"/>
        <v>0</v>
      </c>
      <c r="O12" s="133"/>
    </row>
    <row r="13" ht="15.95" customHeight="1" spans="1:15">
      <c r="A13" s="57"/>
      <c r="B13" s="58"/>
      <c r="C13" s="59" t="s">
        <v>38</v>
      </c>
      <c r="D13" s="60"/>
      <c r="E13" s="59" t="s">
        <v>33</v>
      </c>
      <c r="F13" s="60"/>
      <c r="G13" s="59" t="s">
        <v>34</v>
      </c>
      <c r="H13" s="60"/>
      <c r="I13" s="59" t="s">
        <v>35</v>
      </c>
      <c r="J13" s="127"/>
      <c r="K13" s="59"/>
      <c r="L13" s="128" t="s">
        <v>36</v>
      </c>
      <c r="M13" s="131"/>
      <c r="N13" s="132">
        <f t="shared" si="0"/>
        <v>0</v>
      </c>
      <c r="O13" s="133"/>
    </row>
    <row r="14" ht="15.95" customHeight="1" spans="1:15">
      <c r="A14" s="57"/>
      <c r="B14" s="58"/>
      <c r="C14" s="59" t="s">
        <v>39</v>
      </c>
      <c r="D14" s="60">
        <v>7</v>
      </c>
      <c r="E14" s="59" t="s">
        <v>33</v>
      </c>
      <c r="F14" s="60">
        <v>23</v>
      </c>
      <c r="G14" s="59" t="s">
        <v>34</v>
      </c>
      <c r="H14" s="60">
        <v>1</v>
      </c>
      <c r="I14" s="59" t="s">
        <v>35</v>
      </c>
      <c r="J14" s="127">
        <v>1</v>
      </c>
      <c r="K14" s="59">
        <v>1</v>
      </c>
      <c r="L14" s="128" t="s">
        <v>36</v>
      </c>
      <c r="M14" s="129">
        <v>550</v>
      </c>
      <c r="N14" s="130">
        <f t="shared" si="0"/>
        <v>550</v>
      </c>
      <c r="O14" s="126" t="s">
        <v>40</v>
      </c>
    </row>
    <row r="15" ht="15.95" hidden="1" customHeight="1" spans="1:15">
      <c r="A15" s="57" t="s">
        <v>41</v>
      </c>
      <c r="B15" s="61" t="s">
        <v>42</v>
      </c>
      <c r="C15" s="59" t="s">
        <v>32</v>
      </c>
      <c r="D15" s="60"/>
      <c r="E15" s="59" t="s">
        <v>33</v>
      </c>
      <c r="F15" s="60"/>
      <c r="G15" s="59" t="s">
        <v>34</v>
      </c>
      <c r="H15" s="60"/>
      <c r="I15" s="59" t="s">
        <v>35</v>
      </c>
      <c r="J15" s="127"/>
      <c r="K15" s="59"/>
      <c r="L15" s="128" t="s">
        <v>36</v>
      </c>
      <c r="M15" s="131"/>
      <c r="N15" s="132">
        <f t="shared" si="0"/>
        <v>0</v>
      </c>
      <c r="O15" s="133"/>
    </row>
    <row r="16" ht="15.95" hidden="1" customHeight="1" spans="1:15">
      <c r="A16" s="57"/>
      <c r="B16" s="61"/>
      <c r="C16" s="59" t="s">
        <v>38</v>
      </c>
      <c r="D16" s="60"/>
      <c r="E16" s="59" t="s">
        <v>33</v>
      </c>
      <c r="F16" s="60"/>
      <c r="G16" s="59" t="s">
        <v>34</v>
      </c>
      <c r="H16" s="60"/>
      <c r="I16" s="59" t="s">
        <v>35</v>
      </c>
      <c r="J16" s="127"/>
      <c r="K16" s="59"/>
      <c r="L16" s="128" t="s">
        <v>36</v>
      </c>
      <c r="M16" s="131"/>
      <c r="N16" s="132">
        <f t="shared" ref="N16:N17" si="1">J16*K16*M16</f>
        <v>0</v>
      </c>
      <c r="O16" s="133"/>
    </row>
    <row r="17" ht="15.95" hidden="1" customHeight="1" spans="1:15">
      <c r="A17" s="57" t="s">
        <v>43</v>
      </c>
      <c r="B17" s="61" t="s">
        <v>44</v>
      </c>
      <c r="C17" s="59" t="s">
        <v>32</v>
      </c>
      <c r="D17" s="60"/>
      <c r="E17" s="59" t="s">
        <v>33</v>
      </c>
      <c r="F17" s="60"/>
      <c r="G17" s="59" t="s">
        <v>34</v>
      </c>
      <c r="H17" s="60"/>
      <c r="I17" s="59" t="s">
        <v>35</v>
      </c>
      <c r="J17" s="127"/>
      <c r="K17" s="59"/>
      <c r="L17" s="128" t="s">
        <v>36</v>
      </c>
      <c r="M17" s="131"/>
      <c r="N17" s="132">
        <f t="shared" si="1"/>
        <v>0</v>
      </c>
      <c r="O17" s="133"/>
    </row>
    <row r="18" ht="15.95" hidden="1" customHeight="1" spans="1:15">
      <c r="A18" s="57"/>
      <c r="B18" s="61"/>
      <c r="C18" s="59" t="s">
        <v>38</v>
      </c>
      <c r="D18" s="60"/>
      <c r="E18" s="59" t="s">
        <v>33</v>
      </c>
      <c r="F18" s="60"/>
      <c r="G18" s="59" t="s">
        <v>34</v>
      </c>
      <c r="H18" s="60"/>
      <c r="I18" s="59" t="s">
        <v>35</v>
      </c>
      <c r="J18" s="127"/>
      <c r="K18" s="59"/>
      <c r="L18" s="128" t="s">
        <v>36</v>
      </c>
      <c r="M18" s="131"/>
      <c r="N18" s="132">
        <f t="shared" ref="N18:N19" si="2">J18*K18*M18</f>
        <v>0</v>
      </c>
      <c r="O18" s="133"/>
    </row>
    <row r="19" ht="15.95" hidden="1" customHeight="1" spans="1:15">
      <c r="A19" s="57" t="s">
        <v>45</v>
      </c>
      <c r="B19" s="61" t="s">
        <v>46</v>
      </c>
      <c r="C19" s="59" t="s">
        <v>32</v>
      </c>
      <c r="D19" s="60"/>
      <c r="E19" s="59" t="s">
        <v>33</v>
      </c>
      <c r="F19" s="60"/>
      <c r="G19" s="59" t="s">
        <v>34</v>
      </c>
      <c r="H19" s="60"/>
      <c r="I19" s="59" t="s">
        <v>35</v>
      </c>
      <c r="J19" s="127"/>
      <c r="K19" s="59"/>
      <c r="L19" s="128" t="s">
        <v>36</v>
      </c>
      <c r="M19" s="131"/>
      <c r="N19" s="132">
        <f t="shared" si="2"/>
        <v>0</v>
      </c>
      <c r="O19" s="133"/>
    </row>
    <row r="20" ht="15.95" hidden="1" customHeight="1" spans="1:15">
      <c r="A20" s="57"/>
      <c r="B20" s="61"/>
      <c r="C20" s="59" t="s">
        <v>38</v>
      </c>
      <c r="D20" s="60"/>
      <c r="E20" s="59" t="s">
        <v>33</v>
      </c>
      <c r="F20" s="60"/>
      <c r="G20" s="59" t="s">
        <v>34</v>
      </c>
      <c r="H20" s="60"/>
      <c r="I20" s="59" t="s">
        <v>35</v>
      </c>
      <c r="J20" s="127"/>
      <c r="K20" s="59"/>
      <c r="L20" s="128" t="s">
        <v>36</v>
      </c>
      <c r="M20" s="131"/>
      <c r="N20" s="132">
        <f t="shared" ref="N20:N32" si="3">J20*K20*M20</f>
        <v>0</v>
      </c>
      <c r="O20" s="133"/>
    </row>
    <row r="21" ht="15.95" customHeight="1" spans="1:15">
      <c r="A21" s="57" t="s">
        <v>47</v>
      </c>
      <c r="B21" s="62" t="s">
        <v>48</v>
      </c>
      <c r="C21" s="63" t="s">
        <v>49</v>
      </c>
      <c r="D21" s="63"/>
      <c r="E21" s="63"/>
      <c r="F21" s="63"/>
      <c r="G21" s="63"/>
      <c r="H21" s="63"/>
      <c r="I21" s="63"/>
      <c r="J21" s="60">
        <v>1</v>
      </c>
      <c r="K21" s="60">
        <v>2.5</v>
      </c>
      <c r="L21" s="134" t="s">
        <v>50</v>
      </c>
      <c r="M21" s="129">
        <v>8000</v>
      </c>
      <c r="N21" s="130">
        <f t="shared" si="3"/>
        <v>20000</v>
      </c>
      <c r="O21" s="135" t="s">
        <v>51</v>
      </c>
    </row>
    <row r="22" ht="15.95" customHeight="1" spans="1:15">
      <c r="A22" s="57"/>
      <c r="B22" s="62" t="s">
        <v>52</v>
      </c>
      <c r="C22" s="64" t="s">
        <v>53</v>
      </c>
      <c r="D22" s="64"/>
      <c r="E22" s="64"/>
      <c r="F22" s="64"/>
      <c r="G22" s="64"/>
      <c r="H22" s="64"/>
      <c r="I22" s="64"/>
      <c r="J22" s="60">
        <v>1</v>
      </c>
      <c r="K22" s="60">
        <v>2.5</v>
      </c>
      <c r="L22" s="134" t="s">
        <v>54</v>
      </c>
      <c r="M22" s="131">
        <v>0</v>
      </c>
      <c r="N22" s="132">
        <f t="shared" si="3"/>
        <v>0</v>
      </c>
      <c r="O22" s="135" t="s">
        <v>55</v>
      </c>
    </row>
    <row r="23" ht="15.95" customHeight="1" spans="1:15">
      <c r="A23" s="57"/>
      <c r="B23" s="62" t="s">
        <v>56</v>
      </c>
      <c r="C23" s="64"/>
      <c r="D23" s="64"/>
      <c r="E23" s="64"/>
      <c r="F23" s="64"/>
      <c r="G23" s="64"/>
      <c r="H23" s="64"/>
      <c r="I23" s="64"/>
      <c r="J23" s="60">
        <v>30</v>
      </c>
      <c r="K23" s="60">
        <v>2</v>
      </c>
      <c r="L23" s="134" t="s">
        <v>57</v>
      </c>
      <c r="M23" s="129">
        <v>55</v>
      </c>
      <c r="N23" s="130">
        <f t="shared" si="3"/>
        <v>3300</v>
      </c>
      <c r="O23" s="135" t="s">
        <v>58</v>
      </c>
    </row>
    <row r="24" ht="15.95" customHeight="1" spans="1:15">
      <c r="A24" s="57"/>
      <c r="B24" s="62" t="s">
        <v>59</v>
      </c>
      <c r="C24" s="64" t="s">
        <v>60</v>
      </c>
      <c r="D24" s="64"/>
      <c r="E24" s="64"/>
      <c r="F24" s="64"/>
      <c r="G24" s="64"/>
      <c r="H24" s="64"/>
      <c r="I24" s="64"/>
      <c r="J24" s="60">
        <v>2</v>
      </c>
      <c r="K24" s="60">
        <v>2.5</v>
      </c>
      <c r="L24" s="134" t="s">
        <v>61</v>
      </c>
      <c r="M24" s="131">
        <v>0</v>
      </c>
      <c r="N24" s="132">
        <f t="shared" si="3"/>
        <v>0</v>
      </c>
      <c r="O24" s="135" t="s">
        <v>62</v>
      </c>
    </row>
    <row r="25" ht="15.95" customHeight="1" spans="1:15">
      <c r="A25" s="57"/>
      <c r="B25" s="65" t="s">
        <v>63</v>
      </c>
      <c r="C25" s="64" t="s">
        <v>64</v>
      </c>
      <c r="D25" s="64"/>
      <c r="E25" s="64"/>
      <c r="F25" s="64"/>
      <c r="G25" s="64"/>
      <c r="H25" s="64"/>
      <c r="I25" s="64"/>
      <c r="J25" s="60"/>
      <c r="K25" s="60"/>
      <c r="L25" s="134" t="s">
        <v>54</v>
      </c>
      <c r="M25" s="131"/>
      <c r="N25" s="132">
        <f t="shared" si="3"/>
        <v>0</v>
      </c>
      <c r="O25" s="135"/>
    </row>
    <row r="26" ht="15.95" customHeight="1" spans="1:15">
      <c r="A26" s="57"/>
      <c r="B26" s="65" t="s">
        <v>65</v>
      </c>
      <c r="C26" s="64" t="s">
        <v>66</v>
      </c>
      <c r="D26" s="64"/>
      <c r="E26" s="64"/>
      <c r="F26" s="64"/>
      <c r="G26" s="64"/>
      <c r="H26" s="64"/>
      <c r="I26" s="64"/>
      <c r="J26" s="60">
        <v>30</v>
      </c>
      <c r="K26" s="60">
        <v>1</v>
      </c>
      <c r="L26" s="134" t="s">
        <v>67</v>
      </c>
      <c r="M26" s="129">
        <v>5</v>
      </c>
      <c r="N26" s="130">
        <f t="shared" si="3"/>
        <v>150</v>
      </c>
      <c r="O26" s="135" t="s">
        <v>68</v>
      </c>
    </row>
    <row r="27" ht="15.95" hidden="1" customHeight="1" spans="1:15">
      <c r="A27" s="57" t="s">
        <v>69</v>
      </c>
      <c r="B27" s="62" t="s">
        <v>70</v>
      </c>
      <c r="C27" s="63" t="s">
        <v>71</v>
      </c>
      <c r="D27" s="63"/>
      <c r="E27" s="63"/>
      <c r="F27" s="63"/>
      <c r="G27" s="63"/>
      <c r="H27" s="63"/>
      <c r="I27" s="63"/>
      <c r="J27" s="60"/>
      <c r="K27" s="60"/>
      <c r="L27" s="134" t="s">
        <v>50</v>
      </c>
      <c r="M27" s="131"/>
      <c r="N27" s="132">
        <f t="shared" si="3"/>
        <v>0</v>
      </c>
      <c r="O27" s="135"/>
    </row>
    <row r="28" ht="15.95" hidden="1" customHeight="1" spans="1:15">
      <c r="A28" s="57"/>
      <c r="B28" s="62" t="s">
        <v>52</v>
      </c>
      <c r="C28" s="64" t="s">
        <v>53</v>
      </c>
      <c r="D28" s="64"/>
      <c r="E28" s="64"/>
      <c r="F28" s="64"/>
      <c r="G28" s="64"/>
      <c r="H28" s="64"/>
      <c r="I28" s="64"/>
      <c r="J28" s="60"/>
      <c r="K28" s="60"/>
      <c r="L28" s="134" t="s">
        <v>54</v>
      </c>
      <c r="M28" s="131"/>
      <c r="N28" s="132">
        <f t="shared" si="3"/>
        <v>0</v>
      </c>
      <c r="O28" s="135"/>
    </row>
    <row r="29" ht="15.95" hidden="1" customHeight="1" spans="1:15">
      <c r="A29" s="57"/>
      <c r="B29" s="62" t="s">
        <v>56</v>
      </c>
      <c r="C29" s="64"/>
      <c r="D29" s="64"/>
      <c r="E29" s="64"/>
      <c r="F29" s="64"/>
      <c r="G29" s="64"/>
      <c r="H29" s="64"/>
      <c r="I29" s="64"/>
      <c r="J29" s="60"/>
      <c r="K29" s="60"/>
      <c r="L29" s="134" t="s">
        <v>72</v>
      </c>
      <c r="M29" s="131"/>
      <c r="N29" s="132">
        <f t="shared" si="3"/>
        <v>0</v>
      </c>
      <c r="O29" s="135"/>
    </row>
    <row r="30" ht="15.95" hidden="1" customHeight="1" spans="1:15">
      <c r="A30" s="57"/>
      <c r="B30" s="62" t="s">
        <v>59</v>
      </c>
      <c r="C30" s="64" t="s">
        <v>73</v>
      </c>
      <c r="D30" s="64"/>
      <c r="E30" s="64"/>
      <c r="F30" s="64"/>
      <c r="G30" s="64"/>
      <c r="H30" s="64"/>
      <c r="I30" s="64"/>
      <c r="J30" s="60"/>
      <c r="K30" s="60"/>
      <c r="L30" s="134" t="s">
        <v>61</v>
      </c>
      <c r="M30" s="131"/>
      <c r="N30" s="132">
        <f t="shared" si="3"/>
        <v>0</v>
      </c>
      <c r="O30" s="135"/>
    </row>
    <row r="31" ht="15.95" hidden="1" customHeight="1" spans="1:15">
      <c r="A31" s="57"/>
      <c r="B31" s="65" t="s">
        <v>63</v>
      </c>
      <c r="C31" s="64" t="s">
        <v>64</v>
      </c>
      <c r="D31" s="64"/>
      <c r="E31" s="64"/>
      <c r="F31" s="64"/>
      <c r="G31" s="64"/>
      <c r="H31" s="64"/>
      <c r="I31" s="64"/>
      <c r="J31" s="60"/>
      <c r="K31" s="60"/>
      <c r="L31" s="134" t="s">
        <v>54</v>
      </c>
      <c r="M31" s="131"/>
      <c r="N31" s="132">
        <f t="shared" si="3"/>
        <v>0</v>
      </c>
      <c r="O31" s="135"/>
    </row>
    <row r="32" ht="15.95" hidden="1" customHeight="1" spans="1:15">
      <c r="A32" s="66"/>
      <c r="B32" s="67" t="s">
        <v>65</v>
      </c>
      <c r="C32" s="68" t="s">
        <v>74</v>
      </c>
      <c r="D32" s="68"/>
      <c r="E32" s="68"/>
      <c r="F32" s="68"/>
      <c r="G32" s="68"/>
      <c r="H32" s="68"/>
      <c r="I32" s="68"/>
      <c r="J32" s="136"/>
      <c r="K32" s="136"/>
      <c r="L32" s="137"/>
      <c r="M32" s="138"/>
      <c r="N32" s="139">
        <f t="shared" si="3"/>
        <v>0</v>
      </c>
      <c r="O32" s="140"/>
    </row>
    <row r="33" ht="15.95" customHeight="1" spans="1:15">
      <c r="A33" s="69" t="s">
        <v>75</v>
      </c>
      <c r="B33" s="70"/>
      <c r="C33" s="70"/>
      <c r="D33" s="70"/>
      <c r="E33" s="70"/>
      <c r="F33" s="70"/>
      <c r="G33" s="70"/>
      <c r="H33" s="70"/>
      <c r="I33" s="70"/>
      <c r="J33" s="141"/>
      <c r="K33" s="141"/>
      <c r="L33" s="141"/>
      <c r="M33" s="142"/>
      <c r="N33" s="143">
        <f>SUM(N10:N32)</f>
        <v>52050</v>
      </c>
      <c r="O33" s="144"/>
    </row>
    <row r="34" ht="15.95" customHeight="1" spans="1:15">
      <c r="A34" s="71" t="s">
        <v>20</v>
      </c>
      <c r="B34" s="72" t="s">
        <v>18</v>
      </c>
      <c r="C34" s="73" t="s">
        <v>21</v>
      </c>
      <c r="D34" s="72"/>
      <c r="E34" s="72"/>
      <c r="F34" s="72"/>
      <c r="G34" s="72"/>
      <c r="H34" s="72"/>
      <c r="I34" s="72"/>
      <c r="J34" s="72" t="s">
        <v>76</v>
      </c>
      <c r="K34" s="72" t="s">
        <v>77</v>
      </c>
      <c r="L34" s="145" t="s">
        <v>24</v>
      </c>
      <c r="M34" s="146" t="s">
        <v>25</v>
      </c>
      <c r="N34" s="72" t="s">
        <v>78</v>
      </c>
      <c r="O34" s="147" t="s">
        <v>27</v>
      </c>
    </row>
    <row r="35" ht="15.95" customHeight="1" spans="1:15">
      <c r="A35" s="74" t="s">
        <v>79</v>
      </c>
      <c r="B35" s="75" t="s">
        <v>80</v>
      </c>
      <c r="C35" s="75"/>
      <c r="D35" s="75"/>
      <c r="E35" s="75"/>
      <c r="F35" s="75"/>
      <c r="G35" s="75"/>
      <c r="H35" s="75"/>
      <c r="I35" s="75"/>
      <c r="J35" s="148"/>
      <c r="K35" s="148"/>
      <c r="L35" s="148"/>
      <c r="M35" s="149"/>
      <c r="N35" s="75"/>
      <c r="O35" s="150"/>
    </row>
    <row r="36" ht="15.95" customHeight="1" spans="1:15">
      <c r="A36" s="76" t="s">
        <v>81</v>
      </c>
      <c r="B36" s="77" t="s">
        <v>82</v>
      </c>
      <c r="C36" s="78"/>
      <c r="D36" s="79">
        <v>7</v>
      </c>
      <c r="E36" s="80" t="s">
        <v>33</v>
      </c>
      <c r="F36" s="60">
        <v>23</v>
      </c>
      <c r="G36" s="80" t="s">
        <v>34</v>
      </c>
      <c r="H36" s="56" t="s">
        <v>83</v>
      </c>
      <c r="I36" s="80" t="s">
        <v>84</v>
      </c>
      <c r="J36" s="151">
        <v>44</v>
      </c>
      <c r="K36" s="151">
        <v>1</v>
      </c>
      <c r="L36" s="152" t="s">
        <v>85</v>
      </c>
      <c r="M36" s="153">
        <v>128</v>
      </c>
      <c r="N36" s="154">
        <f>J36*K36*M36</f>
        <v>5632</v>
      </c>
      <c r="O36" s="155" t="s">
        <v>86</v>
      </c>
    </row>
    <row r="37" ht="15.95" customHeight="1" spans="1:15">
      <c r="A37" s="81" t="s">
        <v>87</v>
      </c>
      <c r="B37" s="82" t="s">
        <v>82</v>
      </c>
      <c r="C37" s="83"/>
      <c r="D37" s="60">
        <v>7</v>
      </c>
      <c r="E37" s="59" t="s">
        <v>33</v>
      </c>
      <c r="F37" s="60">
        <v>24</v>
      </c>
      <c r="G37" s="59" t="s">
        <v>34</v>
      </c>
      <c r="H37" s="56" t="s">
        <v>83</v>
      </c>
      <c r="I37" s="59" t="s">
        <v>84</v>
      </c>
      <c r="J37" s="156">
        <v>40</v>
      </c>
      <c r="K37" s="156">
        <v>1</v>
      </c>
      <c r="L37" s="128" t="s">
        <v>85</v>
      </c>
      <c r="M37" s="157">
        <v>128</v>
      </c>
      <c r="N37" s="158">
        <f>J37*K37*M37</f>
        <v>5120</v>
      </c>
      <c r="O37" s="155" t="s">
        <v>86</v>
      </c>
    </row>
    <row r="38" ht="15.95" customHeight="1" spans="1:15">
      <c r="A38" s="81" t="s">
        <v>88</v>
      </c>
      <c r="B38" s="82" t="s">
        <v>82</v>
      </c>
      <c r="C38" s="83"/>
      <c r="D38" s="79">
        <v>7</v>
      </c>
      <c r="E38" s="80" t="s">
        <v>33</v>
      </c>
      <c r="F38" s="60">
        <v>23</v>
      </c>
      <c r="G38" s="59" t="s">
        <v>34</v>
      </c>
      <c r="H38" s="56" t="s">
        <v>35</v>
      </c>
      <c r="I38" s="59" t="s">
        <v>84</v>
      </c>
      <c r="J38" s="156">
        <v>44</v>
      </c>
      <c r="K38" s="156">
        <v>1</v>
      </c>
      <c r="L38" s="128" t="s">
        <v>85</v>
      </c>
      <c r="M38" s="157">
        <f>N38/K38/J38</f>
        <v>106.136363636364</v>
      </c>
      <c r="N38" s="159">
        <v>4670</v>
      </c>
      <c r="O38" s="135" t="s">
        <v>89</v>
      </c>
    </row>
    <row r="39" ht="15.95" customHeight="1" spans="1:15">
      <c r="A39" s="81" t="s">
        <v>90</v>
      </c>
      <c r="B39" s="82" t="s">
        <v>82</v>
      </c>
      <c r="C39" s="83"/>
      <c r="D39" s="60">
        <v>7</v>
      </c>
      <c r="E39" s="59" t="s">
        <v>33</v>
      </c>
      <c r="F39" s="60">
        <v>24</v>
      </c>
      <c r="G39" s="59" t="s">
        <v>34</v>
      </c>
      <c r="H39" s="56" t="s">
        <v>35</v>
      </c>
      <c r="I39" s="59" t="s">
        <v>84</v>
      </c>
      <c r="J39" s="156">
        <v>34</v>
      </c>
      <c r="K39" s="156">
        <v>1</v>
      </c>
      <c r="L39" s="128" t="s">
        <v>85</v>
      </c>
      <c r="M39" s="157">
        <f>N39/K39/J39</f>
        <v>96.7647058823529</v>
      </c>
      <c r="N39" s="160">
        <v>3290</v>
      </c>
      <c r="O39" s="135" t="s">
        <v>91</v>
      </c>
    </row>
    <row r="40" ht="15.95" customHeight="1" spans="1:15">
      <c r="A40" s="84" t="s">
        <v>92</v>
      </c>
      <c r="B40" s="85" t="s">
        <v>82</v>
      </c>
      <c r="C40" s="86"/>
      <c r="D40" s="79">
        <v>7</v>
      </c>
      <c r="E40" s="80" t="s">
        <v>33</v>
      </c>
      <c r="F40" s="60">
        <v>23</v>
      </c>
      <c r="G40" s="59" t="s">
        <v>34</v>
      </c>
      <c r="H40" s="56" t="s">
        <v>35</v>
      </c>
      <c r="I40" s="59" t="s">
        <v>84</v>
      </c>
      <c r="J40" s="156">
        <v>44</v>
      </c>
      <c r="K40" s="156">
        <v>1</v>
      </c>
      <c r="L40" s="161" t="s">
        <v>85</v>
      </c>
      <c r="M40" s="162">
        <f>N40/K40/J40</f>
        <v>95.4318181818182</v>
      </c>
      <c r="N40" s="163">
        <v>4199</v>
      </c>
      <c r="O40" s="164" t="s">
        <v>93</v>
      </c>
    </row>
    <row r="41" ht="15.95" customHeight="1" spans="1:15">
      <c r="A41" s="87" t="s">
        <v>75</v>
      </c>
      <c r="B41" s="88"/>
      <c r="C41" s="88"/>
      <c r="D41" s="88"/>
      <c r="E41" s="88"/>
      <c r="F41" s="88"/>
      <c r="G41" s="88"/>
      <c r="H41" s="88"/>
      <c r="I41" s="88"/>
      <c r="J41" s="165"/>
      <c r="K41" s="165"/>
      <c r="L41" s="165"/>
      <c r="M41" s="166"/>
      <c r="N41" s="167">
        <f>SUM(N36:N40)</f>
        <v>22911</v>
      </c>
      <c r="O41" s="168"/>
    </row>
    <row r="42" ht="15.95" customHeight="1" spans="1:15">
      <c r="A42" s="89" t="s">
        <v>20</v>
      </c>
      <c r="B42" s="45" t="s">
        <v>18</v>
      </c>
      <c r="C42" s="90" t="s">
        <v>21</v>
      </c>
      <c r="D42" s="45"/>
      <c r="E42" s="45"/>
      <c r="F42" s="45"/>
      <c r="G42" s="45"/>
      <c r="H42" s="45"/>
      <c r="I42" s="45"/>
      <c r="J42" s="45" t="s">
        <v>76</v>
      </c>
      <c r="K42" s="45" t="s">
        <v>94</v>
      </c>
      <c r="L42" s="169" t="s">
        <v>24</v>
      </c>
      <c r="M42" s="170" t="s">
        <v>25</v>
      </c>
      <c r="N42" s="45" t="s">
        <v>78</v>
      </c>
      <c r="O42" s="171" t="s">
        <v>27</v>
      </c>
    </row>
    <row r="43" ht="15.95" customHeight="1" spans="1:15">
      <c r="A43" s="91" t="s">
        <v>95</v>
      </c>
      <c r="B43" s="92" t="s">
        <v>96</v>
      </c>
      <c r="C43" s="92"/>
      <c r="D43" s="92"/>
      <c r="E43" s="92"/>
      <c r="F43" s="92"/>
      <c r="G43" s="92"/>
      <c r="H43" s="92"/>
      <c r="I43" s="92"/>
      <c r="J43" s="172"/>
      <c r="K43" s="172"/>
      <c r="L43" s="172"/>
      <c r="M43" s="173"/>
      <c r="N43" s="92"/>
      <c r="O43" s="174"/>
    </row>
    <row r="44" ht="15.95" customHeight="1" spans="1:15">
      <c r="A44" s="93" t="s">
        <v>97</v>
      </c>
      <c r="B44" s="94" t="s">
        <v>98</v>
      </c>
      <c r="C44" s="95" t="s">
        <v>99</v>
      </c>
      <c r="D44" s="96"/>
      <c r="E44" s="96"/>
      <c r="F44" s="96"/>
      <c r="G44" s="96"/>
      <c r="H44" s="96"/>
      <c r="I44" s="175"/>
      <c r="J44" s="176">
        <v>1</v>
      </c>
      <c r="K44" s="177">
        <v>1</v>
      </c>
      <c r="L44" s="178" t="s">
        <v>100</v>
      </c>
      <c r="M44" s="179">
        <v>600</v>
      </c>
      <c r="N44" s="180">
        <f>M44*K44*J44</f>
        <v>600</v>
      </c>
      <c r="O44" s="181" t="s">
        <v>101</v>
      </c>
    </row>
    <row r="45" ht="15.95" customHeight="1" spans="1:15">
      <c r="A45" s="93"/>
      <c r="B45" s="94"/>
      <c r="C45" s="95" t="s">
        <v>99</v>
      </c>
      <c r="D45" s="96"/>
      <c r="E45" s="96"/>
      <c r="F45" s="96"/>
      <c r="G45" s="96"/>
      <c r="H45" s="96"/>
      <c r="I45" s="175"/>
      <c r="J45" s="176">
        <v>1</v>
      </c>
      <c r="K45" s="177">
        <v>1</v>
      </c>
      <c r="L45" s="178" t="s">
        <v>100</v>
      </c>
      <c r="M45" s="179">
        <v>1300</v>
      </c>
      <c r="N45" s="180">
        <f>M45*K45*J45</f>
        <v>1300</v>
      </c>
      <c r="O45" s="181" t="s">
        <v>102</v>
      </c>
    </row>
    <row r="46" ht="15.95" customHeight="1" spans="1:15">
      <c r="A46" s="93"/>
      <c r="B46" s="94"/>
      <c r="C46" s="97" t="s">
        <v>103</v>
      </c>
      <c r="D46" s="98"/>
      <c r="E46" s="98"/>
      <c r="F46" s="98"/>
      <c r="G46" s="98"/>
      <c r="H46" s="98"/>
      <c r="I46" s="182"/>
      <c r="J46" s="156">
        <v>1</v>
      </c>
      <c r="K46" s="156">
        <v>2</v>
      </c>
      <c r="L46" s="183" t="s">
        <v>100</v>
      </c>
      <c r="M46" s="129">
        <v>350</v>
      </c>
      <c r="N46" s="160">
        <f t="shared" ref="N46:N50" si="4">J46*K46*M46</f>
        <v>700</v>
      </c>
      <c r="O46" s="135" t="s">
        <v>104</v>
      </c>
    </row>
    <row r="47" ht="15.95" customHeight="1" spans="1:15">
      <c r="A47" s="93"/>
      <c r="B47" s="94"/>
      <c r="C47" s="97" t="s">
        <v>105</v>
      </c>
      <c r="D47" s="98"/>
      <c r="E47" s="98"/>
      <c r="F47" s="98"/>
      <c r="G47" s="98"/>
      <c r="H47" s="98"/>
      <c r="I47" s="182"/>
      <c r="J47" s="156">
        <v>1</v>
      </c>
      <c r="K47" s="156">
        <v>2</v>
      </c>
      <c r="L47" s="183" t="s">
        <v>100</v>
      </c>
      <c r="M47" s="129">
        <v>800</v>
      </c>
      <c r="N47" s="160">
        <f t="shared" si="4"/>
        <v>1600</v>
      </c>
      <c r="O47" s="135" t="s">
        <v>106</v>
      </c>
    </row>
    <row r="48" ht="15.95" customHeight="1" spans="1:15">
      <c r="A48" s="93"/>
      <c r="B48" s="94"/>
      <c r="C48" s="99" t="s">
        <v>107</v>
      </c>
      <c r="D48" s="100"/>
      <c r="E48" s="100"/>
      <c r="F48" s="100"/>
      <c r="G48" s="100"/>
      <c r="H48" s="100"/>
      <c r="I48" s="184"/>
      <c r="J48" s="156">
        <v>1</v>
      </c>
      <c r="K48" s="156">
        <v>2</v>
      </c>
      <c r="L48" s="183" t="s">
        <v>100</v>
      </c>
      <c r="M48" s="129">
        <v>1300</v>
      </c>
      <c r="N48" s="160">
        <f t="shared" si="4"/>
        <v>2600</v>
      </c>
      <c r="O48" s="135" t="s">
        <v>108</v>
      </c>
    </row>
    <row r="49" ht="15.95" customHeight="1" spans="1:15">
      <c r="A49" s="84"/>
      <c r="B49" s="101"/>
      <c r="C49" s="99" t="s">
        <v>109</v>
      </c>
      <c r="D49" s="100"/>
      <c r="E49" s="100"/>
      <c r="F49" s="100"/>
      <c r="G49" s="100"/>
      <c r="H49" s="100"/>
      <c r="I49" s="184"/>
      <c r="J49" s="185"/>
      <c r="K49" s="186"/>
      <c r="L49" s="187" t="s">
        <v>100</v>
      </c>
      <c r="M49" s="162"/>
      <c r="N49" s="163">
        <f t="shared" si="4"/>
        <v>0</v>
      </c>
      <c r="O49" s="164"/>
    </row>
    <row r="50" spans="1:15">
      <c r="A50" s="93" t="s">
        <v>110</v>
      </c>
      <c r="B50" s="94" t="s">
        <v>111</v>
      </c>
      <c r="C50" s="102"/>
      <c r="D50" s="103"/>
      <c r="E50" s="103"/>
      <c r="F50" s="103"/>
      <c r="G50" s="103"/>
      <c r="H50" s="103"/>
      <c r="I50" s="188"/>
      <c r="J50" s="189"/>
      <c r="K50" s="190"/>
      <c r="L50" s="191"/>
      <c r="M50" s="192"/>
      <c r="N50" s="193"/>
      <c r="O50" s="194"/>
    </row>
    <row r="51" ht="18" customHeight="1" spans="1:15">
      <c r="A51" s="93"/>
      <c r="B51" s="94"/>
      <c r="C51" s="104" t="s">
        <v>99</v>
      </c>
      <c r="D51" s="105"/>
      <c r="E51" s="105"/>
      <c r="F51" s="105"/>
      <c r="G51" s="105"/>
      <c r="H51" s="105"/>
      <c r="I51" s="195"/>
      <c r="J51" s="196">
        <v>2</v>
      </c>
      <c r="K51" s="197">
        <v>2</v>
      </c>
      <c r="L51" s="198" t="s">
        <v>100</v>
      </c>
      <c r="M51" s="199">
        <v>1300</v>
      </c>
      <c r="N51" s="200">
        <f>M51*J51*K51</f>
        <v>5200</v>
      </c>
      <c r="O51" s="201" t="s">
        <v>112</v>
      </c>
    </row>
    <row r="52" ht="15.95" customHeight="1" spans="1:15">
      <c r="A52" s="93"/>
      <c r="B52" s="94"/>
      <c r="C52" s="97" t="s">
        <v>103</v>
      </c>
      <c r="D52" s="98"/>
      <c r="E52" s="98"/>
      <c r="F52" s="98"/>
      <c r="G52" s="98"/>
      <c r="H52" s="98"/>
      <c r="I52" s="182"/>
      <c r="J52" s="156"/>
      <c r="K52" s="156"/>
      <c r="L52" s="183" t="s">
        <v>113</v>
      </c>
      <c r="M52" s="131"/>
      <c r="N52" s="132">
        <f t="shared" ref="N52:N56" si="5">J52*K52*M52</f>
        <v>0</v>
      </c>
      <c r="O52" s="135"/>
    </row>
    <row r="53" ht="15.95" hidden="1" customHeight="1" spans="1:15">
      <c r="A53" s="93"/>
      <c r="B53" s="94"/>
      <c r="C53" s="97" t="s">
        <v>105</v>
      </c>
      <c r="D53" s="98"/>
      <c r="E53" s="98"/>
      <c r="F53" s="98"/>
      <c r="G53" s="98"/>
      <c r="H53" s="98"/>
      <c r="I53" s="182"/>
      <c r="J53" s="156"/>
      <c r="K53" s="156"/>
      <c r="L53" s="183" t="s">
        <v>113</v>
      </c>
      <c r="M53" s="131"/>
      <c r="N53" s="132">
        <f t="shared" si="5"/>
        <v>0</v>
      </c>
      <c r="O53" s="135"/>
    </row>
    <row r="54" ht="15.95" hidden="1" customHeight="1" spans="1:15">
      <c r="A54" s="93"/>
      <c r="B54" s="94"/>
      <c r="C54" s="97" t="s">
        <v>114</v>
      </c>
      <c r="D54" s="98"/>
      <c r="E54" s="98"/>
      <c r="F54" s="98"/>
      <c r="G54" s="98"/>
      <c r="H54" s="98"/>
      <c r="I54" s="182"/>
      <c r="J54" s="156"/>
      <c r="K54" s="156"/>
      <c r="L54" s="183" t="s">
        <v>113</v>
      </c>
      <c r="M54" s="131"/>
      <c r="N54" s="132">
        <f t="shared" si="5"/>
        <v>0</v>
      </c>
      <c r="O54" s="135"/>
    </row>
    <row r="55" ht="15.95" hidden="1" customHeight="1" spans="1:15">
      <c r="A55" s="84"/>
      <c r="B55" s="101"/>
      <c r="C55" s="99" t="s">
        <v>109</v>
      </c>
      <c r="D55" s="100"/>
      <c r="E55" s="100"/>
      <c r="F55" s="100"/>
      <c r="G55" s="100"/>
      <c r="H55" s="100"/>
      <c r="I55" s="184"/>
      <c r="J55" s="185"/>
      <c r="K55" s="186"/>
      <c r="L55" s="202" t="s">
        <v>113</v>
      </c>
      <c r="M55" s="203"/>
      <c r="N55" s="204">
        <f t="shared" si="5"/>
        <v>0</v>
      </c>
      <c r="O55" s="164"/>
    </row>
    <row r="56" ht="15.95" hidden="1" customHeight="1" spans="1:15">
      <c r="A56" s="93" t="s">
        <v>115</v>
      </c>
      <c r="B56" s="94" t="s">
        <v>116</v>
      </c>
      <c r="C56" s="95" t="s">
        <v>99</v>
      </c>
      <c r="D56" s="96"/>
      <c r="E56" s="96"/>
      <c r="F56" s="96"/>
      <c r="G56" s="96"/>
      <c r="H56" s="96"/>
      <c r="I56" s="175"/>
      <c r="J56" s="176"/>
      <c r="K56" s="177"/>
      <c r="L56" s="178" t="s">
        <v>100</v>
      </c>
      <c r="M56" s="205"/>
      <c r="N56" s="206">
        <f t="shared" si="5"/>
        <v>0</v>
      </c>
      <c r="O56" s="181"/>
    </row>
    <row r="57" ht="15.95" hidden="1" customHeight="1" spans="1:15">
      <c r="A57" s="93"/>
      <c r="B57" s="94"/>
      <c r="C57" s="97" t="s">
        <v>103</v>
      </c>
      <c r="D57" s="98"/>
      <c r="E57" s="98"/>
      <c r="F57" s="98"/>
      <c r="G57" s="98"/>
      <c r="H57" s="98"/>
      <c r="I57" s="182"/>
      <c r="J57" s="156"/>
      <c r="K57" s="156"/>
      <c r="L57" s="183" t="s">
        <v>100</v>
      </c>
      <c r="M57" s="131"/>
      <c r="N57" s="132">
        <f t="shared" ref="N57:N63" si="6">J57*K57*M57</f>
        <v>0</v>
      </c>
      <c r="O57" s="135"/>
    </row>
    <row r="58" ht="15.95" hidden="1" customHeight="1" spans="1:15">
      <c r="A58" s="93"/>
      <c r="B58" s="94"/>
      <c r="C58" s="97" t="s">
        <v>105</v>
      </c>
      <c r="D58" s="98"/>
      <c r="E58" s="98"/>
      <c r="F58" s="98"/>
      <c r="G58" s="98"/>
      <c r="H58" s="98"/>
      <c r="I58" s="182"/>
      <c r="J58" s="156"/>
      <c r="K58" s="156"/>
      <c r="L58" s="183" t="s">
        <v>100</v>
      </c>
      <c r="M58" s="131"/>
      <c r="N58" s="132">
        <f t="shared" si="6"/>
        <v>0</v>
      </c>
      <c r="O58" s="135"/>
    </row>
    <row r="59" ht="15.95" hidden="1" customHeight="1" spans="1:15">
      <c r="A59" s="93"/>
      <c r="B59" s="94"/>
      <c r="C59" s="97" t="s">
        <v>114</v>
      </c>
      <c r="D59" s="98"/>
      <c r="E59" s="98"/>
      <c r="F59" s="98"/>
      <c r="G59" s="98"/>
      <c r="H59" s="98"/>
      <c r="I59" s="182"/>
      <c r="J59" s="156"/>
      <c r="K59" s="156"/>
      <c r="L59" s="183" t="s">
        <v>100</v>
      </c>
      <c r="M59" s="131"/>
      <c r="N59" s="132">
        <f t="shared" si="6"/>
        <v>0</v>
      </c>
      <c r="O59" s="135"/>
    </row>
    <row r="60" ht="15.95" hidden="1" customHeight="1" spans="1:15">
      <c r="A60" s="84"/>
      <c r="B60" s="101"/>
      <c r="C60" s="99" t="s">
        <v>109</v>
      </c>
      <c r="D60" s="100"/>
      <c r="E60" s="100"/>
      <c r="F60" s="100"/>
      <c r="G60" s="100"/>
      <c r="H60" s="100"/>
      <c r="I60" s="184"/>
      <c r="J60" s="185"/>
      <c r="K60" s="186"/>
      <c r="L60" s="187" t="s">
        <v>100</v>
      </c>
      <c r="M60" s="203"/>
      <c r="N60" s="204">
        <f t="shared" si="6"/>
        <v>0</v>
      </c>
      <c r="O60" s="164"/>
    </row>
    <row r="61" ht="15.95" hidden="1" customHeight="1" spans="1:15">
      <c r="A61" s="106" t="s">
        <v>117</v>
      </c>
      <c r="B61" s="77" t="s">
        <v>118</v>
      </c>
      <c r="C61" s="107" t="s">
        <v>119</v>
      </c>
      <c r="D61" s="107"/>
      <c r="E61" s="107"/>
      <c r="F61" s="107"/>
      <c r="G61" s="107"/>
      <c r="H61" s="108"/>
      <c r="I61" s="55" t="s">
        <v>120</v>
      </c>
      <c r="J61" s="207"/>
      <c r="K61" s="207"/>
      <c r="L61" s="178" t="s">
        <v>121</v>
      </c>
      <c r="M61" s="208"/>
      <c r="N61" s="209">
        <f t="shared" si="6"/>
        <v>0</v>
      </c>
      <c r="O61" s="210"/>
    </row>
    <row r="62" ht="15.95" hidden="1" customHeight="1" spans="1:15">
      <c r="A62" s="81"/>
      <c r="B62" s="109"/>
      <c r="C62" s="110" t="s">
        <v>119</v>
      </c>
      <c r="D62" s="110"/>
      <c r="E62" s="110"/>
      <c r="F62" s="110"/>
      <c r="G62" s="110"/>
      <c r="H62" s="108"/>
      <c r="I62" s="59" t="s">
        <v>120</v>
      </c>
      <c r="J62" s="156"/>
      <c r="K62" s="156"/>
      <c r="L62" s="183" t="s">
        <v>121</v>
      </c>
      <c r="M62" s="131"/>
      <c r="N62" s="132">
        <f t="shared" si="6"/>
        <v>0</v>
      </c>
      <c r="O62" s="135"/>
    </row>
    <row r="63" ht="15.95" hidden="1" customHeight="1" spans="1:15">
      <c r="A63" s="111"/>
      <c r="B63" s="85"/>
      <c r="C63" s="112" t="s">
        <v>119</v>
      </c>
      <c r="D63" s="112"/>
      <c r="E63" s="112"/>
      <c r="F63" s="112"/>
      <c r="G63" s="112"/>
      <c r="H63" s="108"/>
      <c r="I63" s="211" t="s">
        <v>120</v>
      </c>
      <c r="J63" s="185"/>
      <c r="K63" s="185"/>
      <c r="L63" s="187" t="s">
        <v>121</v>
      </c>
      <c r="M63" s="212"/>
      <c r="N63" s="213">
        <f t="shared" si="6"/>
        <v>0</v>
      </c>
      <c r="O63" s="214"/>
    </row>
    <row r="64" ht="15.95" customHeight="1" spans="1:15">
      <c r="A64" s="87" t="s">
        <v>75</v>
      </c>
      <c r="B64" s="88"/>
      <c r="C64" s="88"/>
      <c r="D64" s="88"/>
      <c r="E64" s="88"/>
      <c r="F64" s="88"/>
      <c r="G64" s="88"/>
      <c r="H64" s="88"/>
      <c r="I64" s="88"/>
      <c r="J64" s="165"/>
      <c r="K64" s="165"/>
      <c r="L64" s="165"/>
      <c r="M64" s="166"/>
      <c r="N64" s="167">
        <f>SUM(N44:N63)</f>
        <v>12000</v>
      </c>
      <c r="O64" s="168"/>
    </row>
    <row r="65" ht="15.95" customHeight="1" spans="1:15">
      <c r="A65" s="89" t="s">
        <v>20</v>
      </c>
      <c r="B65" s="45" t="s">
        <v>18</v>
      </c>
      <c r="C65" s="90" t="s">
        <v>21</v>
      </c>
      <c r="D65" s="45"/>
      <c r="E65" s="45"/>
      <c r="F65" s="45"/>
      <c r="G65" s="45"/>
      <c r="H65" s="45"/>
      <c r="I65" s="45"/>
      <c r="J65" s="169" t="s">
        <v>22</v>
      </c>
      <c r="K65" s="90"/>
      <c r="L65" s="169" t="s">
        <v>24</v>
      </c>
      <c r="M65" s="170" t="s">
        <v>25</v>
      </c>
      <c r="N65" s="45" t="s">
        <v>78</v>
      </c>
      <c r="O65" s="171" t="s">
        <v>27</v>
      </c>
    </row>
    <row r="66" ht="15.95" customHeight="1" spans="1:15">
      <c r="A66" s="91" t="s">
        <v>122</v>
      </c>
      <c r="B66" s="92" t="s">
        <v>123</v>
      </c>
      <c r="C66" s="92"/>
      <c r="D66" s="92"/>
      <c r="E66" s="92"/>
      <c r="F66" s="92"/>
      <c r="G66" s="92"/>
      <c r="H66" s="92"/>
      <c r="I66" s="92"/>
      <c r="J66" s="172"/>
      <c r="K66" s="172"/>
      <c r="L66" s="172"/>
      <c r="M66" s="173"/>
      <c r="N66" s="92"/>
      <c r="O66" s="174"/>
    </row>
    <row r="67" ht="15.95" hidden="1" customHeight="1" spans="1:15">
      <c r="A67" s="215" t="s">
        <v>124</v>
      </c>
      <c r="B67" s="77" t="s">
        <v>125</v>
      </c>
      <c r="C67" s="216" t="s">
        <v>126</v>
      </c>
      <c r="D67" s="217"/>
      <c r="E67" s="217"/>
      <c r="F67" s="217"/>
      <c r="G67" s="217"/>
      <c r="H67" s="217"/>
      <c r="I67" s="249"/>
      <c r="J67" s="250"/>
      <c r="K67" s="251"/>
      <c r="L67" s="252" t="s">
        <v>85</v>
      </c>
      <c r="M67" s="253"/>
      <c r="N67" s="254">
        <f>J67*M67</f>
        <v>0</v>
      </c>
      <c r="O67" s="210"/>
    </row>
    <row r="68" ht="15.95" hidden="1" customHeight="1" spans="1:15">
      <c r="A68" s="218" t="s">
        <v>127</v>
      </c>
      <c r="B68" s="82" t="s">
        <v>128</v>
      </c>
      <c r="C68" s="219" t="s">
        <v>129</v>
      </c>
      <c r="D68" s="220"/>
      <c r="E68" s="220"/>
      <c r="F68" s="220"/>
      <c r="G68" s="220"/>
      <c r="H68" s="220"/>
      <c r="I68" s="255"/>
      <c r="J68" s="228"/>
      <c r="K68" s="256"/>
      <c r="L68" s="183" t="s">
        <v>85</v>
      </c>
      <c r="M68" s="131"/>
      <c r="N68" s="254">
        <f t="shared" ref="N68:N77" si="7">J68*M68</f>
        <v>0</v>
      </c>
      <c r="O68" s="135"/>
    </row>
    <row r="69" ht="15.95" hidden="1" customHeight="1" spans="1:15">
      <c r="A69" s="218" t="s">
        <v>130</v>
      </c>
      <c r="B69" s="82" t="s">
        <v>131</v>
      </c>
      <c r="C69" s="219" t="s">
        <v>132</v>
      </c>
      <c r="D69" s="220"/>
      <c r="E69" s="220"/>
      <c r="F69" s="220"/>
      <c r="G69" s="220"/>
      <c r="H69" s="220"/>
      <c r="I69" s="255"/>
      <c r="J69" s="228"/>
      <c r="K69" s="256"/>
      <c r="L69" s="183" t="s">
        <v>85</v>
      </c>
      <c r="M69" s="131"/>
      <c r="N69" s="254">
        <f t="shared" si="7"/>
        <v>0</v>
      </c>
      <c r="O69" s="135"/>
    </row>
    <row r="70" ht="15.95" hidden="1" customHeight="1" spans="1:15">
      <c r="A70" s="218" t="s">
        <v>133</v>
      </c>
      <c r="B70" s="82" t="s">
        <v>134</v>
      </c>
      <c r="C70" s="219" t="s">
        <v>135</v>
      </c>
      <c r="D70" s="220"/>
      <c r="E70" s="220"/>
      <c r="F70" s="220"/>
      <c r="G70" s="220"/>
      <c r="H70" s="220"/>
      <c r="I70" s="255"/>
      <c r="J70" s="228"/>
      <c r="K70" s="256"/>
      <c r="L70" s="183" t="s">
        <v>136</v>
      </c>
      <c r="M70" s="131"/>
      <c r="N70" s="254">
        <f t="shared" si="7"/>
        <v>0</v>
      </c>
      <c r="O70" s="135"/>
    </row>
    <row r="71" ht="15.95" hidden="1" customHeight="1" spans="1:15">
      <c r="A71" s="218" t="s">
        <v>137</v>
      </c>
      <c r="B71" s="82" t="s">
        <v>138</v>
      </c>
      <c r="C71" s="219"/>
      <c r="D71" s="220"/>
      <c r="E71" s="220"/>
      <c r="F71" s="220"/>
      <c r="G71" s="220"/>
      <c r="H71" s="220"/>
      <c r="I71" s="255"/>
      <c r="J71" s="228"/>
      <c r="K71" s="256"/>
      <c r="L71" s="183" t="s">
        <v>94</v>
      </c>
      <c r="M71" s="131"/>
      <c r="N71" s="254">
        <f t="shared" si="7"/>
        <v>0</v>
      </c>
      <c r="O71" s="135"/>
    </row>
    <row r="72" ht="15.95" hidden="1" customHeight="1" spans="1:15">
      <c r="A72" s="218" t="s">
        <v>139</v>
      </c>
      <c r="B72" s="82" t="s">
        <v>140</v>
      </c>
      <c r="C72" s="219"/>
      <c r="D72" s="220"/>
      <c r="E72" s="220"/>
      <c r="F72" s="220"/>
      <c r="G72" s="220"/>
      <c r="H72" s="220"/>
      <c r="I72" s="255"/>
      <c r="J72" s="228"/>
      <c r="K72" s="256"/>
      <c r="L72" s="183" t="s">
        <v>141</v>
      </c>
      <c r="M72" s="131"/>
      <c r="N72" s="254">
        <f t="shared" si="7"/>
        <v>0</v>
      </c>
      <c r="O72" s="135"/>
    </row>
    <row r="73" ht="15.95" customHeight="1" spans="1:15">
      <c r="A73" s="218" t="s">
        <v>142</v>
      </c>
      <c r="B73" s="82" t="s">
        <v>143</v>
      </c>
      <c r="C73" s="219"/>
      <c r="D73" s="220"/>
      <c r="E73" s="220"/>
      <c r="F73" s="220"/>
      <c r="G73" s="220"/>
      <c r="H73" s="220"/>
      <c r="I73" s="255"/>
      <c r="J73" s="228">
        <v>1</v>
      </c>
      <c r="K73" s="256"/>
      <c r="L73" s="183" t="s">
        <v>141</v>
      </c>
      <c r="M73" s="129">
        <v>200</v>
      </c>
      <c r="N73" s="257">
        <f t="shared" si="7"/>
        <v>200</v>
      </c>
      <c r="O73" s="135"/>
    </row>
    <row r="74" ht="15.95" customHeight="1" spans="1:15">
      <c r="A74" s="218" t="s">
        <v>144</v>
      </c>
      <c r="B74" s="82" t="s">
        <v>145</v>
      </c>
      <c r="C74" s="219"/>
      <c r="D74" s="220"/>
      <c r="E74" s="220"/>
      <c r="F74" s="220"/>
      <c r="G74" s="220"/>
      <c r="H74" s="220"/>
      <c r="I74" s="255"/>
      <c r="J74" s="228">
        <v>0.5</v>
      </c>
      <c r="K74" s="256"/>
      <c r="L74" s="183" t="s">
        <v>146</v>
      </c>
      <c r="M74" s="129">
        <v>3000</v>
      </c>
      <c r="N74" s="258">
        <f t="shared" si="7"/>
        <v>1500</v>
      </c>
      <c r="O74" s="135" t="s">
        <v>147</v>
      </c>
    </row>
    <row r="75" ht="15.95" hidden="1" customHeight="1" spans="1:15">
      <c r="A75" s="218" t="s">
        <v>148</v>
      </c>
      <c r="B75" s="82" t="s">
        <v>149</v>
      </c>
      <c r="C75" s="219"/>
      <c r="D75" s="220"/>
      <c r="E75" s="220"/>
      <c r="F75" s="220"/>
      <c r="G75" s="220"/>
      <c r="H75" s="220"/>
      <c r="I75" s="255"/>
      <c r="J75" s="228"/>
      <c r="K75" s="256"/>
      <c r="L75" s="183" t="s">
        <v>146</v>
      </c>
      <c r="M75" s="129"/>
      <c r="N75" s="257">
        <f t="shared" si="7"/>
        <v>0</v>
      </c>
      <c r="O75" s="135"/>
    </row>
    <row r="76" ht="17" hidden="1" customHeight="1" spans="1:15">
      <c r="A76" s="218" t="s">
        <v>150</v>
      </c>
      <c r="B76" s="221" t="s">
        <v>151</v>
      </c>
      <c r="C76" s="219"/>
      <c r="D76" s="220"/>
      <c r="E76" s="220"/>
      <c r="F76" s="220"/>
      <c r="G76" s="220"/>
      <c r="H76" s="220"/>
      <c r="I76" s="255"/>
      <c r="J76" s="219"/>
      <c r="K76" s="220"/>
      <c r="L76" s="259" t="s">
        <v>141</v>
      </c>
      <c r="M76" s="129"/>
      <c r="N76" s="260">
        <f t="shared" si="7"/>
        <v>0</v>
      </c>
      <c r="O76" s="135"/>
    </row>
    <row r="77" ht="15.95" hidden="1" customHeight="1" spans="1:15">
      <c r="A77" s="222" t="s">
        <v>152</v>
      </c>
      <c r="B77" s="223" t="s">
        <v>153</v>
      </c>
      <c r="C77" s="219"/>
      <c r="D77" s="220"/>
      <c r="E77" s="220"/>
      <c r="F77" s="220"/>
      <c r="G77" s="220"/>
      <c r="H77" s="220"/>
      <c r="I77" s="255"/>
      <c r="J77" s="219"/>
      <c r="K77" s="220"/>
      <c r="L77" s="261" t="s">
        <v>154</v>
      </c>
      <c r="M77" s="262"/>
      <c r="N77" s="263">
        <f t="shared" si="7"/>
        <v>0</v>
      </c>
      <c r="O77" s="214"/>
    </row>
    <row r="78" ht="15.95" customHeight="1" spans="1:15">
      <c r="A78" s="87" t="s">
        <v>75</v>
      </c>
      <c r="B78" s="88"/>
      <c r="C78" s="88"/>
      <c r="D78" s="88"/>
      <c r="E78" s="88"/>
      <c r="F78" s="88"/>
      <c r="G78" s="88"/>
      <c r="H78" s="88"/>
      <c r="I78" s="88"/>
      <c r="J78" s="165"/>
      <c r="K78" s="165"/>
      <c r="L78" s="165"/>
      <c r="M78" s="264"/>
      <c r="N78" s="265">
        <f>SUM(N67:N77)</f>
        <v>1700</v>
      </c>
      <c r="O78" s="168"/>
    </row>
    <row r="79" ht="15.95" customHeight="1" spans="1:15">
      <c r="A79" s="89" t="s">
        <v>20</v>
      </c>
      <c r="B79" s="45" t="s">
        <v>18</v>
      </c>
      <c r="C79" s="90" t="s">
        <v>21</v>
      </c>
      <c r="D79" s="45"/>
      <c r="E79" s="45"/>
      <c r="F79" s="45"/>
      <c r="G79" s="45"/>
      <c r="H79" s="45"/>
      <c r="I79" s="45"/>
      <c r="J79" s="45" t="s">
        <v>76</v>
      </c>
      <c r="K79" s="45" t="s">
        <v>23</v>
      </c>
      <c r="L79" s="169" t="s">
        <v>24</v>
      </c>
      <c r="M79" s="170" t="s">
        <v>25</v>
      </c>
      <c r="N79" s="45" t="s">
        <v>78</v>
      </c>
      <c r="O79" s="171" t="s">
        <v>27</v>
      </c>
    </row>
    <row r="80" ht="15.95" customHeight="1" spans="1:15">
      <c r="A80" s="74" t="s">
        <v>155</v>
      </c>
      <c r="B80" s="75" t="s">
        <v>156</v>
      </c>
      <c r="C80" s="75"/>
      <c r="D80" s="75"/>
      <c r="E80" s="75"/>
      <c r="F80" s="75"/>
      <c r="G80" s="75"/>
      <c r="H80" s="75"/>
      <c r="I80" s="75"/>
      <c r="J80" s="148"/>
      <c r="K80" s="148"/>
      <c r="L80" s="148"/>
      <c r="M80" s="149"/>
      <c r="N80" s="75"/>
      <c r="O80" s="150"/>
    </row>
    <row r="81" ht="15.95" hidden="1" customHeight="1" spans="1:15">
      <c r="A81" s="76" t="s">
        <v>157</v>
      </c>
      <c r="B81" s="224" t="s">
        <v>158</v>
      </c>
      <c r="C81" s="225"/>
      <c r="D81" s="226"/>
      <c r="E81" s="226"/>
      <c r="F81" s="226"/>
      <c r="G81" s="226"/>
      <c r="H81" s="226"/>
      <c r="I81" s="266"/>
      <c r="J81" s="151"/>
      <c r="K81" s="151"/>
      <c r="L81" s="152" t="s">
        <v>72</v>
      </c>
      <c r="M81" s="253"/>
      <c r="N81" s="254">
        <f>J81*K81*M81</f>
        <v>0</v>
      </c>
      <c r="O81" s="155"/>
    </row>
    <row r="82" ht="15.95" hidden="1" customHeight="1" spans="1:15">
      <c r="A82" s="81" t="s">
        <v>159</v>
      </c>
      <c r="B82" s="227" t="s">
        <v>160</v>
      </c>
      <c r="C82" s="228"/>
      <c r="D82" s="229"/>
      <c r="E82" s="229"/>
      <c r="F82" s="229"/>
      <c r="G82" s="229"/>
      <c r="H82" s="229"/>
      <c r="I82" s="256"/>
      <c r="J82" s="156"/>
      <c r="K82" s="156"/>
      <c r="L82" s="128" t="s">
        <v>72</v>
      </c>
      <c r="M82" s="131"/>
      <c r="N82" s="132">
        <f t="shared" ref="N82:N84" si="8">J82*K82*M82</f>
        <v>0</v>
      </c>
      <c r="O82" s="135"/>
    </row>
    <row r="83" ht="15.95" hidden="1" customHeight="1" spans="1:15">
      <c r="A83" s="81" t="s">
        <v>161</v>
      </c>
      <c r="B83" s="227" t="s">
        <v>162</v>
      </c>
      <c r="C83" s="228"/>
      <c r="D83" s="229"/>
      <c r="E83" s="229"/>
      <c r="F83" s="229"/>
      <c r="G83" s="229"/>
      <c r="H83" s="229"/>
      <c r="I83" s="256"/>
      <c r="J83" s="156"/>
      <c r="K83" s="156"/>
      <c r="L83" s="128" t="s">
        <v>72</v>
      </c>
      <c r="M83" s="131"/>
      <c r="N83" s="132">
        <f t="shared" si="8"/>
        <v>0</v>
      </c>
      <c r="O83" s="135"/>
    </row>
    <row r="84" ht="15.95" customHeight="1" spans="1:15">
      <c r="A84" s="111" t="s">
        <v>163</v>
      </c>
      <c r="B84" s="230" t="s">
        <v>164</v>
      </c>
      <c r="C84" s="231"/>
      <c r="D84" s="232"/>
      <c r="E84" s="232"/>
      <c r="F84" s="232"/>
      <c r="G84" s="232"/>
      <c r="H84" s="232"/>
      <c r="I84" s="267"/>
      <c r="J84" s="185">
        <v>1</v>
      </c>
      <c r="K84" s="185">
        <v>4</v>
      </c>
      <c r="L84" s="268" t="s">
        <v>72</v>
      </c>
      <c r="M84" s="262">
        <v>500</v>
      </c>
      <c r="N84" s="269">
        <f t="shared" si="8"/>
        <v>2000</v>
      </c>
      <c r="O84" s="214" t="s">
        <v>165</v>
      </c>
    </row>
    <row r="85" ht="15.95" customHeight="1" spans="1:15">
      <c r="A85" s="91" t="s">
        <v>75</v>
      </c>
      <c r="B85" s="92"/>
      <c r="C85" s="92"/>
      <c r="D85" s="92"/>
      <c r="E85" s="92"/>
      <c r="F85" s="92"/>
      <c r="G85" s="92"/>
      <c r="H85" s="92"/>
      <c r="I85" s="92"/>
      <c r="J85" s="172"/>
      <c r="K85" s="172"/>
      <c r="L85" s="172"/>
      <c r="M85" s="270"/>
      <c r="N85" s="271">
        <f>SUM(N81:N84)</f>
        <v>2000</v>
      </c>
      <c r="O85" s="174"/>
    </row>
    <row r="86" ht="15.95" customHeight="1" spans="1:15">
      <c r="A86" s="233" t="s">
        <v>166</v>
      </c>
      <c r="B86" s="234"/>
      <c r="C86" s="234"/>
      <c r="D86" s="234"/>
      <c r="E86" s="234"/>
      <c r="F86" s="234"/>
      <c r="G86" s="234"/>
      <c r="H86" s="234"/>
      <c r="I86" s="234"/>
      <c r="J86" s="272"/>
      <c r="K86" s="272"/>
      <c r="L86" s="272"/>
      <c r="M86" s="273"/>
      <c r="N86" s="274">
        <f>SUM(N33,N41,N64,N78,N85)</f>
        <v>90661</v>
      </c>
      <c r="O86" s="275"/>
    </row>
    <row r="87" ht="15.95" customHeight="1" spans="1:15">
      <c r="A87" s="89" t="s">
        <v>20</v>
      </c>
      <c r="B87" s="45" t="s">
        <v>18</v>
      </c>
      <c r="C87" s="90" t="s">
        <v>21</v>
      </c>
      <c r="D87" s="45"/>
      <c r="E87" s="45"/>
      <c r="F87" s="45"/>
      <c r="G87" s="45"/>
      <c r="H87" s="45"/>
      <c r="I87" s="45"/>
      <c r="J87" s="169" t="s">
        <v>22</v>
      </c>
      <c r="K87" s="90"/>
      <c r="L87" s="169" t="s">
        <v>24</v>
      </c>
      <c r="M87" s="170" t="s">
        <v>25</v>
      </c>
      <c r="N87" s="45" t="s">
        <v>78</v>
      </c>
      <c r="O87" s="171" t="s">
        <v>27</v>
      </c>
    </row>
    <row r="88" ht="15.95" customHeight="1" spans="1:15">
      <c r="A88" s="235" t="s">
        <v>167</v>
      </c>
      <c r="B88" s="75" t="s">
        <v>168</v>
      </c>
      <c r="C88" s="75"/>
      <c r="D88" s="75"/>
      <c r="E88" s="75"/>
      <c r="F88" s="75"/>
      <c r="G88" s="75"/>
      <c r="H88" s="75"/>
      <c r="I88" s="75"/>
      <c r="J88" s="148"/>
      <c r="K88" s="148"/>
      <c r="L88" s="148"/>
      <c r="M88" s="149"/>
      <c r="N88" s="75"/>
      <c r="O88" s="150"/>
    </row>
    <row r="89" ht="15.95" customHeight="1" spans="1:15">
      <c r="A89" s="236" t="s">
        <v>169</v>
      </c>
      <c r="B89" s="237" t="s">
        <v>168</v>
      </c>
      <c r="C89" s="238" t="s">
        <v>170</v>
      </c>
      <c r="D89" s="239"/>
      <c r="E89" s="239"/>
      <c r="F89" s="239"/>
      <c r="G89" s="239"/>
      <c r="H89" s="239"/>
      <c r="I89" s="276"/>
      <c r="J89" s="277">
        <f>N86</f>
        <v>90661</v>
      </c>
      <c r="K89" s="278"/>
      <c r="L89" s="279"/>
      <c r="M89" s="280">
        <v>0.08</v>
      </c>
      <c r="N89" s="258">
        <f>J89*M89</f>
        <v>7252.88</v>
      </c>
      <c r="O89" s="281"/>
    </row>
    <row r="90" ht="15.95" customHeight="1" spans="1:15">
      <c r="A90" s="240" t="s">
        <v>75</v>
      </c>
      <c r="B90" s="241"/>
      <c r="C90" s="241"/>
      <c r="D90" s="241"/>
      <c r="E90" s="241"/>
      <c r="F90" s="241"/>
      <c r="G90" s="241"/>
      <c r="H90" s="241"/>
      <c r="I90" s="241"/>
      <c r="J90" s="282"/>
      <c r="K90" s="282"/>
      <c r="L90" s="282"/>
      <c r="M90" s="283"/>
      <c r="N90" s="284">
        <f>SUM(N89:N89)</f>
        <v>7252.88</v>
      </c>
      <c r="O90" s="285"/>
    </row>
    <row r="91" ht="15.95" customHeight="1" spans="1:15">
      <c r="A91" s="89" t="s">
        <v>20</v>
      </c>
      <c r="B91" s="45" t="s">
        <v>18</v>
      </c>
      <c r="C91" s="90" t="s">
        <v>21</v>
      </c>
      <c r="D91" s="45"/>
      <c r="E91" s="45"/>
      <c r="F91" s="45"/>
      <c r="G91" s="45"/>
      <c r="H91" s="45"/>
      <c r="I91" s="45"/>
      <c r="J91" s="45" t="s">
        <v>76</v>
      </c>
      <c r="K91" s="45" t="s">
        <v>23</v>
      </c>
      <c r="L91" s="169" t="s">
        <v>24</v>
      </c>
      <c r="M91" s="170" t="s">
        <v>25</v>
      </c>
      <c r="N91" s="45" t="s">
        <v>78</v>
      </c>
      <c r="O91" s="171" t="s">
        <v>27</v>
      </c>
    </row>
    <row r="92" ht="15.95" customHeight="1" spans="1:15">
      <c r="A92" s="235" t="s">
        <v>171</v>
      </c>
      <c r="B92" s="75" t="s">
        <v>172</v>
      </c>
      <c r="C92" s="75"/>
      <c r="D92" s="75"/>
      <c r="E92" s="75"/>
      <c r="F92" s="75"/>
      <c r="G92" s="75"/>
      <c r="H92" s="75"/>
      <c r="I92" s="75"/>
      <c r="J92" s="148"/>
      <c r="K92" s="148"/>
      <c r="L92" s="148"/>
      <c r="M92" s="149"/>
      <c r="N92" s="75"/>
      <c r="O92" s="150"/>
    </row>
    <row r="93" ht="15.95" customHeight="1" spans="1:15">
      <c r="A93" s="236" t="s">
        <v>173</v>
      </c>
      <c r="B93" s="237" t="s">
        <v>174</v>
      </c>
      <c r="C93" s="238" t="s">
        <v>175</v>
      </c>
      <c r="D93" s="239"/>
      <c r="E93" s="239"/>
      <c r="F93" s="239"/>
      <c r="G93" s="239"/>
      <c r="H93" s="239"/>
      <c r="I93" s="276"/>
      <c r="J93" s="286">
        <v>1</v>
      </c>
      <c r="K93" s="286">
        <v>4</v>
      </c>
      <c r="L93" s="279" t="s">
        <v>72</v>
      </c>
      <c r="M93" s="287">
        <v>2000</v>
      </c>
      <c r="N93" s="288">
        <f>J93*K93*M93</f>
        <v>8000</v>
      </c>
      <c r="O93" s="281"/>
    </row>
    <row r="94" ht="15.95" customHeight="1" spans="1:15">
      <c r="A94" s="240" t="s">
        <v>75</v>
      </c>
      <c r="B94" s="241"/>
      <c r="C94" s="241"/>
      <c r="D94" s="241"/>
      <c r="E94" s="241"/>
      <c r="F94" s="241"/>
      <c r="G94" s="241"/>
      <c r="H94" s="241"/>
      <c r="I94" s="241"/>
      <c r="J94" s="282"/>
      <c r="K94" s="282"/>
      <c r="L94" s="282"/>
      <c r="M94" s="289"/>
      <c r="N94" s="290">
        <f>SUM(N93:N93)</f>
        <v>8000</v>
      </c>
      <c r="O94" s="285"/>
    </row>
    <row r="95" ht="15.95" customHeight="1" spans="1:15">
      <c r="A95" s="89" t="s">
        <v>20</v>
      </c>
      <c r="B95" s="45" t="s">
        <v>18</v>
      </c>
      <c r="C95" s="169" t="s">
        <v>21</v>
      </c>
      <c r="D95" s="242"/>
      <c r="E95" s="242"/>
      <c r="F95" s="242"/>
      <c r="G95" s="90"/>
      <c r="H95" s="45" t="s">
        <v>176</v>
      </c>
      <c r="I95" s="45" t="s">
        <v>177</v>
      </c>
      <c r="J95" s="169" t="s">
        <v>76</v>
      </c>
      <c r="K95" s="90"/>
      <c r="L95" s="169" t="s">
        <v>24</v>
      </c>
      <c r="M95" s="170" t="s">
        <v>25</v>
      </c>
      <c r="N95" s="45" t="s">
        <v>78</v>
      </c>
      <c r="O95" s="171" t="s">
        <v>27</v>
      </c>
    </row>
    <row r="96" ht="15.95" customHeight="1" spans="1:15">
      <c r="A96" s="74" t="s">
        <v>178</v>
      </c>
      <c r="B96" s="75" t="s">
        <v>179</v>
      </c>
      <c r="C96" s="75"/>
      <c r="D96" s="75"/>
      <c r="E96" s="75"/>
      <c r="F96" s="75"/>
      <c r="G96" s="75"/>
      <c r="H96" s="75"/>
      <c r="I96" s="75"/>
      <c r="J96" s="148"/>
      <c r="K96" s="148"/>
      <c r="L96" s="148"/>
      <c r="M96" s="149"/>
      <c r="N96" s="75"/>
      <c r="O96" s="150"/>
    </row>
    <row r="97" ht="15.95" customHeight="1" spans="1:15">
      <c r="A97" s="106" t="s">
        <v>180</v>
      </c>
      <c r="B97" s="243" t="s">
        <v>181</v>
      </c>
      <c r="C97" s="244" t="s">
        <v>182</v>
      </c>
      <c r="D97" s="244"/>
      <c r="E97" s="244"/>
      <c r="F97" s="244"/>
      <c r="G97" s="244"/>
      <c r="H97" s="108"/>
      <c r="I97" s="108"/>
      <c r="J97" s="207">
        <v>55</v>
      </c>
      <c r="K97" s="207"/>
      <c r="L97" s="123" t="s">
        <v>183</v>
      </c>
      <c r="M97" s="291">
        <f>N97/J97</f>
        <v>1093.14545454545</v>
      </c>
      <c r="N97" s="292">
        <v>60123</v>
      </c>
      <c r="O97" s="210" t="s">
        <v>184</v>
      </c>
    </row>
    <row r="98" ht="15.95" customHeight="1" spans="1:15">
      <c r="A98" s="81" t="s">
        <v>185</v>
      </c>
      <c r="B98" s="227" t="s">
        <v>186</v>
      </c>
      <c r="C98" s="110" t="s">
        <v>182</v>
      </c>
      <c r="D98" s="110"/>
      <c r="E98" s="110"/>
      <c r="F98" s="110"/>
      <c r="G98" s="110"/>
      <c r="H98" s="83"/>
      <c r="I98" s="83"/>
      <c r="J98" s="156"/>
      <c r="K98" s="156"/>
      <c r="L98" s="128" t="s">
        <v>183</v>
      </c>
      <c r="M98" s="131"/>
      <c r="N98" s="132">
        <f t="shared" ref="N98:N100" si="9">J98*M98</f>
        <v>0</v>
      </c>
      <c r="O98" s="135"/>
    </row>
    <row r="99" ht="18" hidden="1" customHeight="1" spans="1:15">
      <c r="A99" s="81" t="s">
        <v>187</v>
      </c>
      <c r="B99" s="227" t="s">
        <v>188</v>
      </c>
      <c r="C99" s="110" t="s">
        <v>182</v>
      </c>
      <c r="D99" s="110"/>
      <c r="E99" s="110"/>
      <c r="F99" s="110"/>
      <c r="G99" s="110"/>
      <c r="H99" s="83"/>
      <c r="I99" s="83"/>
      <c r="J99" s="156"/>
      <c r="K99" s="156"/>
      <c r="L99" s="128" t="s">
        <v>183</v>
      </c>
      <c r="M99" s="131"/>
      <c r="N99" s="132">
        <f t="shared" si="9"/>
        <v>0</v>
      </c>
      <c r="O99" s="135"/>
    </row>
    <row r="100" ht="15.95" hidden="1" customHeight="1" spans="1:15">
      <c r="A100" s="81" t="s">
        <v>189</v>
      </c>
      <c r="B100" s="227" t="s">
        <v>190</v>
      </c>
      <c r="C100" s="110" t="s">
        <v>182</v>
      </c>
      <c r="D100" s="110"/>
      <c r="E100" s="110"/>
      <c r="F100" s="110"/>
      <c r="G100" s="110"/>
      <c r="H100" s="83"/>
      <c r="I100" s="83"/>
      <c r="J100" s="156"/>
      <c r="K100" s="156"/>
      <c r="L100" s="128" t="s">
        <v>183</v>
      </c>
      <c r="M100" s="131"/>
      <c r="N100" s="132">
        <f t="shared" si="9"/>
        <v>0</v>
      </c>
      <c r="O100" s="135"/>
    </row>
    <row r="101" ht="15.95" customHeight="1" spans="1:15">
      <c r="A101" s="84"/>
      <c r="B101" s="245" t="s">
        <v>168</v>
      </c>
      <c r="C101" s="246" t="s">
        <v>191</v>
      </c>
      <c r="D101" s="246"/>
      <c r="E101" s="246"/>
      <c r="F101" s="246"/>
      <c r="G101" s="246"/>
      <c r="H101" s="246"/>
      <c r="I101" s="246"/>
      <c r="J101" s="246"/>
      <c r="K101" s="246"/>
      <c r="L101" s="246"/>
      <c r="M101" s="293">
        <v>0.03</v>
      </c>
      <c r="N101" s="163">
        <f>SUM(N97,N100)*M101</f>
        <v>1803.69</v>
      </c>
      <c r="O101" s="164"/>
    </row>
    <row r="102" ht="15.95" customHeight="1" spans="1:15">
      <c r="A102" s="240" t="s">
        <v>75</v>
      </c>
      <c r="B102" s="241"/>
      <c r="C102" s="241"/>
      <c r="D102" s="241"/>
      <c r="E102" s="241"/>
      <c r="F102" s="241"/>
      <c r="G102" s="241"/>
      <c r="H102" s="241"/>
      <c r="I102" s="241"/>
      <c r="J102" s="282"/>
      <c r="K102" s="282"/>
      <c r="L102" s="282"/>
      <c r="M102" s="283"/>
      <c r="N102" s="284">
        <f>SUM(N97:N101)</f>
        <v>61926.69</v>
      </c>
      <c r="O102" s="285"/>
    </row>
    <row r="103" ht="15.95" customHeight="1" spans="1:15">
      <c r="A103" s="89" t="s">
        <v>20</v>
      </c>
      <c r="B103" s="45" t="s">
        <v>18</v>
      </c>
      <c r="C103" s="90" t="s">
        <v>21</v>
      </c>
      <c r="D103" s="45"/>
      <c r="E103" s="45"/>
      <c r="F103" s="45"/>
      <c r="G103" s="45"/>
      <c r="H103" s="45"/>
      <c r="I103" s="45"/>
      <c r="J103" s="169" t="s">
        <v>22</v>
      </c>
      <c r="K103" s="90"/>
      <c r="L103" s="169" t="s">
        <v>24</v>
      </c>
      <c r="M103" s="170" t="s">
        <v>25</v>
      </c>
      <c r="N103" s="45" t="s">
        <v>78</v>
      </c>
      <c r="O103" s="171" t="s">
        <v>27</v>
      </c>
    </row>
    <row r="104" ht="15.95" customHeight="1" spans="1:15">
      <c r="A104" s="235" t="s">
        <v>192</v>
      </c>
      <c r="B104" s="75" t="s">
        <v>193</v>
      </c>
      <c r="C104" s="75"/>
      <c r="D104" s="75"/>
      <c r="E104" s="75"/>
      <c r="F104" s="75"/>
      <c r="G104" s="75"/>
      <c r="H104" s="75"/>
      <c r="I104" s="75"/>
      <c r="J104" s="148"/>
      <c r="K104" s="148"/>
      <c r="L104" s="148"/>
      <c r="M104" s="149"/>
      <c r="N104" s="75"/>
      <c r="O104" s="150"/>
    </row>
    <row r="105" ht="15.95" customHeight="1" spans="1:15">
      <c r="A105" s="236" t="s">
        <v>194</v>
      </c>
      <c r="B105" s="237" t="s">
        <v>193</v>
      </c>
      <c r="C105" s="247"/>
      <c r="D105" s="248"/>
      <c r="E105" s="248"/>
      <c r="F105" s="248"/>
      <c r="G105" s="248"/>
      <c r="H105" s="248"/>
      <c r="I105" s="294"/>
      <c r="J105" s="277">
        <f>SUM(N86,N90,N94,N102)</f>
        <v>167840.57</v>
      </c>
      <c r="K105" s="278"/>
      <c r="L105" s="279"/>
      <c r="M105" s="280">
        <v>0.06</v>
      </c>
      <c r="N105" s="258">
        <f>J105*M105</f>
        <v>10070.4342</v>
      </c>
      <c r="O105" s="281"/>
    </row>
    <row r="106" ht="15.95" customHeight="1" spans="1:15">
      <c r="A106" s="233" t="s">
        <v>75</v>
      </c>
      <c r="B106" s="234"/>
      <c r="C106" s="234"/>
      <c r="D106" s="234"/>
      <c r="E106" s="234"/>
      <c r="F106" s="234"/>
      <c r="G106" s="234"/>
      <c r="H106" s="234"/>
      <c r="I106" s="234"/>
      <c r="J106" s="272"/>
      <c r="K106" s="272"/>
      <c r="L106" s="272"/>
      <c r="M106" s="295"/>
      <c r="N106" s="296">
        <f>SUM(N105,J105)</f>
        <v>177911.0042</v>
      </c>
      <c r="O106" s="275"/>
    </row>
    <row r="107" ht="15.95" customHeight="1" spans="1:15">
      <c r="A107" s="69"/>
      <c r="B107" s="70" t="s">
        <v>195</v>
      </c>
      <c r="C107" s="70"/>
      <c r="D107" s="70"/>
      <c r="E107" s="70"/>
      <c r="F107" s="70"/>
      <c r="G107" s="70"/>
      <c r="H107" s="70"/>
      <c r="I107" s="70"/>
      <c r="J107" s="141"/>
      <c r="K107" s="141"/>
      <c r="L107" s="141"/>
      <c r="M107" s="297"/>
      <c r="N107" s="298"/>
      <c r="O107" s="299"/>
    </row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</sheetData>
  <mergeCells count="121">
    <mergeCell ref="A1:O1"/>
    <mergeCell ref="A2:B2"/>
    <mergeCell ref="C2:E2"/>
    <mergeCell ref="I2:J2"/>
    <mergeCell ref="L2:M2"/>
    <mergeCell ref="N2:O2"/>
    <mergeCell ref="A3:B3"/>
    <mergeCell ref="C3:E3"/>
    <mergeCell ref="I3:J3"/>
    <mergeCell ref="L3:M3"/>
    <mergeCell ref="N3:O3"/>
    <mergeCell ref="A4:B4"/>
    <mergeCell ref="C4:E4"/>
    <mergeCell ref="L4:M4"/>
    <mergeCell ref="N4:O4"/>
    <mergeCell ref="B6:O6"/>
    <mergeCell ref="A7:L7"/>
    <mergeCell ref="M7:O7"/>
    <mergeCell ref="C8:I8"/>
    <mergeCell ref="C21:I21"/>
    <mergeCell ref="C22:I22"/>
    <mergeCell ref="C23:I23"/>
    <mergeCell ref="C24:I24"/>
    <mergeCell ref="C25:I25"/>
    <mergeCell ref="C26:I26"/>
    <mergeCell ref="C27:I27"/>
    <mergeCell ref="C28:I28"/>
    <mergeCell ref="C29:I29"/>
    <mergeCell ref="C30:I30"/>
    <mergeCell ref="C31:I31"/>
    <mergeCell ref="C32:I32"/>
    <mergeCell ref="C34:I34"/>
    <mergeCell ref="C42:I42"/>
    <mergeCell ref="C44:I44"/>
    <mergeCell ref="C45:I45"/>
    <mergeCell ref="C46:I46"/>
    <mergeCell ref="C47:I47"/>
    <mergeCell ref="C48:I48"/>
    <mergeCell ref="C49:I49"/>
    <mergeCell ref="C50:I50"/>
    <mergeCell ref="C51:I51"/>
    <mergeCell ref="C52:I52"/>
    <mergeCell ref="C53:I53"/>
    <mergeCell ref="C54:I54"/>
    <mergeCell ref="C55:I55"/>
    <mergeCell ref="C56:I56"/>
    <mergeCell ref="C57:I57"/>
    <mergeCell ref="C58:I58"/>
    <mergeCell ref="C59:I59"/>
    <mergeCell ref="C60:I60"/>
    <mergeCell ref="C61:G61"/>
    <mergeCell ref="C62:G62"/>
    <mergeCell ref="C63:G63"/>
    <mergeCell ref="C65:I65"/>
    <mergeCell ref="J65:K65"/>
    <mergeCell ref="C67:I67"/>
    <mergeCell ref="J67:K67"/>
    <mergeCell ref="C68:I68"/>
    <mergeCell ref="J68:K68"/>
    <mergeCell ref="C69:I69"/>
    <mergeCell ref="J69:K69"/>
    <mergeCell ref="C70:I70"/>
    <mergeCell ref="J70:K70"/>
    <mergeCell ref="C71:I71"/>
    <mergeCell ref="J71:K71"/>
    <mergeCell ref="C72:I72"/>
    <mergeCell ref="J72:K72"/>
    <mergeCell ref="C73:I73"/>
    <mergeCell ref="J73:K73"/>
    <mergeCell ref="C74:I74"/>
    <mergeCell ref="J74:K74"/>
    <mergeCell ref="C75:I75"/>
    <mergeCell ref="J75:K75"/>
    <mergeCell ref="C76:I76"/>
    <mergeCell ref="J76:K76"/>
    <mergeCell ref="C77:I77"/>
    <mergeCell ref="J77:K77"/>
    <mergeCell ref="C79:I79"/>
    <mergeCell ref="C81:I81"/>
    <mergeCell ref="C82:I82"/>
    <mergeCell ref="C83:I83"/>
    <mergeCell ref="C84:I84"/>
    <mergeCell ref="C87:I87"/>
    <mergeCell ref="J87:K87"/>
    <mergeCell ref="C89:I89"/>
    <mergeCell ref="J89:K89"/>
    <mergeCell ref="C91:I91"/>
    <mergeCell ref="C93:I93"/>
    <mergeCell ref="C95:G95"/>
    <mergeCell ref="J95:K95"/>
    <mergeCell ref="C97:G97"/>
    <mergeCell ref="J97:K97"/>
    <mergeCell ref="C98:G98"/>
    <mergeCell ref="J98:K98"/>
    <mergeCell ref="C99:G99"/>
    <mergeCell ref="J99:K99"/>
    <mergeCell ref="C100:G100"/>
    <mergeCell ref="J100:K100"/>
    <mergeCell ref="C101:L101"/>
    <mergeCell ref="C103:I103"/>
    <mergeCell ref="J103:K103"/>
    <mergeCell ref="C105:I105"/>
    <mergeCell ref="J105:K105"/>
    <mergeCell ref="A10:A14"/>
    <mergeCell ref="A15:A16"/>
    <mergeCell ref="A17:A18"/>
    <mergeCell ref="A19:A20"/>
    <mergeCell ref="A21:A26"/>
    <mergeCell ref="A27:A32"/>
    <mergeCell ref="A44:A49"/>
    <mergeCell ref="A50:A55"/>
    <mergeCell ref="A56:A60"/>
    <mergeCell ref="A61:A63"/>
    <mergeCell ref="B10:B14"/>
    <mergeCell ref="B15:B16"/>
    <mergeCell ref="B17:B18"/>
    <mergeCell ref="B19:B20"/>
    <mergeCell ref="B44:B49"/>
    <mergeCell ref="B50:B55"/>
    <mergeCell ref="B56:B60"/>
    <mergeCell ref="B61:B63"/>
  </mergeCells>
  <dataValidations count="1">
    <dataValidation type="list" allowBlank="1" showInputMessage="1" showErrorMessage="1" sqref="D14 F36 H36 F38 H39 D40 F40 H40 C36:C40 D10:D13 D15:D20 D36:D37 D38:D39 F10:F13 F15:F20 H37:H38 H61:H63 H97:H100 I97:I100">
      <formula1>#REF!</formula1>
    </dataValidation>
  </dataValidations>
  <printOptions horizontalCentered="1"/>
  <pageMargins left="0.511805555555556" right="0.511805555555556" top="0.747916666666667" bottom="0.55" header="0.313888888888889" footer="0.313888888888889"/>
  <pageSetup paperSize="9" scale="66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59"/>
  <sheetViews>
    <sheetView topLeftCell="A34" workbookViewId="0">
      <selection activeCell="F51" sqref="F51"/>
    </sheetView>
  </sheetViews>
  <sheetFormatPr defaultColWidth="9" defaultRowHeight="16.5"/>
  <cols>
    <col min="1" max="1" width="9.875" style="6" customWidth="1"/>
    <col min="2" max="2" width="14.875" style="6" customWidth="1"/>
    <col min="3" max="3" width="9.375" style="6" customWidth="1"/>
    <col min="4" max="4" width="8.75" style="6" customWidth="1"/>
    <col min="5" max="5" width="8.25" style="6" customWidth="1"/>
    <col min="6" max="6" width="14.875" style="6" customWidth="1"/>
    <col min="7" max="7" width="23.375" style="6" customWidth="1"/>
    <col min="8" max="8" width="4.625" style="6" customWidth="1"/>
    <col min="9" max="9" width="5.375" style="6" customWidth="1"/>
    <col min="10" max="10" width="4.625" style="6" customWidth="1"/>
    <col min="11" max="11" width="7" style="6" customWidth="1"/>
    <col min="12" max="12" width="6.25" style="6" customWidth="1"/>
    <col min="13" max="16384" width="9" style="6"/>
  </cols>
  <sheetData>
    <row r="1" s="1" customFormat="1" ht="21" customHeight="1" spans="1:11">
      <c r="A1" s="7" t="s">
        <v>196</v>
      </c>
      <c r="B1" s="8"/>
      <c r="C1" s="8"/>
      <c r="D1" s="9"/>
      <c r="E1" s="8"/>
      <c r="F1" s="8"/>
      <c r="G1" s="9"/>
      <c r="H1" s="8"/>
      <c r="I1" s="23"/>
      <c r="J1" s="23"/>
      <c r="K1" s="23"/>
    </row>
    <row r="2" s="2" customFormat="1" spans="1:12">
      <c r="A2" s="10" t="s">
        <v>197</v>
      </c>
      <c r="B2" s="10" t="s">
        <v>198</v>
      </c>
      <c r="C2" s="11" t="s">
        <v>199</v>
      </c>
      <c r="D2" s="12" t="s">
        <v>200</v>
      </c>
      <c r="E2" s="10" t="s">
        <v>201</v>
      </c>
      <c r="F2" s="10" t="s">
        <v>202</v>
      </c>
      <c r="G2" s="13" t="s">
        <v>203</v>
      </c>
      <c r="H2" s="12" t="s">
        <v>176</v>
      </c>
      <c r="I2" s="10" t="s">
        <v>204</v>
      </c>
      <c r="J2" s="10" t="s">
        <v>205</v>
      </c>
      <c r="K2" s="24" t="s">
        <v>206</v>
      </c>
      <c r="L2" s="24" t="s">
        <v>27</v>
      </c>
    </row>
    <row r="3" s="3" customFormat="1" spans="1:12">
      <c r="A3" s="14">
        <v>43291</v>
      </c>
      <c r="B3" s="15" t="s">
        <v>207</v>
      </c>
      <c r="C3" s="15" t="s">
        <v>208</v>
      </c>
      <c r="D3" s="15" t="s">
        <v>209</v>
      </c>
      <c r="E3" s="15" t="s">
        <v>210</v>
      </c>
      <c r="F3" s="15" t="s">
        <v>211</v>
      </c>
      <c r="G3" s="16" t="s">
        <v>212</v>
      </c>
      <c r="H3" s="15" t="s">
        <v>213</v>
      </c>
      <c r="I3" s="15">
        <v>1440</v>
      </c>
      <c r="J3" s="15">
        <v>60</v>
      </c>
      <c r="K3" s="15">
        <f>J3+I3</f>
        <v>1500</v>
      </c>
      <c r="L3" s="25"/>
    </row>
    <row r="4" s="3" customFormat="1" spans="1:12">
      <c r="A4" s="14">
        <v>43291</v>
      </c>
      <c r="B4" s="15" t="s">
        <v>214</v>
      </c>
      <c r="C4" s="15" t="s">
        <v>215</v>
      </c>
      <c r="D4" s="15" t="s">
        <v>216</v>
      </c>
      <c r="E4" s="15" t="s">
        <v>210</v>
      </c>
      <c r="F4" s="15" t="s">
        <v>217</v>
      </c>
      <c r="G4" s="16" t="s">
        <v>218</v>
      </c>
      <c r="H4" s="15" t="s">
        <v>219</v>
      </c>
      <c r="I4" s="15">
        <v>1260</v>
      </c>
      <c r="J4" s="15">
        <v>60</v>
      </c>
      <c r="K4" s="15">
        <f t="shared" ref="K4:K57" si="0">J4+I4</f>
        <v>1320</v>
      </c>
      <c r="L4" s="25"/>
    </row>
    <row r="5" s="3" customFormat="1" spans="1:12">
      <c r="A5" s="14">
        <v>43291</v>
      </c>
      <c r="B5" s="15" t="s">
        <v>220</v>
      </c>
      <c r="C5" s="15" t="s">
        <v>221</v>
      </c>
      <c r="D5" s="15" t="s">
        <v>222</v>
      </c>
      <c r="E5" s="15" t="s">
        <v>223</v>
      </c>
      <c r="F5" s="15" t="s">
        <v>211</v>
      </c>
      <c r="G5" s="16" t="s">
        <v>224</v>
      </c>
      <c r="H5" s="15" t="s">
        <v>225</v>
      </c>
      <c r="I5" s="15">
        <v>1630</v>
      </c>
      <c r="J5" s="15">
        <v>60</v>
      </c>
      <c r="K5" s="15">
        <f t="shared" si="0"/>
        <v>1690</v>
      </c>
      <c r="L5" s="25"/>
    </row>
    <row r="6" s="3" customFormat="1" spans="1:12">
      <c r="A6" s="14">
        <v>43291</v>
      </c>
      <c r="B6" s="15" t="s">
        <v>226</v>
      </c>
      <c r="C6" s="15" t="s">
        <v>227</v>
      </c>
      <c r="D6" s="15" t="s">
        <v>228</v>
      </c>
      <c r="E6" s="15" t="s">
        <v>223</v>
      </c>
      <c r="F6" s="15" t="s">
        <v>217</v>
      </c>
      <c r="G6" s="16" t="s">
        <v>229</v>
      </c>
      <c r="H6" s="15" t="s">
        <v>219</v>
      </c>
      <c r="I6" s="15">
        <v>1140</v>
      </c>
      <c r="J6" s="15">
        <v>60</v>
      </c>
      <c r="K6" s="15">
        <f t="shared" si="0"/>
        <v>1200</v>
      </c>
      <c r="L6" s="25"/>
    </row>
    <row r="7" s="3" customFormat="1" spans="1:12">
      <c r="A7" s="14">
        <v>43291</v>
      </c>
      <c r="B7" s="15" t="s">
        <v>230</v>
      </c>
      <c r="C7" s="15" t="s">
        <v>231</v>
      </c>
      <c r="D7" s="15" t="s">
        <v>232</v>
      </c>
      <c r="E7" s="15" t="s">
        <v>233</v>
      </c>
      <c r="F7" s="15" t="s">
        <v>211</v>
      </c>
      <c r="G7" s="16" t="s">
        <v>234</v>
      </c>
      <c r="H7" s="15" t="s">
        <v>219</v>
      </c>
      <c r="I7" s="15">
        <v>1260</v>
      </c>
      <c r="J7" s="15">
        <v>60</v>
      </c>
      <c r="K7" s="15">
        <f t="shared" si="0"/>
        <v>1320</v>
      </c>
      <c r="L7" s="25"/>
    </row>
    <row r="8" s="3" customFormat="1" spans="1:12">
      <c r="A8" s="14">
        <v>43291</v>
      </c>
      <c r="B8" s="15" t="s">
        <v>235</v>
      </c>
      <c r="C8" s="15" t="s">
        <v>236</v>
      </c>
      <c r="D8" s="15" t="s">
        <v>216</v>
      </c>
      <c r="E8" s="15" t="s">
        <v>233</v>
      </c>
      <c r="F8" s="15" t="s">
        <v>217</v>
      </c>
      <c r="G8" s="16" t="s">
        <v>218</v>
      </c>
      <c r="H8" s="15" t="s">
        <v>219</v>
      </c>
      <c r="I8" s="15">
        <v>1260</v>
      </c>
      <c r="J8" s="15">
        <v>60</v>
      </c>
      <c r="K8" s="15">
        <f t="shared" si="0"/>
        <v>1320</v>
      </c>
      <c r="L8" s="25"/>
    </row>
    <row r="9" s="3" customFormat="1" spans="1:12">
      <c r="A9" s="14">
        <v>43291</v>
      </c>
      <c r="B9" s="15" t="s">
        <v>237</v>
      </c>
      <c r="C9" s="15" t="s">
        <v>238</v>
      </c>
      <c r="D9" s="15" t="s">
        <v>222</v>
      </c>
      <c r="E9" s="15" t="s">
        <v>239</v>
      </c>
      <c r="F9" s="15" t="s">
        <v>211</v>
      </c>
      <c r="G9" s="16" t="s">
        <v>224</v>
      </c>
      <c r="H9" s="15" t="s">
        <v>225</v>
      </c>
      <c r="I9" s="15">
        <v>1630</v>
      </c>
      <c r="J9" s="15">
        <v>60</v>
      </c>
      <c r="K9" s="15">
        <f t="shared" si="0"/>
        <v>1690</v>
      </c>
      <c r="L9" s="25"/>
    </row>
    <row r="10" s="3" customFormat="1" spans="1:12">
      <c r="A10" s="14">
        <v>43291</v>
      </c>
      <c r="B10" s="15" t="s">
        <v>240</v>
      </c>
      <c r="C10" s="15" t="s">
        <v>241</v>
      </c>
      <c r="D10" s="15" t="s">
        <v>216</v>
      </c>
      <c r="E10" s="15" t="s">
        <v>239</v>
      </c>
      <c r="F10" s="15" t="s">
        <v>217</v>
      </c>
      <c r="G10" s="16" t="s">
        <v>218</v>
      </c>
      <c r="H10" s="15" t="s">
        <v>219</v>
      </c>
      <c r="I10" s="15">
        <v>1260</v>
      </c>
      <c r="J10" s="15">
        <v>60</v>
      </c>
      <c r="K10" s="15">
        <f t="shared" si="0"/>
        <v>1320</v>
      </c>
      <c r="L10" s="25"/>
    </row>
    <row r="11" s="3" customFormat="1" spans="1:12">
      <c r="A11" s="14">
        <v>43291</v>
      </c>
      <c r="B11" s="15" t="s">
        <v>242</v>
      </c>
      <c r="C11" s="15" t="s">
        <v>238</v>
      </c>
      <c r="D11" s="15" t="s">
        <v>222</v>
      </c>
      <c r="E11" s="15" t="s">
        <v>243</v>
      </c>
      <c r="F11" s="15" t="s">
        <v>211</v>
      </c>
      <c r="G11" s="16" t="s">
        <v>224</v>
      </c>
      <c r="H11" s="15" t="s">
        <v>225</v>
      </c>
      <c r="I11" s="15">
        <v>1630</v>
      </c>
      <c r="J11" s="15">
        <v>60</v>
      </c>
      <c r="K11" s="15">
        <f t="shared" si="0"/>
        <v>1690</v>
      </c>
      <c r="L11" s="25"/>
    </row>
    <row r="12" s="3" customFormat="1" spans="1:12">
      <c r="A12" s="14">
        <v>43291</v>
      </c>
      <c r="B12" s="15" t="s">
        <v>244</v>
      </c>
      <c r="C12" s="15" t="s">
        <v>241</v>
      </c>
      <c r="D12" s="15" t="s">
        <v>216</v>
      </c>
      <c r="E12" s="15" t="s">
        <v>243</v>
      </c>
      <c r="F12" s="15" t="s">
        <v>217</v>
      </c>
      <c r="G12" s="16" t="s">
        <v>218</v>
      </c>
      <c r="H12" s="15" t="s">
        <v>219</v>
      </c>
      <c r="I12" s="15">
        <v>1260</v>
      </c>
      <c r="J12" s="15">
        <v>60</v>
      </c>
      <c r="K12" s="15">
        <f t="shared" si="0"/>
        <v>1320</v>
      </c>
      <c r="L12" s="25"/>
    </row>
    <row r="13" s="3" customFormat="1" spans="1:12">
      <c r="A13" s="14">
        <v>43291</v>
      </c>
      <c r="B13" s="15" t="s">
        <v>245</v>
      </c>
      <c r="C13" s="15" t="s">
        <v>246</v>
      </c>
      <c r="D13" s="15" t="s">
        <v>222</v>
      </c>
      <c r="E13" s="15" t="s">
        <v>247</v>
      </c>
      <c r="F13" s="15" t="s">
        <v>211</v>
      </c>
      <c r="G13" s="16" t="s">
        <v>224</v>
      </c>
      <c r="H13" s="15" t="s">
        <v>225</v>
      </c>
      <c r="I13" s="15">
        <v>1570</v>
      </c>
      <c r="J13" s="15">
        <v>60</v>
      </c>
      <c r="K13" s="15">
        <f t="shared" si="0"/>
        <v>1630</v>
      </c>
      <c r="L13" s="25"/>
    </row>
    <row r="14" s="3" customFormat="1" spans="1:12">
      <c r="A14" s="14">
        <v>43291</v>
      </c>
      <c r="B14" s="15" t="s">
        <v>248</v>
      </c>
      <c r="C14" s="15" t="s">
        <v>249</v>
      </c>
      <c r="D14" s="15" t="s">
        <v>216</v>
      </c>
      <c r="E14" s="15" t="s">
        <v>247</v>
      </c>
      <c r="F14" s="15" t="s">
        <v>217</v>
      </c>
      <c r="G14" s="16" t="s">
        <v>218</v>
      </c>
      <c r="H14" s="15" t="s">
        <v>219</v>
      </c>
      <c r="I14" s="15">
        <v>1140</v>
      </c>
      <c r="J14" s="15">
        <v>60</v>
      </c>
      <c r="K14" s="15">
        <f t="shared" si="0"/>
        <v>1200</v>
      </c>
      <c r="L14" s="25"/>
    </row>
    <row r="15" s="3" customFormat="1" spans="1:12">
      <c r="A15" s="14">
        <v>43291</v>
      </c>
      <c r="B15" s="15" t="s">
        <v>250</v>
      </c>
      <c r="C15" s="15" t="s">
        <v>246</v>
      </c>
      <c r="D15" s="15" t="s">
        <v>222</v>
      </c>
      <c r="E15" s="15" t="s">
        <v>251</v>
      </c>
      <c r="F15" s="15" t="s">
        <v>211</v>
      </c>
      <c r="G15" s="16" t="s">
        <v>224</v>
      </c>
      <c r="H15" s="15" t="s">
        <v>225</v>
      </c>
      <c r="I15" s="15">
        <v>1570</v>
      </c>
      <c r="J15" s="15">
        <v>60</v>
      </c>
      <c r="K15" s="15">
        <f t="shared" si="0"/>
        <v>1630</v>
      </c>
      <c r="L15" s="25"/>
    </row>
    <row r="16" s="3" customFormat="1" spans="1:12">
      <c r="A16" s="14">
        <v>43291</v>
      </c>
      <c r="B16" s="15" t="s">
        <v>252</v>
      </c>
      <c r="C16" s="15" t="s">
        <v>249</v>
      </c>
      <c r="D16" s="15" t="s">
        <v>216</v>
      </c>
      <c r="E16" s="15" t="s">
        <v>251</v>
      </c>
      <c r="F16" s="15" t="s">
        <v>217</v>
      </c>
      <c r="G16" s="16" t="s">
        <v>218</v>
      </c>
      <c r="H16" s="15" t="s">
        <v>219</v>
      </c>
      <c r="I16" s="15">
        <v>1140</v>
      </c>
      <c r="J16" s="15">
        <v>60</v>
      </c>
      <c r="K16" s="15">
        <f t="shared" si="0"/>
        <v>1200</v>
      </c>
      <c r="L16" s="25"/>
    </row>
    <row r="17" s="3" customFormat="1" spans="1:12">
      <c r="A17" s="14">
        <v>43291</v>
      </c>
      <c r="B17" s="15" t="s">
        <v>253</v>
      </c>
      <c r="C17" s="15" t="s">
        <v>246</v>
      </c>
      <c r="D17" s="15" t="s">
        <v>222</v>
      </c>
      <c r="E17" s="15" t="s">
        <v>254</v>
      </c>
      <c r="F17" s="15" t="s">
        <v>211</v>
      </c>
      <c r="G17" s="16" t="s">
        <v>224</v>
      </c>
      <c r="H17" s="15" t="s">
        <v>225</v>
      </c>
      <c r="I17" s="15">
        <v>1570</v>
      </c>
      <c r="J17" s="15">
        <v>60</v>
      </c>
      <c r="K17" s="15">
        <f t="shared" si="0"/>
        <v>1630</v>
      </c>
      <c r="L17" s="25"/>
    </row>
    <row r="18" s="3" customFormat="1" spans="1:12">
      <c r="A18" s="14">
        <v>43291</v>
      </c>
      <c r="B18" s="15" t="s">
        <v>255</v>
      </c>
      <c r="C18" s="15" t="s">
        <v>249</v>
      </c>
      <c r="D18" s="15" t="s">
        <v>216</v>
      </c>
      <c r="E18" s="15" t="s">
        <v>254</v>
      </c>
      <c r="F18" s="15" t="s">
        <v>217</v>
      </c>
      <c r="G18" s="16" t="s">
        <v>218</v>
      </c>
      <c r="H18" s="15" t="s">
        <v>219</v>
      </c>
      <c r="I18" s="15">
        <v>1140</v>
      </c>
      <c r="J18" s="15">
        <v>60</v>
      </c>
      <c r="K18" s="15">
        <f t="shared" si="0"/>
        <v>1200</v>
      </c>
      <c r="L18" s="25"/>
    </row>
    <row r="19" s="3" customFormat="1" spans="1:12">
      <c r="A19" s="14">
        <v>43291</v>
      </c>
      <c r="B19" s="15" t="s">
        <v>256</v>
      </c>
      <c r="C19" s="15" t="s">
        <v>246</v>
      </c>
      <c r="D19" s="15" t="s">
        <v>222</v>
      </c>
      <c r="E19" s="15" t="s">
        <v>257</v>
      </c>
      <c r="F19" s="15" t="s">
        <v>211</v>
      </c>
      <c r="G19" s="16" t="s">
        <v>224</v>
      </c>
      <c r="H19" s="15" t="s">
        <v>225</v>
      </c>
      <c r="I19" s="15">
        <v>1570</v>
      </c>
      <c r="J19" s="15">
        <v>60</v>
      </c>
      <c r="K19" s="15">
        <f t="shared" si="0"/>
        <v>1630</v>
      </c>
      <c r="L19" s="25"/>
    </row>
    <row r="20" s="3" customFormat="1" spans="1:12">
      <c r="A20" s="14">
        <v>43291</v>
      </c>
      <c r="B20" s="15" t="s">
        <v>258</v>
      </c>
      <c r="C20" s="15" t="s">
        <v>249</v>
      </c>
      <c r="D20" s="15" t="s">
        <v>216</v>
      </c>
      <c r="E20" s="15" t="s">
        <v>257</v>
      </c>
      <c r="F20" s="15" t="s">
        <v>217</v>
      </c>
      <c r="G20" s="16" t="s">
        <v>218</v>
      </c>
      <c r="H20" s="15" t="s">
        <v>219</v>
      </c>
      <c r="I20" s="15">
        <v>1140</v>
      </c>
      <c r="J20" s="15">
        <v>60</v>
      </c>
      <c r="K20" s="15">
        <f t="shared" si="0"/>
        <v>1200</v>
      </c>
      <c r="L20" s="25"/>
    </row>
    <row r="21" s="3" customFormat="1" spans="1:12">
      <c r="A21" s="14">
        <v>43291</v>
      </c>
      <c r="B21" s="15" t="s">
        <v>259</v>
      </c>
      <c r="C21" s="15" t="s">
        <v>246</v>
      </c>
      <c r="D21" s="15" t="s">
        <v>222</v>
      </c>
      <c r="E21" s="15" t="s">
        <v>260</v>
      </c>
      <c r="F21" s="15" t="s">
        <v>211</v>
      </c>
      <c r="G21" s="16" t="s">
        <v>224</v>
      </c>
      <c r="H21" s="15" t="s">
        <v>225</v>
      </c>
      <c r="I21" s="15">
        <v>1570</v>
      </c>
      <c r="J21" s="15">
        <v>60</v>
      </c>
      <c r="K21" s="15">
        <f t="shared" si="0"/>
        <v>1630</v>
      </c>
      <c r="L21" s="25"/>
    </row>
    <row r="22" s="3" customFormat="1" spans="1:12">
      <c r="A22" s="14">
        <v>43291</v>
      </c>
      <c r="B22" s="15" t="s">
        <v>261</v>
      </c>
      <c r="C22" s="15" t="s">
        <v>249</v>
      </c>
      <c r="D22" s="15" t="s">
        <v>216</v>
      </c>
      <c r="E22" s="15" t="s">
        <v>260</v>
      </c>
      <c r="F22" s="15" t="s">
        <v>217</v>
      </c>
      <c r="G22" s="16" t="s">
        <v>218</v>
      </c>
      <c r="H22" s="15" t="s">
        <v>219</v>
      </c>
      <c r="I22" s="15">
        <v>1140</v>
      </c>
      <c r="J22" s="15">
        <v>60</v>
      </c>
      <c r="K22" s="15">
        <f t="shared" si="0"/>
        <v>1200</v>
      </c>
      <c r="L22" s="25"/>
    </row>
    <row r="23" s="3" customFormat="1" spans="1:12">
      <c r="A23" s="14">
        <v>43291</v>
      </c>
      <c r="B23" s="15" t="s">
        <v>262</v>
      </c>
      <c r="C23" s="15" t="s">
        <v>246</v>
      </c>
      <c r="D23" s="15" t="s">
        <v>222</v>
      </c>
      <c r="E23" s="15" t="s">
        <v>263</v>
      </c>
      <c r="F23" s="15" t="s">
        <v>211</v>
      </c>
      <c r="G23" s="16" t="s">
        <v>224</v>
      </c>
      <c r="H23" s="15" t="s">
        <v>225</v>
      </c>
      <c r="I23" s="15">
        <v>1570</v>
      </c>
      <c r="J23" s="15">
        <v>60</v>
      </c>
      <c r="K23" s="15">
        <f t="shared" si="0"/>
        <v>1630</v>
      </c>
      <c r="L23" s="25"/>
    </row>
    <row r="24" s="3" customFormat="1" spans="1:12">
      <c r="A24" s="14">
        <v>43291</v>
      </c>
      <c r="B24" s="15" t="s">
        <v>264</v>
      </c>
      <c r="C24" s="15" t="s">
        <v>249</v>
      </c>
      <c r="D24" s="15" t="s">
        <v>216</v>
      </c>
      <c r="E24" s="15" t="s">
        <v>263</v>
      </c>
      <c r="F24" s="15" t="s">
        <v>217</v>
      </c>
      <c r="G24" s="16" t="s">
        <v>218</v>
      </c>
      <c r="H24" s="15" t="s">
        <v>219</v>
      </c>
      <c r="I24" s="15">
        <v>1140</v>
      </c>
      <c r="J24" s="15">
        <v>60</v>
      </c>
      <c r="K24" s="15">
        <f t="shared" si="0"/>
        <v>1200</v>
      </c>
      <c r="L24" s="25"/>
    </row>
    <row r="25" s="3" customFormat="1" spans="1:12">
      <c r="A25" s="14">
        <v>43291</v>
      </c>
      <c r="B25" s="15" t="s">
        <v>265</v>
      </c>
      <c r="C25" s="15" t="s">
        <v>246</v>
      </c>
      <c r="D25" s="15" t="s">
        <v>222</v>
      </c>
      <c r="E25" s="15" t="s">
        <v>266</v>
      </c>
      <c r="F25" s="15" t="s">
        <v>211</v>
      </c>
      <c r="G25" s="16" t="s">
        <v>224</v>
      </c>
      <c r="H25" s="15" t="s">
        <v>225</v>
      </c>
      <c r="I25" s="15">
        <v>1570</v>
      </c>
      <c r="J25" s="15">
        <v>60</v>
      </c>
      <c r="K25" s="15">
        <f t="shared" si="0"/>
        <v>1630</v>
      </c>
      <c r="L25" s="25"/>
    </row>
    <row r="26" s="3" customFormat="1" spans="1:12">
      <c r="A26" s="14">
        <v>43291</v>
      </c>
      <c r="B26" s="15" t="s">
        <v>267</v>
      </c>
      <c r="C26" s="15" t="s">
        <v>249</v>
      </c>
      <c r="D26" s="15" t="s">
        <v>216</v>
      </c>
      <c r="E26" s="15" t="s">
        <v>266</v>
      </c>
      <c r="F26" s="15" t="s">
        <v>217</v>
      </c>
      <c r="G26" s="16" t="s">
        <v>218</v>
      </c>
      <c r="H26" s="15" t="s">
        <v>219</v>
      </c>
      <c r="I26" s="15">
        <v>1140</v>
      </c>
      <c r="J26" s="15">
        <v>60</v>
      </c>
      <c r="K26" s="15">
        <f t="shared" si="0"/>
        <v>1200</v>
      </c>
      <c r="L26" s="25"/>
    </row>
    <row r="27" s="3" customFormat="1" spans="1:12">
      <c r="A27" s="14">
        <v>43291</v>
      </c>
      <c r="B27" s="15" t="s">
        <v>268</v>
      </c>
      <c r="C27" s="15" t="s">
        <v>246</v>
      </c>
      <c r="D27" s="15" t="s">
        <v>222</v>
      </c>
      <c r="E27" s="15" t="s">
        <v>269</v>
      </c>
      <c r="F27" s="15" t="s">
        <v>211</v>
      </c>
      <c r="G27" s="16" t="s">
        <v>224</v>
      </c>
      <c r="H27" s="15" t="s">
        <v>225</v>
      </c>
      <c r="I27" s="15">
        <v>1570</v>
      </c>
      <c r="J27" s="15">
        <v>60</v>
      </c>
      <c r="K27" s="15">
        <f t="shared" si="0"/>
        <v>1630</v>
      </c>
      <c r="L27" s="25"/>
    </row>
    <row r="28" s="3" customFormat="1" spans="1:12">
      <c r="A28" s="14">
        <v>43291</v>
      </c>
      <c r="B28" s="15" t="s">
        <v>270</v>
      </c>
      <c r="C28" s="15" t="s">
        <v>249</v>
      </c>
      <c r="D28" s="15" t="s">
        <v>216</v>
      </c>
      <c r="E28" s="15" t="s">
        <v>269</v>
      </c>
      <c r="F28" s="15" t="s">
        <v>217</v>
      </c>
      <c r="G28" s="16" t="s">
        <v>218</v>
      </c>
      <c r="H28" s="15" t="s">
        <v>219</v>
      </c>
      <c r="I28" s="15">
        <v>1140</v>
      </c>
      <c r="J28" s="15">
        <v>60</v>
      </c>
      <c r="K28" s="15">
        <f t="shared" si="0"/>
        <v>1200</v>
      </c>
      <c r="L28" s="25"/>
    </row>
    <row r="29" s="3" customFormat="1" spans="1:12">
      <c r="A29" s="14">
        <v>43291</v>
      </c>
      <c r="B29" s="15" t="s">
        <v>271</v>
      </c>
      <c r="C29" s="15" t="s">
        <v>272</v>
      </c>
      <c r="D29" s="15" t="s">
        <v>273</v>
      </c>
      <c r="E29" s="15" t="s">
        <v>274</v>
      </c>
      <c r="F29" s="15" t="s">
        <v>275</v>
      </c>
      <c r="G29" s="16" t="s">
        <v>276</v>
      </c>
      <c r="H29" s="15" t="s">
        <v>28</v>
      </c>
      <c r="I29" s="15">
        <v>1450</v>
      </c>
      <c r="J29" s="15">
        <v>60</v>
      </c>
      <c r="K29" s="15">
        <f t="shared" si="0"/>
        <v>1510</v>
      </c>
      <c r="L29" s="25"/>
    </row>
    <row r="30" s="3" customFormat="1" spans="1:12">
      <c r="A30" s="14">
        <v>43291</v>
      </c>
      <c r="B30" s="15" t="s">
        <v>277</v>
      </c>
      <c r="C30" s="15" t="s">
        <v>278</v>
      </c>
      <c r="D30" s="15" t="s">
        <v>279</v>
      </c>
      <c r="E30" s="15" t="s">
        <v>274</v>
      </c>
      <c r="F30" s="15" t="s">
        <v>280</v>
      </c>
      <c r="G30" s="16" t="s">
        <v>281</v>
      </c>
      <c r="H30" s="15" t="s">
        <v>282</v>
      </c>
      <c r="I30" s="15">
        <v>1340</v>
      </c>
      <c r="J30" s="15">
        <v>60</v>
      </c>
      <c r="K30" s="15">
        <f t="shared" si="0"/>
        <v>1400</v>
      </c>
      <c r="L30" s="25"/>
    </row>
    <row r="31" s="3" customFormat="1" spans="1:12">
      <c r="A31" s="14">
        <v>43291</v>
      </c>
      <c r="B31" s="15" t="s">
        <v>283</v>
      </c>
      <c r="C31" s="15" t="s">
        <v>272</v>
      </c>
      <c r="D31" s="15" t="s">
        <v>273</v>
      </c>
      <c r="E31" s="15" t="s">
        <v>284</v>
      </c>
      <c r="F31" s="15" t="s">
        <v>275</v>
      </c>
      <c r="G31" s="16" t="s">
        <v>276</v>
      </c>
      <c r="H31" s="15" t="s">
        <v>28</v>
      </c>
      <c r="I31" s="15">
        <v>1450</v>
      </c>
      <c r="J31" s="15">
        <v>60</v>
      </c>
      <c r="K31" s="15">
        <f t="shared" si="0"/>
        <v>1510</v>
      </c>
      <c r="L31" s="25"/>
    </row>
    <row r="32" s="3" customFormat="1" spans="1:12">
      <c r="A32" s="14">
        <v>43291</v>
      </c>
      <c r="B32" s="15" t="s">
        <v>285</v>
      </c>
      <c r="C32" s="15" t="s">
        <v>286</v>
      </c>
      <c r="D32" s="15" t="s">
        <v>287</v>
      </c>
      <c r="E32" s="15" t="s">
        <v>284</v>
      </c>
      <c r="F32" s="15" t="s">
        <v>280</v>
      </c>
      <c r="G32" s="16" t="s">
        <v>288</v>
      </c>
      <c r="H32" s="15" t="s">
        <v>219</v>
      </c>
      <c r="I32" s="15">
        <v>1100</v>
      </c>
      <c r="J32" s="15">
        <v>60</v>
      </c>
      <c r="K32" s="15">
        <f t="shared" si="0"/>
        <v>1160</v>
      </c>
      <c r="L32" s="25"/>
    </row>
    <row r="33" s="3" customFormat="1" spans="1:12">
      <c r="A33" s="14">
        <v>43291</v>
      </c>
      <c r="B33" s="15" t="s">
        <v>289</v>
      </c>
      <c r="C33" s="15" t="s">
        <v>290</v>
      </c>
      <c r="D33" s="15" t="s">
        <v>273</v>
      </c>
      <c r="E33" s="15" t="s">
        <v>291</v>
      </c>
      <c r="F33" s="15" t="s">
        <v>275</v>
      </c>
      <c r="G33" s="16" t="s">
        <v>276</v>
      </c>
      <c r="H33" s="15" t="s">
        <v>28</v>
      </c>
      <c r="I33" s="15">
        <v>1450</v>
      </c>
      <c r="J33" s="15">
        <v>60</v>
      </c>
      <c r="K33" s="15">
        <f t="shared" si="0"/>
        <v>1510</v>
      </c>
      <c r="L33" s="25"/>
    </row>
    <row r="34" s="3" customFormat="1" spans="1:12">
      <c r="A34" s="14">
        <v>43291</v>
      </c>
      <c r="B34" s="15" t="s">
        <v>292</v>
      </c>
      <c r="C34" s="15" t="s">
        <v>293</v>
      </c>
      <c r="D34" s="15" t="s">
        <v>294</v>
      </c>
      <c r="E34" s="15" t="s">
        <v>291</v>
      </c>
      <c r="F34" s="15" t="s">
        <v>280</v>
      </c>
      <c r="G34" s="16" t="s">
        <v>295</v>
      </c>
      <c r="H34" s="15" t="s">
        <v>225</v>
      </c>
      <c r="I34" s="15">
        <v>1560</v>
      </c>
      <c r="J34" s="15">
        <v>60</v>
      </c>
      <c r="K34" s="15">
        <f t="shared" si="0"/>
        <v>1620</v>
      </c>
      <c r="L34" s="25"/>
    </row>
    <row r="35" s="3" customFormat="1" spans="1:12">
      <c r="A35" s="14">
        <v>43291</v>
      </c>
      <c r="B35" s="15" t="s">
        <v>296</v>
      </c>
      <c r="C35" s="15" t="s">
        <v>297</v>
      </c>
      <c r="D35" s="15" t="s">
        <v>273</v>
      </c>
      <c r="E35" s="15" t="s">
        <v>298</v>
      </c>
      <c r="F35" s="15" t="s">
        <v>275</v>
      </c>
      <c r="G35" s="16" t="s">
        <v>299</v>
      </c>
      <c r="H35" s="15" t="s">
        <v>225</v>
      </c>
      <c r="I35" s="15">
        <v>1560</v>
      </c>
      <c r="J35" s="15">
        <v>60</v>
      </c>
      <c r="K35" s="15">
        <f t="shared" si="0"/>
        <v>1620</v>
      </c>
      <c r="L35" s="25"/>
    </row>
    <row r="36" s="3" customFormat="1" spans="1:12">
      <c r="A36" s="14">
        <v>43291</v>
      </c>
      <c r="B36" s="15" t="s">
        <v>300</v>
      </c>
      <c r="C36" s="15" t="s">
        <v>293</v>
      </c>
      <c r="D36" s="15" t="s">
        <v>294</v>
      </c>
      <c r="E36" s="15" t="s">
        <v>298</v>
      </c>
      <c r="F36" s="15" t="s">
        <v>280</v>
      </c>
      <c r="G36" s="16" t="s">
        <v>295</v>
      </c>
      <c r="H36" s="15" t="s">
        <v>225</v>
      </c>
      <c r="I36" s="15">
        <v>1560</v>
      </c>
      <c r="J36" s="15">
        <v>60</v>
      </c>
      <c r="K36" s="15">
        <f t="shared" si="0"/>
        <v>1620</v>
      </c>
      <c r="L36" s="25"/>
    </row>
    <row r="37" s="3" customFormat="1" spans="1:12">
      <c r="A37" s="14">
        <v>43291</v>
      </c>
      <c r="B37" s="15" t="s">
        <v>301</v>
      </c>
      <c r="C37" s="15" t="s">
        <v>302</v>
      </c>
      <c r="D37" s="15" t="s">
        <v>303</v>
      </c>
      <c r="E37" s="15" t="s">
        <v>304</v>
      </c>
      <c r="F37" s="15" t="s">
        <v>305</v>
      </c>
      <c r="G37" s="16" t="s">
        <v>306</v>
      </c>
      <c r="H37" s="15" t="s">
        <v>219</v>
      </c>
      <c r="I37" s="15">
        <v>730</v>
      </c>
      <c r="J37" s="15">
        <v>60</v>
      </c>
      <c r="K37" s="15">
        <f t="shared" si="0"/>
        <v>790</v>
      </c>
      <c r="L37" s="25"/>
    </row>
    <row r="38" s="3" customFormat="1" spans="1:12">
      <c r="A38" s="14">
        <v>43291</v>
      </c>
      <c r="B38" s="15" t="s">
        <v>307</v>
      </c>
      <c r="C38" s="15" t="s">
        <v>308</v>
      </c>
      <c r="D38" s="15" t="s">
        <v>309</v>
      </c>
      <c r="E38" s="15" t="s">
        <v>304</v>
      </c>
      <c r="F38" s="15" t="s">
        <v>310</v>
      </c>
      <c r="G38" s="16" t="s">
        <v>311</v>
      </c>
      <c r="H38" s="15" t="s">
        <v>219</v>
      </c>
      <c r="I38" s="15">
        <v>730</v>
      </c>
      <c r="J38" s="15">
        <v>60</v>
      </c>
      <c r="K38" s="15">
        <f t="shared" si="0"/>
        <v>790</v>
      </c>
      <c r="L38" s="25"/>
    </row>
    <row r="39" s="4" customFormat="1" spans="1:24">
      <c r="A39" s="14">
        <v>332580</v>
      </c>
      <c r="B39" s="300" t="s">
        <v>312</v>
      </c>
      <c r="C39" s="15" t="s">
        <v>302</v>
      </c>
      <c r="D39" s="15" t="s">
        <v>303</v>
      </c>
      <c r="E39" s="15" t="s">
        <v>304</v>
      </c>
      <c r="F39" s="15" t="s">
        <v>313</v>
      </c>
      <c r="G39" s="17" t="s">
        <v>314</v>
      </c>
      <c r="H39" s="15" t="s">
        <v>219</v>
      </c>
      <c r="I39" s="15">
        <v>146</v>
      </c>
      <c r="J39" s="15">
        <v>0</v>
      </c>
      <c r="K39" s="15">
        <f t="shared" si="0"/>
        <v>146</v>
      </c>
      <c r="L39" s="25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="3" customFormat="1" spans="1:12">
      <c r="A40" s="14">
        <v>43291</v>
      </c>
      <c r="B40" s="15" t="s">
        <v>315</v>
      </c>
      <c r="C40" s="15" t="s">
        <v>308</v>
      </c>
      <c r="D40" s="15" t="s">
        <v>309</v>
      </c>
      <c r="E40" s="15" t="s">
        <v>316</v>
      </c>
      <c r="F40" s="15" t="s">
        <v>310</v>
      </c>
      <c r="G40" s="16" t="s">
        <v>311</v>
      </c>
      <c r="H40" s="15" t="s">
        <v>219</v>
      </c>
      <c r="I40" s="15">
        <v>730</v>
      </c>
      <c r="J40" s="15">
        <v>60</v>
      </c>
      <c r="K40" s="15">
        <f t="shared" si="0"/>
        <v>790</v>
      </c>
      <c r="L40" s="25"/>
    </row>
    <row r="41" s="3" customFormat="1" spans="1:12">
      <c r="A41" s="14">
        <v>43291</v>
      </c>
      <c r="B41" s="15" t="s">
        <v>317</v>
      </c>
      <c r="C41" s="15" t="s">
        <v>302</v>
      </c>
      <c r="D41" s="15" t="s">
        <v>303</v>
      </c>
      <c r="E41" s="15" t="s">
        <v>316</v>
      </c>
      <c r="F41" s="15" t="s">
        <v>305</v>
      </c>
      <c r="G41" s="16" t="s">
        <v>306</v>
      </c>
      <c r="H41" s="15" t="s">
        <v>219</v>
      </c>
      <c r="I41" s="15">
        <v>730</v>
      </c>
      <c r="J41" s="15">
        <v>60</v>
      </c>
      <c r="K41" s="15">
        <f t="shared" si="0"/>
        <v>790</v>
      </c>
      <c r="L41" s="25"/>
    </row>
    <row r="42" s="4" customFormat="1" spans="1:24">
      <c r="A42" s="14">
        <v>332580</v>
      </c>
      <c r="B42" s="300" t="s">
        <v>318</v>
      </c>
      <c r="C42" s="15" t="s">
        <v>302</v>
      </c>
      <c r="D42" s="15" t="s">
        <v>303</v>
      </c>
      <c r="E42" s="15" t="s">
        <v>316</v>
      </c>
      <c r="F42" s="15" t="s">
        <v>313</v>
      </c>
      <c r="G42" s="17" t="s">
        <v>314</v>
      </c>
      <c r="H42" s="15" t="s">
        <v>219</v>
      </c>
      <c r="I42" s="15">
        <v>146</v>
      </c>
      <c r="J42" s="15">
        <v>0</v>
      </c>
      <c r="K42" s="15">
        <f t="shared" si="0"/>
        <v>146</v>
      </c>
      <c r="L42" s="25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="3" customFormat="1" spans="1:12">
      <c r="A43" s="14">
        <v>43291</v>
      </c>
      <c r="B43" s="15" t="s">
        <v>319</v>
      </c>
      <c r="C43" s="15" t="s">
        <v>302</v>
      </c>
      <c r="D43" s="15" t="s">
        <v>303</v>
      </c>
      <c r="E43" s="15" t="s">
        <v>320</v>
      </c>
      <c r="F43" s="15" t="s">
        <v>305</v>
      </c>
      <c r="G43" s="16" t="s">
        <v>306</v>
      </c>
      <c r="H43" s="15" t="s">
        <v>219</v>
      </c>
      <c r="I43" s="15">
        <v>730</v>
      </c>
      <c r="J43" s="15">
        <v>60</v>
      </c>
      <c r="K43" s="15">
        <f t="shared" si="0"/>
        <v>790</v>
      </c>
      <c r="L43" s="25"/>
    </row>
    <row r="44" s="3" customFormat="1" spans="1:12">
      <c r="A44" s="14">
        <v>43291</v>
      </c>
      <c r="B44" s="15" t="s">
        <v>321</v>
      </c>
      <c r="C44" s="15" t="s">
        <v>308</v>
      </c>
      <c r="D44" s="15" t="s">
        <v>309</v>
      </c>
      <c r="E44" s="15" t="s">
        <v>320</v>
      </c>
      <c r="F44" s="15" t="s">
        <v>310</v>
      </c>
      <c r="G44" s="16" t="s">
        <v>311</v>
      </c>
      <c r="H44" s="15" t="s">
        <v>219</v>
      </c>
      <c r="I44" s="15">
        <v>730</v>
      </c>
      <c r="J44" s="15">
        <v>60</v>
      </c>
      <c r="K44" s="15">
        <f t="shared" si="0"/>
        <v>790</v>
      </c>
      <c r="L44" s="25"/>
    </row>
    <row r="45" s="4" customFormat="1" spans="1:24">
      <c r="A45" s="14">
        <v>332580</v>
      </c>
      <c r="B45" s="300" t="s">
        <v>322</v>
      </c>
      <c r="C45" s="15" t="s">
        <v>302</v>
      </c>
      <c r="D45" s="15" t="s">
        <v>303</v>
      </c>
      <c r="E45" s="15" t="s">
        <v>320</v>
      </c>
      <c r="F45" s="15" t="s">
        <v>313</v>
      </c>
      <c r="G45" s="17" t="s">
        <v>314</v>
      </c>
      <c r="H45" s="15" t="s">
        <v>219</v>
      </c>
      <c r="I45" s="15">
        <v>146</v>
      </c>
      <c r="J45" s="15">
        <v>0</v>
      </c>
      <c r="K45" s="15">
        <f t="shared" si="0"/>
        <v>146</v>
      </c>
      <c r="L45" s="25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="3" customFormat="1" spans="1:12">
      <c r="A46" s="14">
        <v>43291</v>
      </c>
      <c r="B46" s="15" t="s">
        <v>323</v>
      </c>
      <c r="C46" s="15" t="s">
        <v>302</v>
      </c>
      <c r="D46" s="15" t="s">
        <v>303</v>
      </c>
      <c r="E46" s="15" t="s">
        <v>324</v>
      </c>
      <c r="F46" s="15" t="s">
        <v>305</v>
      </c>
      <c r="G46" s="16" t="s">
        <v>306</v>
      </c>
      <c r="H46" s="15" t="s">
        <v>219</v>
      </c>
      <c r="I46" s="15">
        <v>730</v>
      </c>
      <c r="J46" s="15">
        <v>60</v>
      </c>
      <c r="K46" s="15">
        <f t="shared" si="0"/>
        <v>790</v>
      </c>
      <c r="L46" s="25"/>
    </row>
    <row r="47" s="3" customFormat="1" spans="1:12">
      <c r="A47" s="14">
        <v>43291</v>
      </c>
      <c r="B47" s="15" t="s">
        <v>325</v>
      </c>
      <c r="C47" s="15" t="s">
        <v>308</v>
      </c>
      <c r="D47" s="15" t="s">
        <v>309</v>
      </c>
      <c r="E47" s="15" t="s">
        <v>324</v>
      </c>
      <c r="F47" s="15" t="s">
        <v>310</v>
      </c>
      <c r="G47" s="16" t="s">
        <v>311</v>
      </c>
      <c r="H47" s="15" t="s">
        <v>219</v>
      </c>
      <c r="I47" s="15">
        <v>730</v>
      </c>
      <c r="J47" s="15">
        <v>60</v>
      </c>
      <c r="K47" s="15">
        <f t="shared" si="0"/>
        <v>790</v>
      </c>
      <c r="L47" s="25"/>
    </row>
    <row r="48" s="4" customFormat="1" spans="1:24">
      <c r="A48" s="14">
        <v>332580</v>
      </c>
      <c r="B48" s="300" t="s">
        <v>326</v>
      </c>
      <c r="C48" s="15" t="s">
        <v>302</v>
      </c>
      <c r="D48" s="15" t="s">
        <v>303</v>
      </c>
      <c r="E48" s="15" t="s">
        <v>324</v>
      </c>
      <c r="F48" s="15" t="s">
        <v>313</v>
      </c>
      <c r="G48" s="17" t="s">
        <v>314</v>
      </c>
      <c r="H48" s="15" t="s">
        <v>219</v>
      </c>
      <c r="I48" s="15">
        <v>146</v>
      </c>
      <c r="J48" s="15">
        <v>0</v>
      </c>
      <c r="K48" s="15">
        <f t="shared" si="0"/>
        <v>146</v>
      </c>
      <c r="L48" s="25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="3" customFormat="1" spans="1:12">
      <c r="A49" s="14">
        <v>43291</v>
      </c>
      <c r="B49" s="15" t="s">
        <v>327</v>
      </c>
      <c r="C49" s="15" t="s">
        <v>328</v>
      </c>
      <c r="D49" s="15" t="s">
        <v>329</v>
      </c>
      <c r="E49" s="15" t="s">
        <v>330</v>
      </c>
      <c r="F49" s="15" t="s">
        <v>331</v>
      </c>
      <c r="G49" s="16" t="s">
        <v>332</v>
      </c>
      <c r="H49" s="15" t="s">
        <v>219</v>
      </c>
      <c r="I49" s="15">
        <v>440</v>
      </c>
      <c r="J49" s="15">
        <v>60</v>
      </c>
      <c r="K49" s="15">
        <f t="shared" si="0"/>
        <v>500</v>
      </c>
      <c r="L49" s="25"/>
    </row>
    <row r="50" s="3" customFormat="1" spans="1:12">
      <c r="A50" s="14">
        <v>43291</v>
      </c>
      <c r="B50" s="15" t="s">
        <v>333</v>
      </c>
      <c r="C50" s="15" t="s">
        <v>334</v>
      </c>
      <c r="D50" s="15" t="s">
        <v>329</v>
      </c>
      <c r="E50" s="15" t="s">
        <v>335</v>
      </c>
      <c r="F50" s="15" t="s">
        <v>331</v>
      </c>
      <c r="G50" s="16" t="s">
        <v>332</v>
      </c>
      <c r="H50" s="15" t="s">
        <v>219</v>
      </c>
      <c r="I50" s="15">
        <v>440</v>
      </c>
      <c r="J50" s="15">
        <v>60</v>
      </c>
      <c r="K50" s="15">
        <f t="shared" si="0"/>
        <v>500</v>
      </c>
      <c r="L50" s="25"/>
    </row>
    <row r="51" s="3" customFormat="1" spans="1:12">
      <c r="A51" s="14">
        <v>43291</v>
      </c>
      <c r="B51" s="15" t="s">
        <v>336</v>
      </c>
      <c r="C51" s="15" t="s">
        <v>334</v>
      </c>
      <c r="D51" s="15" t="s">
        <v>329</v>
      </c>
      <c r="E51" s="15" t="s">
        <v>337</v>
      </c>
      <c r="F51" s="15" t="s">
        <v>331</v>
      </c>
      <c r="G51" s="16" t="s">
        <v>332</v>
      </c>
      <c r="H51" s="15" t="s">
        <v>219</v>
      </c>
      <c r="I51" s="15">
        <v>440</v>
      </c>
      <c r="J51" s="15">
        <v>60</v>
      </c>
      <c r="K51" s="15">
        <f t="shared" si="0"/>
        <v>500</v>
      </c>
      <c r="L51" s="25"/>
    </row>
    <row r="52" s="3" customFormat="1" spans="1:12">
      <c r="A52" s="14">
        <v>43291</v>
      </c>
      <c r="B52" s="15" t="s">
        <v>338</v>
      </c>
      <c r="C52" s="15" t="s">
        <v>339</v>
      </c>
      <c r="D52" s="15" t="s">
        <v>340</v>
      </c>
      <c r="E52" s="15" t="s">
        <v>341</v>
      </c>
      <c r="F52" s="15" t="s">
        <v>310</v>
      </c>
      <c r="G52" s="16" t="s">
        <v>342</v>
      </c>
      <c r="H52" s="15" t="s">
        <v>343</v>
      </c>
      <c r="I52" s="15">
        <v>770</v>
      </c>
      <c r="J52" s="15">
        <v>60</v>
      </c>
      <c r="K52" s="15">
        <f t="shared" si="0"/>
        <v>830</v>
      </c>
      <c r="L52" s="25"/>
    </row>
    <row r="53" s="3" customFormat="1" spans="1:12">
      <c r="A53" s="14">
        <v>43291</v>
      </c>
      <c r="B53" s="15" t="s">
        <v>344</v>
      </c>
      <c r="C53" s="15" t="s">
        <v>345</v>
      </c>
      <c r="D53" s="15" t="s">
        <v>346</v>
      </c>
      <c r="E53" s="15" t="s">
        <v>347</v>
      </c>
      <c r="F53" s="15" t="s">
        <v>348</v>
      </c>
      <c r="G53" s="16" t="s">
        <v>349</v>
      </c>
      <c r="H53" s="15" t="s">
        <v>282</v>
      </c>
      <c r="I53" s="15">
        <v>660</v>
      </c>
      <c r="J53" s="15">
        <v>60</v>
      </c>
      <c r="K53" s="15">
        <f t="shared" si="0"/>
        <v>720</v>
      </c>
      <c r="L53" s="25"/>
    </row>
    <row r="54" s="4" customFormat="1" spans="1:24">
      <c r="A54" s="18">
        <v>43291</v>
      </c>
      <c r="B54" s="19" t="s">
        <v>350</v>
      </c>
      <c r="C54" s="19" t="s">
        <v>238</v>
      </c>
      <c r="D54" s="19" t="s">
        <v>222</v>
      </c>
      <c r="E54" s="19" t="s">
        <v>351</v>
      </c>
      <c r="F54" s="19" t="s">
        <v>211</v>
      </c>
      <c r="G54" s="20" t="s">
        <v>224</v>
      </c>
      <c r="H54" s="19" t="s">
        <v>225</v>
      </c>
      <c r="I54" s="19">
        <v>489</v>
      </c>
      <c r="J54" s="19">
        <v>0</v>
      </c>
      <c r="K54" s="19">
        <f t="shared" si="0"/>
        <v>489</v>
      </c>
      <c r="L54" s="26" t="s">
        <v>352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="4" customFormat="1" spans="1:24">
      <c r="A55" s="18">
        <v>43291</v>
      </c>
      <c r="B55" s="19" t="s">
        <v>353</v>
      </c>
      <c r="C55" s="19" t="s">
        <v>241</v>
      </c>
      <c r="D55" s="19" t="s">
        <v>216</v>
      </c>
      <c r="E55" s="19" t="s">
        <v>351</v>
      </c>
      <c r="F55" s="19" t="s">
        <v>217</v>
      </c>
      <c r="G55" s="20" t="s">
        <v>218</v>
      </c>
      <c r="H55" s="19" t="s">
        <v>219</v>
      </c>
      <c r="I55" s="19">
        <v>378</v>
      </c>
      <c r="J55" s="19">
        <v>0</v>
      </c>
      <c r="K55" s="19">
        <f t="shared" si="0"/>
        <v>378</v>
      </c>
      <c r="L55" s="27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="4" customFormat="1" spans="1:24">
      <c r="A56" s="18">
        <v>43291</v>
      </c>
      <c r="B56" s="19" t="s">
        <v>354</v>
      </c>
      <c r="C56" s="19" t="s">
        <v>246</v>
      </c>
      <c r="D56" s="19" t="s">
        <v>222</v>
      </c>
      <c r="E56" s="19" t="s">
        <v>355</v>
      </c>
      <c r="F56" s="19" t="s">
        <v>211</v>
      </c>
      <c r="G56" s="20" t="s">
        <v>224</v>
      </c>
      <c r="H56" s="19" t="s">
        <v>225</v>
      </c>
      <c r="I56" s="19">
        <v>0</v>
      </c>
      <c r="J56" s="19">
        <v>0</v>
      </c>
      <c r="K56" s="19">
        <f t="shared" si="0"/>
        <v>0</v>
      </c>
      <c r="L56" s="27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="4" customFormat="1" spans="1:24">
      <c r="A57" s="18">
        <v>43291</v>
      </c>
      <c r="B57" s="19" t="s">
        <v>356</v>
      </c>
      <c r="C57" s="19" t="s">
        <v>249</v>
      </c>
      <c r="D57" s="19" t="s">
        <v>216</v>
      </c>
      <c r="E57" s="19" t="s">
        <v>355</v>
      </c>
      <c r="F57" s="19" t="s">
        <v>217</v>
      </c>
      <c r="G57" s="20" t="s">
        <v>218</v>
      </c>
      <c r="H57" s="19" t="s">
        <v>219</v>
      </c>
      <c r="I57" s="19">
        <v>342</v>
      </c>
      <c r="J57" s="19">
        <v>0</v>
      </c>
      <c r="K57" s="19">
        <f t="shared" si="0"/>
        <v>342</v>
      </c>
      <c r="L57" s="28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1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="5" customFormat="1" ht="15" spans="1:12">
      <c r="A59" s="22" t="s">
        <v>78</v>
      </c>
      <c r="B59" s="22"/>
      <c r="C59" s="22"/>
      <c r="D59" s="22"/>
      <c r="E59" s="22"/>
      <c r="F59" s="22"/>
      <c r="G59" s="22"/>
      <c r="H59" s="22"/>
      <c r="I59" s="22"/>
      <c r="J59" s="22"/>
      <c r="K59" s="22">
        <f>SUM(K3:K58)</f>
        <v>60123</v>
      </c>
      <c r="L59" s="22"/>
    </row>
  </sheetData>
  <mergeCells count="2">
    <mergeCell ref="A1:K1"/>
    <mergeCell ref="L54:L57"/>
  </mergeCells>
  <pageMargins left="0.751388888888889" right="0.751388888888889" top="0.393055555555556" bottom="0.393055555555556" header="0.511805555555556" footer="0.511805555555556"/>
  <pageSetup paperSize="9" scale="75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S t e l l a _ D o c u m e n t T y p e   x m l n s = " h t t p : / / s c h e m a s . m i c r o s o f t . c o m / s h a r e p o i n t / v 3 " > 3 < / S t e l l a _ D o c u m e n t T y p e > < S t e l l a _ D o c u m e n t D e p a r t m e n t   x m l n s = " h t t p : / / s c h e m a s . m i c r o s o f t . c o m / s h a r e p o i n t / v 3 " > 8 < / S t e l l a _ D o c u m e n t D e p a r t m e n t > < S t e l l a _ D o c u m e n t C a t e g o r y   x m l n s = " h t t p : / / s c h e m a s . m i c r o s o f t . c o m / s h a r e p o i n t / v 3 "   x s i : n i l = " t r u e " / > < S t e l l a _ D o c u m e n t V e r s i o n   x m l n s = " h t t p : / / s c h e m a s . m i c r o s o f t . c o m / s h a r e p o i n t / v 3 " > 1 < / S t e l l a _ D o c u m e n t V e r s i o n > < S t e l l a _ D o c u m e n t S T L   x m l n s = " h t t p : / / s c h e m a s . m i c r o s o f t . c o m / s h a r e p o i n t / v 3 " / > < S t e l l a _ D o c u m e n t N u m b e r   x m l n s = " h t t p : / / s c h e m a s . m i c r o s o f t . c o m / s h a r e p o i n t / v 3 " > A C N P R O C - S T L - 0 6 	 < / S t e l l a _ D o c u m e n t N u m b e r > < P u b l i s h i n g E x p i r a t i o n D a t e   x m l n s = " h t t p : / / s c h e m a s . m i c r o s o f t . c o m / s h a r e p o i n t / v 3 "   x s i : n i l = " t r u e " / > < P u b l i s h i n g S t a r t D a t e   x m l n s = " h t t p : / / s c h e m a s . m i c r o s o f t . c o m / s h a r e p o i n t / v 3 "   x s i : n i l = " t r u e " / > < S t e l l a _ D o c u m e n t F u n c t i o n   x m l n s = " h t t p : / / s c h e m a s . m i c r o s o f t . c o m / s h a r e p o i n t / v 3 "   x s i : n i l = " t r u e " / > < S t e l l a _ D o c u m e n t E f f e c t i v e D a t e   x m l n s = " h t t p : / / s c h e m a s . m i c r o s o f t . c o m / s h a r e p o i n t / v 3 " > 2 0 1 5 - 0 6 - 2 9 T 1 6 : 0 0 : 0 0 + 0 0 : 0 0 < / S t e l l a _ D o c u m e n t E f f e c t i v e D a t e > < S t e l l a _ M a s t e r D o c u m e n t N u m b e r   x m l n s = " h t t p : / / s c h e m a s . m i c r o s o f t . c o m / s h a r e p o i n t / v 3 " > A C N P R O C - S O P - 0 4 < / S t e l l a _ M a s t e r D o c u m e n t N u m b e r > < S t e l l a _ D o c u m e n t S e t W e i g h t   x m l n s = " h t t p : / / s c h e m a s . m i c r o s o f t . c o m / s h a r e p o i n t / v 3 " > 2 < / S t e l l a _ D o c u m e n t S e t W e i g h t > < S t e l l a _ D o c u m e n t S e t C l a s s i f i c a t i o n   x m l n s = " h t t p : / / s c h e m a s . m i c r o s o f t . c o m / s h a r e p o i n t / v 3 " > P R O C < / S t e l l a _ D o c u m e n t S e t C l a s s i f i c a t i o n > < S t e l l a _ D o c u m e n t W e i g h t   x m l n s = " h t t p : / / s c h e m a s . m i c r o s o f t . c o m / s h a r e p o i n t / v 3 " > 3 < / S t e l l a _ D o c u m e n t W e i g h t > < / d o c u m e n t M a n a g e m e n t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ĉ�z6R�^�ech"   m a : c o n t e n t T y p e I D = " 0 x 0 1 0 1 0 0 3 3 6 F 7 C D 4 0 9 A A 4 4 8 F 8 6 E 0 7 D B 2 8 2 4 3 D 9 6 A 0 0 E E 2 8 8 1 D 3 3 D 3 0 0 B 4 3 A A 8 F B 7 8 C B E B E 7 F 3 1 "   m a : c o n t e n t T y p e V e r s i o n = " 5 "   m a : c o n t e n t T y p e D e s c r i p t i o n = " (u�Nĉ�z6R�^�v�ech�Q�[{|�W"   m a : c o n t e n t T y p e S c o p e = " "   m a : v e r s i o n I D = " 8 2 c d e 9 6 f 2 6 0 4 5 9 1 9 b e 2 9 3 1 e 3 c 4 0 e c 1 c d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4 6 3 7 e c b 3 9 c 9 d 4 5 8 d 3 b 5 0 c 8 c 6 d e 2 7 b f 7 "   n s 1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>  
 < x s d : i m p o r t   n a m e s p a c e = " h t t p : / / s c h e m a s . m i c r o s o f t . c o m / s h a r e p o i n t / v 3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1 : S t e l l a _ D o c u m e n t C a t e g o r y "   m i n O c c u r s = " 0 " / >  
 < x s d : e l e m e n t   r e f = " n s 1 : S t e l l a _ D o c u m e n t F u n c t i o n "   m i n O c c u r s = " 0 " / >  
 < x s d : e l e m e n t   r e f = " n s 1 : S t e l l a _ D o c u m e n t T y p e " / >  
 < x s d : e l e m e n t   r e f = " n s 1 : S t e l l a _ D o c u m e n t N u m b e r " / >  
 < x s d : e l e m e n t   r e f = " n s 1 : S t e l l a _ D o c u m e n t V e r s i o n " / >  
 < x s d : e l e m e n t   r e f = " n s 1 : S t e l l a _ D o c u m e n t S T L "   m i n O c c u r s = " 0 " / >  
 < x s d : e l e m e n t   r e f = " n s 1 : S t e l l a _ D o c u m e n t D e p a r t m e n t " / >  
 < x s d : e l e m e n t   r e f = " n s 1 : S t e l l a _ D o c u m e n t E f f e c t i v e D a t e "   m i n O c c u r s = " 0 " / >  
 < x s d : e l e m e n t   r e f = " n s 1 : P u b l i s h i n g S t a r t D a t e "   m i n O c c u r s = " 0 " / >  
 < x s d : e l e m e n t   r e f = " n s 1 : P u b l i s h i n g E x p i r a t i o n D a t e "   m i n O c c u r s = " 0 " / >  
 < x s d : e l e m e n t   r e f = " n s 1 : S t e l l a _ M a s t e r D o c u m e n t N u m b e r " / >  
 < x s d : e l e m e n t   r e f = " n s 1 : S t e l l a _ D o c u m e n t S e t C l a s s i f i c a t i o n "   m i n O c c u r s = " 0 " / >  
 < x s d : e l e m e n t   r e f = " n s 1 : S t e l l a _ D o c u m e n t W e i g h t "   m i n O c c u r s = " 0 " / >  
 < x s d : e l e m e n t   r e f = " n s 1 : S t e l l a _ D o c u m e n t S e t W e i g h t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e l l a _ D o c u m e n t C a t e g o r y "   m a : i n d e x = " 0 "   n i l l a b l e = " t r u e "   m a : d i s p l a y N a m e = " ĉz{|�W"   m a : d e f a u l t = " 1 ; # �~%�{|"   m a : l i s t = " { E 8 5 7 B D B 4 - B 6 5 0 - 4 F 3 F - 8 E 7 8 - 9 E 6 2 A 3 A 0 8 5 2 B } "   m a : i n t e r n a l N a m e = " S t e l l a _ D o c u m e n t C a t e g o r y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F u n c t i o n "   m a : i n d e x = " 1 "   n i l l a b l e = " t r u e "   m a : d i s p l a y N a m e = " ĉzL���"   m a : d e f a u l t = " 3 ; # "��R�{t"   m a : l i s t = " { 0 F 2 6 4 2 9 8 - 8 6 2 2 - 4 1 5 7 - 9 F 1 E - F C 3 E 5 2 F 9 4 B 6 2 } "   m a : i n t e r n a l N a m e = " S t e l l a _ D o c u m e n t F u n c t i o n "   m a : r e a d O n l y = " f a l s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T y p e "   m a : i n d e x = " 2 "   m a : d i s p l a y N a m e = " ^\'`"   m a : l i s t = " { 0 C B C C A 7 B - C 2 9 3 - 4 B 0 0 - 8 4 4 F - C 1 9 6 F E 8 5 1 B 4 6 } "   m a : i n t e r n a l N a m e = " S t e l l a _ D o c u m e n t T y p e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N u m b e r "   m a : i n d e x = " 3 "   m a : d i s p l a y N a m e = " �S"   m a : i n t e r n a l N a m e = " S t e l l a _ D o c u m e n t N u m b e r " >  
 < x s d : s i m p l e T y p e >  
 < x s d : r e s t r i c t i o n   b a s e = " d m s : T e x t " / >  
 < / x s d : s i m p l e T y p e >  
 < / x s d : e l e m e n t >  
 < x s d : e l e m e n t   n a m e = " S t e l l a _ D o c u m e n t V e r s i o n "   m a : i n d e x = " 4 "   m a : d i s p l a y N a m e = " Hr,g�S"   m a : d e c i m a l s = " 1 "   m a : i n t e r n a l N a m e = " S t e l l a _ D o c u m e n t V e r s i o n " >  
 < x s d : s i m p l e T y p e >  
 < x s d : r e s t r i c t i o n   b a s e = " d m s : N u m b e r " >  
 < x s d : m i n I n c l u s i v e   v a l u e = " 0 . 1 " / >  
 < / x s d : r e s t r i c t i o n >  
 < / x s d : s i m p l e T y p e >  
 < / x s d : e l e m e n t >  
 < x s d : e l e m e n t   n a m e = " S t e l l a _ D o c u m e n t S T L "   m a : i n d e x = " 6 "   n i l l a b l e = " t r u e "   m a : d i s p l a y N a m e = " D��NS T L �S"   m a : l i s t = " b 7 5 8 a 1 7 7 - 7 0 1 c - 4 d f 0 - 8 b e 8 - d 7 6 f 1 4 1 f c 2 9 c "   m a : i n t e r n a l N a m e = " S t e l l a _ D o c u m e n t S T L "   m a : s h o w F i e l d = " S t e l l a _ D o c u m e n t N u m b e r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x s d : e l e m e n t   n a m e = " S t e l l a _ D o c u m e n t D e p a r t m e n t "   m a : i n d e x = " 7 "   m a : d i s p l a y N a m e = " 6R�[��"   m a : l i s t = " { 3 B B F 2 5 3 8 - 0 3 C 6 - 4 2 6 5 - B 6 0 9 - 4 8 7 4 1 F 0 F B 7 8 5 } "   m a : i n t e r n a l N a m e = " S t e l l a _ D o c u m e n t D e p a r t m e n t "   m a : s h o w F i e l d = " T i t l e " >  
 < x s d : s i m p l e T y p e >  
 < x s d : r e s t r i c t i o n   b a s e = " d m s : L o o k u p " / >  
 < / x s d : s i m p l e T y p e >  
 < / x s d : e l e m e n t >  
 < x s d : e l e m e n t   n a m e = " S t e l l a _ D o c u m e n t E f f e c t i v e D a t e "   m a : i n d e x = " 8 "   n i l l a b l e = " t r u e "   m a : d i s p l a y N a m e = " uHe�e��"   m a : f o r m a t = " D a t e O n l y "   m a : i n t e r n a l N a m e = " S t e l l a _ D o c u m e n t E f f e c t i v e D a t e " >  
 < x s d : s i m p l e T y p e >  
 < x s d : r e s t r i c t i o n   b a s e = " d m s : D a t e T i m e " / >  
 < / x s d : s i m p l e T y p e >  
 < / x s d : e l e m e n t >  
 < x s d : e l e m e n t   n a m e = " P u b l i s h i n g S t a r t D a t e "   m a : i n d e x = " 9 "   n i l l a b l e = " t r u e "   m a : d i s p l a y N a m e = " ��R _�Y�eg"   m a : d e s c r i p t i o n = "  ��R _�Y�eg /f1u �S^ �R��R�^�vQ�zh0�[(u�Nc�[,{ N!kTQ�z����>f:ydku�b��v�eg�T�e��0"   m a : i n t e r n a l N a m e = " P u b l i s h i n g S t a r t D a t e " >  
 < x s d : s i m p l e T y p e >  
 < x s d : r e s t r i c t i o n   b a s e = " d m s : U n k n o w n " / >  
 < / x s d : s i m p l e T y p e >  
 < / x s d : e l e m e n t >  
 < x s d : e l e m e n t   n a m e = " P u b l i s h i n g E x p i r a t i o n D a t e "   m a : i n d e x = " 1 0 "   n i l l a b l e = " t r u e "   m a : d i s p l a y N a m e = " ��R�~_g�eg"   m a : d e s c r i p t i o n = "  ��R�~_g�eg /f1u �S^ �R��R�^�vQ�zh0�[(u�Nc�[N�QTQ�z����>f:ydku�b��v�eg�T�e��0"   m a : i n t e r n a l N a m e = " P u b l i s h i n g E x p i r a t i o n D a t e " >  
 < x s d : s i m p l e T y p e >  
 < x s d : r e s t r i c t i o n   b a s e = " d m s : U n k n o w n " / >  
 < / x s d : s i m p l e T y p e >  
 < / x s d : e l e m e n t >  
 < x s d : e l e m e n t   n a m e = " S t e l l a _ M a s t e r D o c u m e n t N u m b e r "   m a : i n d e x = " 1 8 "   m a : d i s p l a y N a m e = " ;N�ech�S"   m a : i n t e r n a l N a m e = " S t e l l a _ M a s t e r D o c u m e n t N u m b e r "   m a : r e a d O n l y = " t r u e " >  
 < x s d : s i m p l e T y p e >  
 < x s d : r e s t r i c t i o n   b a s e = " d m s : T e x t " / >  
 < / x s d : s i m p l e T y p e >  
 < / x s d : e l e m e n t >  
 < x s d : e l e m e n t   n a m e = " S t e l l a _ D o c u m e n t S e t C l a s s i f i c a t i o n "   m a : i n d e x = " 1 9 "   n i l l a b l e = " t r u e "   m a : d i s p l a y N a m e = " �echƖR{|"   m a : d e f a u l t = " B U D "   m a : f o r m a t = " D r o p d o w n "   m a : i n t e r n a l N a m e = " S t e l l a _ D o c u m e n t S e t C l a s s i f i c a t i o n " >  
 < x s d : s i m p l e T y p e >  
 < x s d : r e s t r i c t i o n   b a s e = " d m s : C h o i c e " >  
 < x s d : e n u m e r a t i o n   v a l u e = " B U D " / >  
 < x s d : e n u m e r a t i o n   v a l u e = " A C C T " / >  
 < x s d : e n u m e r a t i o n   v a l u e = " P R O C " / >  
 < / x s d : r e s t r i c t i o n >  
 < / x s d : s i m p l e T y p e >  
 < / x s d : e l e m e n t >  
 < x s d : e l e m e n t   n a m e = " S t e l l a _ D o c u m e n t W e i g h t "   m a : i n d e x = " 2 0 "   n i l l a b l e = " t r u e "   m a : d i s p l a y N a m e = " �echCg͑"   m a : d e c i m a l s = " 0 "   m a : i n t e r n a l N a m e = " S t e l l a _ D o c u m e n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x s d : e l e m e n t   n a m e = " S t e l l a _ D o c u m e n t S e t W e i g h t "   m a : i n d e x = " 2 1 "   n i l l a b l e = " t r u e "   m a : d i s p l a y N a m e = " �echƖCg͑"   m a : d e c i m a l s = " 0 "   m a : i n t e r n a l N a m e = " S t e l l a _ D o c u m e n t S e t W e i g h t " >  
 < x s d : s i m p l e T y p e >  
 < x s d : r e s t r i c t i o n   b a s e = " d m s : N u m b e r " >  
 < x s d : m i n I n c l u s i v e   v a l u e = " 0 " / >  
 < / x s d : r e s t r i c t i o n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1 5 "   m a : d i s p l a y N a m e = " �Q�[{|�W" / >  
 < x s d : e l e m e n t   r e f = " d c : t i t l e "   m i n O c c u r s = " 0 "   m a x O c c u r s = " 1 "   m a : d i s p l a y N a m e = " h��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B1C69E78-062B-4670-AFC8-E59E7C4931B2}">
  <ds:schemaRefs/>
</ds:datastoreItem>
</file>

<file path=customXml/itemProps2.xml><?xml version="1.0" encoding="utf-8"?>
<ds:datastoreItem xmlns:ds="http://schemas.openxmlformats.org/officeDocument/2006/customXml" ds:itemID="{35B44225-A5E0-4300-8F1F-D5B6F31F6DBB}">
  <ds:schemaRefs/>
</ds:datastoreItem>
</file>

<file path=customXml/itemProps3.xml><?xml version="1.0" encoding="utf-8"?>
<ds:datastoreItem xmlns:ds="http://schemas.openxmlformats.org/officeDocument/2006/customXml" ds:itemID="{7917E313-0CAB-4509-A422-FC58A00C3A7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会议需求表（通用）</vt:lpstr>
      <vt:lpstr>机票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 Yinli(张引黎)</dc:creator>
  <cp:lastModifiedBy>娜</cp:lastModifiedBy>
  <dcterms:created xsi:type="dcterms:W3CDTF">2006-09-13T11:21:00Z</dcterms:created>
  <dcterms:modified xsi:type="dcterms:W3CDTF">2018-08-10T03:20:53Z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KSOProductBuildVer">
    <vt:lpwstr>2052-10.1.0.7469</vt:lpwstr>
  </property>
</Properties>
</file>