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<sst xmlns="http://schemas.openxmlformats.org/spreadsheetml/2006/main" count="113" uniqueCount="90">
  <si>
    <t>【借款报销单】</t>
  </si>
  <si>
    <t>团号HMEA-200908-TLH200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</si>
  <si>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</si>
  <si>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</si>
  <si>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</si>
  <si>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</si>
  <si>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</si>
  <si>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</si>
  <si>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</si>
  <si>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</si>
  <si>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</si>
  <si>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</si>
  <si>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</si>
  <si>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</si>
  <si>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</si>
  <si>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</si>
  <si>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</si>
  <si>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</si>
  <si>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</si>
  <si>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</si>
  <si>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</si>
  <si>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</si>
  <si>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</si>
  <si>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</si>
  <si>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</si>
  <si>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</si>
  <si>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</si>
  <si>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</si>
  <si>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</si>
  <si>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</si>
  <si>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</si>
  <si>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</si>
  <si>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</si>
  <si>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</si>
  <si>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</si>
  <si>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</si>
  <si>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</si>
  <si>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</si>
  <si>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</si>
  <si>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</si>
  <si>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</si>
  <si>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</si>
  <si>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</si>
  <si>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</si>
  <si>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</si>
  <si>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</si>
  <si>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</si>
  <si>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</si>
  <si>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</si>
  <si>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</si>
  <si>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</si>
  <si>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</si>
  <si>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</si>
  <si>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</si>
  <si>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</si>
  <si>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</si>
  <si>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</si>
  <si>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</si>
  <si>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</si>
  <si>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</si>
  <si>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</si>
  <si>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</si>
  <si>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</si>
  <si>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9月26日-9月29日</t>
  </si>
  <si>
    <t>报销日期:</t>
  </si>
  <si>
    <t>团号:</t>
  </si>
  <si>
    <t>HMEA-200201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</si>
  <si>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</si>
  <si>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</si>
  <si>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</si>
  <si>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</si>
  <si>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</si>
  <si>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</si>
  <si>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</si>
  <si>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北京市内交通费</t>
  </si>
  <si>
    <t>花小猪打车费</t>
  </si>
  <si>
    <t>滴滴打车费</t>
  </si>
  <si>
    <t>出租汽车打车费（家-酒店）</t>
  </si>
  <si>
    <t>出租车打车费（酒店-公司）</t>
  </si>
  <si>
    <t>餐费</t>
  </si>
  <si>
    <t>26日餐费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</si>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</sst>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workbookViewId="0">
      <selection activeCell="F8" sqref="F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/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288</v>
      </c>
      <c r="G22" s="64">
        <v>0</v>
      </c>
      <c r="H22" s="64">
        <f t="shared" si="0"/>
        <v>288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984</v>
      </c>
      <c r="G23" s="64">
        <v>0</v>
      </c>
      <c r="H23" s="64">
        <f t="shared" si="0"/>
        <v>984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1272</v>
      </c>
      <c r="G24" s="68">
        <f t="shared" ref="G24:H24" si="7">SUM(G22:G23)</f>
        <v>0</v>
      </c>
      <c r="H24" s="68">
        <f t="shared" si="7"/>
        <v>1272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1272</v>
      </c>
      <c r="G53" s="68">
        <f t="shared" si="22"/>
        <v>0</v>
      </c>
      <c r="H53" s="68">
        <f t="shared" si="22"/>
        <v>1272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1272</v>
      </c>
      <c r="D58" s="80"/>
      <c r="E58" s="80">
        <f>F53</f>
        <v>1272</v>
      </c>
      <c r="F58" s="80"/>
      <c r="G58" s="80">
        <f>G53</f>
        <v>0</v>
      </c>
      <c r="H58" s="80"/>
      <c r="I58" s="98">
        <f>A58-C58</f>
        <v>-1272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Normal="100" zoomScaleSheetLayoutView="100" topLeftCell="A3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44153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118.96</v>
      </c>
      <c r="H11" s="25">
        <v>118.96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44.52</v>
      </c>
      <c r="H12" s="25">
        <v>44.52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74</v>
      </c>
      <c r="F13" s="27"/>
      <c r="G13" s="25">
        <v>28</v>
      </c>
      <c r="H13" s="25">
        <v>28</v>
      </c>
      <c r="I13" s="41"/>
      <c r="J13" s="42"/>
      <c r="K13" s="43" t="s">
        <v>77</v>
      </c>
    </row>
    <row r="14" ht="20.1" customHeight="1" spans="2:11">
      <c r="B14" s="22">
        <v>2</v>
      </c>
      <c r="C14" s="23"/>
      <c r="D14" s="26"/>
      <c r="E14" s="27" t="s">
        <v>74</v>
      </c>
      <c r="F14" s="27"/>
      <c r="G14" s="25">
        <v>24</v>
      </c>
      <c r="H14" s="25">
        <v>24</v>
      </c>
      <c r="I14" s="41"/>
      <c r="J14" s="42"/>
      <c r="K14" s="43" t="s">
        <v>78</v>
      </c>
    </row>
    <row r="15" ht="20.1" customHeight="1" spans="2:11">
      <c r="B15" s="22">
        <v>3</v>
      </c>
      <c r="C15" s="23"/>
      <c r="D15" s="26"/>
      <c r="E15" s="27" t="s">
        <v>79</v>
      </c>
      <c r="F15" s="27"/>
      <c r="G15" s="25">
        <v>19.5</v>
      </c>
      <c r="H15" s="25">
        <v>19.5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42"/>
      <c r="K16" s="43"/>
    </row>
    <row r="17" ht="20.1" customHeight="1" spans="2:11">
      <c r="B17" s="22"/>
      <c r="C17" s="23"/>
      <c r="D17" s="26"/>
      <c r="E17" s="22"/>
      <c r="F17" s="23"/>
      <c r="G17" s="25"/>
      <c r="H17" s="25"/>
      <c r="I17" s="41"/>
      <c r="J17" s="42"/>
      <c r="K17" s="43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42"/>
      <c r="K18" s="43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42"/>
      <c r="K19" s="43"/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234.98</v>
      </c>
      <c r="H23" s="30">
        <f>SUM(H11:H22)</f>
        <v>234.98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81</v>
      </c>
      <c r="H25" s="21"/>
      <c r="I25" s="21"/>
      <c r="J25" s="21"/>
      <c r="K25" s="21" t="s">
        <v>82</v>
      </c>
    </row>
    <row r="26" ht="20.1" customHeight="1" spans="2:11">
      <c r="B26" s="31">
        <f>H23</f>
        <v>234.98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234.98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83</v>
      </c>
      <c r="C28" s="16"/>
      <c r="D28" s="16"/>
      <c r="E28" s="16"/>
      <c r="F28" s="16" t="s">
        <v>50</v>
      </c>
      <c r="G28" s="16" t="s">
        <v>84</v>
      </c>
      <c r="H28" s="16"/>
      <c r="I28" s="16"/>
      <c r="J28" s="16" t="s">
        <v>52</v>
      </c>
      <c r="K28" s="16"/>
    </row>
    <row r="31" ht="18.75" spans="1:11">
      <c r="A31" s="2" t="s">
        <v>85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仲岚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北京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9月26日-9月29日</v>
      </c>
      <c r="G35" s="11"/>
      <c r="H35" s="10" t="s">
        <v>64</v>
      </c>
      <c r="I35" s="37"/>
      <c r="J35" s="38">
        <v>44153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HMEA-200201</v>
      </c>
      <c r="K36" s="40"/>
    </row>
    <row r="37" ht="20.1" customHeight="1"/>
    <row r="38" ht="20.1" customHeight="1" spans="2:11">
      <c r="B38" s="27"/>
      <c r="C38" s="27"/>
      <c r="D38" s="32" t="s">
        <v>86</v>
      </c>
      <c r="E38" s="27" t="s">
        <v>87</v>
      </c>
      <c r="F38" s="27"/>
      <c r="G38" s="25" t="s">
        <v>88</v>
      </c>
      <c r="H38" s="25" t="s">
        <v>89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/>
      <c r="E39" s="27"/>
      <c r="F39" s="27"/>
      <c r="G39" s="25"/>
      <c r="H39" s="25"/>
      <c r="I39" s="41">
        <f>G39*H39</f>
        <v>0</v>
      </c>
      <c r="J39" s="42"/>
      <c r="K39" s="50"/>
    </row>
    <row r="40" ht="20.1" customHeight="1" spans="2:11">
      <c r="B40" s="27">
        <v>2</v>
      </c>
      <c r="C40" s="27"/>
      <c r="D40" s="33"/>
      <c r="E40" s="27"/>
      <c r="F40" s="27"/>
      <c r="G40" s="25"/>
      <c r="H40" s="25"/>
      <c r="I40" s="41">
        <f t="shared" ref="I40:I41" si="0">G40*H40</f>
        <v>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/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0</v>
      </c>
      <c r="I42" s="44">
        <f>SUM(I39:J41)</f>
        <v>0</v>
      </c>
      <c r="J42" s="45"/>
      <c r="K42" s="46"/>
    </row>
    <row r="43" ht="20.1" customHeight="1" spans="2:11">
      <c r="B43" s="16" t="s">
        <v>83</v>
      </c>
      <c r="C43" s="16"/>
      <c r="D43" s="16"/>
      <c r="E43" s="16"/>
      <c r="F43" s="16" t="s">
        <v>50</v>
      </c>
      <c r="G43" s="16" t="s">
        <v>84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2020-11-17T07:58:47Z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