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6724\Desktop\2025.1.14-20 沃芬2025 Annual Meeting（杭州）\【5】结算文件\"/>
    </mc:Choice>
  </mc:AlternateContent>
  <xr:revisionPtr revIDLastSave="0" documentId="13_ncr:1_{C4CDF86B-2A40-4420-8498-D27EB0163883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结算单" sheetId="2" r:id="rId1"/>
    <sheet name="员工机票明细" sheetId="3" r:id="rId2"/>
    <sheet name="火车票明细" sheetId="8" r:id="rId3"/>
    <sheet name="康辉大交通明细" sheetId="4" r:id="rId4"/>
    <sheet name="乐队机票明细" sheetId="5" r:id="rId5"/>
    <sheet name="用车明细" sheetId="7" r:id="rId6"/>
  </sheets>
  <definedNames>
    <definedName name="_xlnm._FilterDatabase" localSheetId="2" hidden="1">火车票明细!$A$3:$N$197</definedName>
    <definedName name="_xlnm._FilterDatabase" localSheetId="0" hidden="1">结算单!$A$14:$J$401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1" i="2" l="1"/>
  <c r="I400" i="2"/>
  <c r="I399" i="2"/>
  <c r="I13" i="2" l="1"/>
  <c r="I10" i="2"/>
  <c r="K72" i="7"/>
  <c r="H9" i="2"/>
  <c r="I9" i="2" s="1"/>
  <c r="O295" i="3" l="1"/>
  <c r="O296" i="3"/>
  <c r="L196" i="8" l="1"/>
  <c r="K196" i="8"/>
  <c r="G196" i="8"/>
  <c r="F196" i="8"/>
  <c r="I268" i="2"/>
  <c r="I267" i="2"/>
  <c r="H266" i="2"/>
  <c r="I266" i="2" s="1"/>
  <c r="H265" i="2"/>
  <c r="I265" i="2" s="1"/>
  <c r="H258" i="2"/>
  <c r="I258" i="2"/>
  <c r="I259" i="2"/>
  <c r="I336" i="2"/>
  <c r="I335" i="2"/>
  <c r="I334" i="2"/>
  <c r="I333" i="2"/>
  <c r="I332" i="2"/>
  <c r="I331" i="2"/>
  <c r="I330" i="2"/>
  <c r="I329" i="2"/>
  <c r="I328" i="2"/>
  <c r="I327" i="2"/>
  <c r="I326" i="2"/>
  <c r="I324" i="2"/>
  <c r="I323" i="2"/>
  <c r="I322" i="2"/>
  <c r="I320" i="2"/>
  <c r="I321" i="2"/>
  <c r="I318" i="2"/>
  <c r="I316" i="2"/>
  <c r="I314" i="2"/>
  <c r="I311" i="2"/>
  <c r="I309" i="2"/>
  <c r="I312" i="2"/>
  <c r="A197" i="8" l="1"/>
  <c r="I398" i="2"/>
  <c r="I396" i="2"/>
  <c r="I397" i="2"/>
  <c r="H305" i="2"/>
  <c r="I304" i="2"/>
  <c r="I300" i="2"/>
  <c r="I299" i="2"/>
  <c r="I298" i="2"/>
  <c r="I297" i="2"/>
  <c r="I296" i="2"/>
  <c r="I295" i="2"/>
  <c r="I294" i="2"/>
  <c r="I293" i="2"/>
  <c r="I302" i="2"/>
  <c r="I303" i="2"/>
  <c r="I270" i="2"/>
  <c r="I250" i="2" l="1"/>
  <c r="I251" i="2"/>
  <c r="I247" i="2"/>
  <c r="I246" i="2"/>
  <c r="I245" i="2"/>
  <c r="I281" i="2"/>
  <c r="I269" i="2"/>
  <c r="H289" i="2" l="1"/>
  <c r="H387" i="2"/>
  <c r="I366" i="2" l="1"/>
  <c r="I365" i="2"/>
  <c r="I162" i="2"/>
  <c r="I164" i="2"/>
  <c r="I114" i="2"/>
  <c r="H8" i="2" l="1"/>
  <c r="Q295" i="3"/>
  <c r="F15" i="5"/>
  <c r="F19" i="4"/>
  <c r="I236" i="2"/>
  <c r="I394" i="2"/>
  <c r="I288" i="2" l="1"/>
  <c r="H262" i="2" l="1"/>
  <c r="H350" i="2" l="1"/>
  <c r="H359" i="2"/>
  <c r="H356" i="2"/>
  <c r="I386" i="2"/>
  <c r="H362" i="2"/>
  <c r="I362" i="2" s="1"/>
  <c r="I361" i="2"/>
  <c r="I364" i="2"/>
  <c r="I264" i="2"/>
  <c r="I263" i="2"/>
  <c r="I355" i="2"/>
  <c r="I354" i="2"/>
  <c r="I342" i="2"/>
  <c r="I341" i="2"/>
  <c r="H385" i="2" l="1"/>
  <c r="H221" i="2"/>
  <c r="H220" i="2"/>
  <c r="I219" i="2"/>
  <c r="I209" i="2"/>
  <c r="I208" i="2"/>
  <c r="I210" i="2"/>
  <c r="I215" i="2"/>
  <c r="I216" i="2"/>
  <c r="I214" i="2"/>
  <c r="I213" i="2"/>
  <c r="I212" i="2"/>
  <c r="I211" i="2"/>
  <c r="I207" i="2"/>
  <c r="I206" i="2"/>
  <c r="I205" i="2"/>
  <c r="I204" i="2"/>
  <c r="I203" i="2"/>
  <c r="I202" i="2"/>
  <c r="I201" i="2"/>
  <c r="I200" i="2"/>
  <c r="I199" i="2"/>
  <c r="I198" i="2"/>
  <c r="I197" i="2"/>
  <c r="D12" i="2" l="1"/>
  <c r="I371" i="2" l="1"/>
  <c r="I372" i="2"/>
  <c r="I373" i="2"/>
  <c r="I374" i="2"/>
  <c r="I375" i="2"/>
  <c r="I376" i="2"/>
  <c r="I377" i="2"/>
  <c r="I378" i="2"/>
  <c r="I379" i="2"/>
  <c r="I380" i="2"/>
  <c r="I381" i="2"/>
  <c r="I382" i="2"/>
  <c r="I383" i="2"/>
  <c r="I153" i="2"/>
  <c r="I161" i="2"/>
  <c r="I154" i="2"/>
  <c r="I152" i="2"/>
  <c r="I149" i="2"/>
  <c r="I141" i="2"/>
  <c r="I129" i="2"/>
  <c r="I112" i="2" l="1"/>
  <c r="I233" i="2" l="1"/>
  <c r="I156" i="2"/>
  <c r="I61" i="2" l="1"/>
  <c r="I237" i="2" l="1"/>
  <c r="I279" i="2"/>
  <c r="I160" i="2"/>
  <c r="I159" i="2"/>
  <c r="I158" i="2"/>
  <c r="I157" i="2"/>
  <c r="I155" i="2"/>
  <c r="I151" i="2"/>
  <c r="I150" i="2"/>
  <c r="I148" i="2"/>
  <c r="I147" i="2"/>
  <c r="I146" i="2"/>
  <c r="I145" i="2"/>
  <c r="I144" i="2"/>
  <c r="I143" i="2"/>
  <c r="I142" i="2"/>
  <c r="I140" i="2"/>
  <c r="I139" i="2"/>
  <c r="I138" i="2"/>
  <c r="I137" i="2"/>
  <c r="I136" i="2"/>
  <c r="I135" i="2"/>
  <c r="I134" i="2"/>
  <c r="I133" i="2"/>
  <c r="I132" i="2"/>
  <c r="I131" i="2"/>
  <c r="I130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262" i="2"/>
  <c r="I17" i="2" l="1"/>
  <c r="I343" i="2"/>
  <c r="I344" i="2"/>
  <c r="I345" i="2"/>
  <c r="I346" i="2"/>
  <c r="I347" i="2"/>
  <c r="I348" i="2"/>
  <c r="I349" i="2"/>
  <c r="I350" i="2"/>
  <c r="I351" i="2"/>
  <c r="I352" i="2"/>
  <c r="I353" i="2"/>
  <c r="I356" i="2"/>
  <c r="I357" i="2"/>
  <c r="I358" i="2"/>
  <c r="I359" i="2"/>
  <c r="I360" i="2"/>
  <c r="I363" i="2"/>
  <c r="I34" i="2" l="1"/>
  <c r="I273" i="2"/>
  <c r="I232" i="2"/>
  <c r="I261" i="2"/>
  <c r="I260" i="2"/>
  <c r="I313" i="2"/>
  <c r="I315" i="2"/>
  <c r="I308" i="2"/>
  <c r="I253" i="2"/>
  <c r="I277" i="2"/>
  <c r="I255" i="2"/>
  <c r="I256" i="2"/>
  <c r="I257" i="2"/>
  <c r="I228" i="2" l="1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70" i="2"/>
  <c r="I271" i="2"/>
  <c r="I272" i="2"/>
  <c r="I274" i="2"/>
  <c r="I275" i="2"/>
  <c r="I229" i="2" l="1"/>
  <c r="I220" i="2"/>
  <c r="I221" i="2"/>
  <c r="I218" i="2"/>
  <c r="I289" i="2" l="1"/>
  <c r="D225" i="2"/>
  <c r="I225" i="2" s="1"/>
  <c r="I224" i="2"/>
  <c r="I223" i="2"/>
  <c r="I44" i="2" l="1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37" i="2"/>
  <c r="I38" i="2"/>
  <c r="I39" i="2"/>
  <c r="I40" i="2"/>
  <c r="I41" i="2"/>
  <c r="I42" i="2"/>
  <c r="I43" i="2"/>
  <c r="I370" i="2"/>
  <c r="I231" i="2"/>
  <c r="I99" i="2" l="1"/>
  <c r="I100" i="2"/>
  <c r="I101" i="2"/>
  <c r="I102" i="2"/>
  <c r="I103" i="2"/>
  <c r="I96" i="2"/>
  <c r="I97" i="2"/>
  <c r="I98" i="2"/>
  <c r="I93" i="2"/>
  <c r="I94" i="2"/>
  <c r="I95" i="2"/>
  <c r="I104" i="2"/>
  <c r="I83" i="2"/>
  <c r="I71" i="2"/>
  <c r="I26" i="2"/>
  <c r="I285" i="2"/>
  <c r="I286" i="2"/>
  <c r="I287" i="2"/>
  <c r="H284" i="2"/>
  <c r="I284" i="2" s="1"/>
  <c r="I283" i="2" l="1"/>
  <c r="I241" i="2"/>
  <c r="I242" i="2"/>
  <c r="I243" i="2"/>
  <c r="I244" i="2"/>
  <c r="I240" i="2"/>
  <c r="I238" i="2"/>
  <c r="I234" i="2"/>
  <c r="I235" i="2"/>
  <c r="I168" i="2" l="1"/>
  <c r="I393" i="2"/>
  <c r="I395" i="2"/>
  <c r="I392" i="2"/>
  <c r="I317" i="2"/>
  <c r="I319" i="2"/>
  <c r="I325" i="2"/>
  <c r="I337" i="2"/>
  <c r="I310" i="2"/>
  <c r="I338" i="2" s="1"/>
  <c r="I292" i="2"/>
  <c r="I301" i="2"/>
  <c r="I305" i="2"/>
  <c r="I291" i="2"/>
  <c r="I248" i="2"/>
  <c r="I249" i="2"/>
  <c r="I252" i="2"/>
  <c r="I254" i="2"/>
  <c r="I276" i="2"/>
  <c r="I278" i="2"/>
  <c r="I280" i="2"/>
  <c r="I282" i="2"/>
  <c r="I230" i="2"/>
  <c r="I227" i="2"/>
  <c r="I222" i="2"/>
  <c r="I167" i="2"/>
  <c r="I166" i="2"/>
  <c r="I16" i="2"/>
  <c r="I18" i="2"/>
  <c r="I19" i="2"/>
  <c r="I20" i="2"/>
  <c r="I21" i="2"/>
  <c r="I22" i="2"/>
  <c r="I23" i="2"/>
  <c r="I24" i="2"/>
  <c r="I25" i="2"/>
  <c r="I27" i="2"/>
  <c r="I28" i="2"/>
  <c r="I29" i="2"/>
  <c r="I30" i="2"/>
  <c r="I31" i="2"/>
  <c r="I32" i="2"/>
  <c r="I33" i="2"/>
  <c r="I35" i="2"/>
  <c r="I36" i="2"/>
  <c r="I60" i="2"/>
  <c r="I62" i="2"/>
  <c r="I63" i="2"/>
  <c r="I64" i="2"/>
  <c r="I65" i="2"/>
  <c r="I66" i="2"/>
  <c r="I67" i="2"/>
  <c r="I68" i="2"/>
  <c r="I69" i="2"/>
  <c r="I70" i="2"/>
  <c r="I72" i="2"/>
  <c r="I73" i="2"/>
  <c r="I74" i="2"/>
  <c r="I75" i="2"/>
  <c r="I76" i="2"/>
  <c r="I77" i="2"/>
  <c r="I78" i="2"/>
  <c r="I79" i="2"/>
  <c r="I80" i="2"/>
  <c r="I81" i="2"/>
  <c r="I82" i="2"/>
  <c r="I84" i="2"/>
  <c r="I85" i="2"/>
  <c r="I86" i="2"/>
  <c r="I87" i="2"/>
  <c r="I88" i="2"/>
  <c r="I89" i="2"/>
  <c r="I90" i="2"/>
  <c r="I91" i="2"/>
  <c r="I92" i="2"/>
  <c r="I105" i="2"/>
  <c r="I106" i="2"/>
  <c r="I107" i="2"/>
  <c r="I108" i="2"/>
  <c r="I109" i="2"/>
  <c r="I110" i="2"/>
  <c r="I111" i="2"/>
  <c r="I15" i="2"/>
  <c r="I12" i="2"/>
  <c r="I8" i="2"/>
  <c r="I306" i="2" l="1"/>
  <c r="I389" i="2" s="1"/>
  <c r="I385" i="2"/>
  <c r="I384" i="2"/>
  <c r="I387" i="2"/>
  <c r="I369" i="2"/>
  <c r="I388" i="2" s="1"/>
  <c r="I340" i="2"/>
  <c r="I367" i="2" s="1"/>
  <c r="I390" i="2" l="1"/>
</calcChain>
</file>

<file path=xl/sharedStrings.xml><?xml version="1.0" encoding="utf-8"?>
<sst xmlns="http://schemas.openxmlformats.org/spreadsheetml/2006/main" count="6384" uniqueCount="1888">
  <si>
    <t>项目名称：</t>
  </si>
  <si>
    <t>供应商名称：</t>
  </si>
  <si>
    <t>康辉集团北京国际会议展览有限公司</t>
  </si>
  <si>
    <t>会议地点：</t>
  </si>
  <si>
    <t>会议负责人：</t>
  </si>
  <si>
    <t>王凤雨</t>
  </si>
  <si>
    <t>会议日期：</t>
  </si>
  <si>
    <t>参会人数：</t>
  </si>
  <si>
    <t>采购负责人：</t>
  </si>
  <si>
    <t>王晶</t>
  </si>
  <si>
    <t>推荐酒店：</t>
  </si>
  <si>
    <t>项目</t>
  </si>
  <si>
    <t>序号No.</t>
  </si>
  <si>
    <t>描述
 Description</t>
  </si>
  <si>
    <t>数量
 Qty</t>
  </si>
  <si>
    <t>单位
 Unit</t>
  </si>
  <si>
    <t>单价
 Unit Price</t>
  </si>
  <si>
    <t>总价
 Amount</t>
  </si>
  <si>
    <t>备注</t>
  </si>
  <si>
    <t>大交通费用</t>
  </si>
  <si>
    <t>人</t>
  </si>
  <si>
    <t>次</t>
  </si>
  <si>
    <t>项</t>
  </si>
  <si>
    <t>小计</t>
  </si>
  <si>
    <t>酒店</t>
  </si>
  <si>
    <t>AV搭建</t>
  </si>
  <si>
    <t>平米</t>
  </si>
  <si>
    <t>天</t>
  </si>
  <si>
    <t>台</t>
  </si>
  <si>
    <t>套</t>
  </si>
  <si>
    <t>个</t>
  </si>
  <si>
    <t>米</t>
  </si>
  <si>
    <t>Project Manager</t>
  </si>
  <si>
    <t>辆</t>
  </si>
  <si>
    <t>展台搭建</t>
  </si>
  <si>
    <t>组</t>
  </si>
  <si>
    <t>车次</t>
  </si>
  <si>
    <t>视频</t>
  </si>
  <si>
    <t>摄影摄像</t>
  </si>
  <si>
    <t>场</t>
  </si>
  <si>
    <t>技术开发</t>
  </si>
  <si>
    <t>外请节目</t>
  </si>
  <si>
    <t>物料</t>
  </si>
  <si>
    <t>麦标套</t>
  </si>
  <si>
    <t>大会+分会</t>
  </si>
  <si>
    <t>员工大会+经销商大会；含异形模切费用</t>
  </si>
  <si>
    <t>茶歇旗</t>
  </si>
  <si>
    <t>大会+分会茶歇</t>
  </si>
  <si>
    <t>大会手卡</t>
  </si>
  <si>
    <t>张</t>
  </si>
  <si>
    <t>晚宴物料</t>
  </si>
  <si>
    <t>晚宴手卡</t>
  </si>
  <si>
    <t>奖杯</t>
  </si>
  <si>
    <t>种</t>
  </si>
  <si>
    <t>接机物料</t>
  </si>
  <si>
    <t>接机牌-手举牌+杆</t>
  </si>
  <si>
    <t>60*40</t>
  </si>
  <si>
    <t>A3塑封车头牌</t>
  </si>
  <si>
    <t>A4塑封车头牌-VIP</t>
  </si>
  <si>
    <t>签到物料</t>
  </si>
  <si>
    <t>房卡套</t>
  </si>
  <si>
    <t>员工+经销商</t>
  </si>
  <si>
    <t>VIP车上房间备品</t>
  </si>
  <si>
    <t>VIP车辆及用餐备品</t>
  </si>
  <si>
    <t>第三方工作人员</t>
  </si>
  <si>
    <t>礼仪</t>
  </si>
  <si>
    <t>化妆师</t>
  </si>
  <si>
    <t>兼职</t>
  </si>
  <si>
    <t>车辆费用</t>
  </si>
  <si>
    <t>车辆</t>
  </si>
  <si>
    <t>趟</t>
  </si>
  <si>
    <t>GL8</t>
  </si>
  <si>
    <t>团建项目</t>
  </si>
  <si>
    <t>团建</t>
  </si>
  <si>
    <t>其他项目</t>
  </si>
  <si>
    <t>前期踩点</t>
  </si>
  <si>
    <t>短信</t>
  </si>
  <si>
    <t>接机、送机、团建等短信</t>
  </si>
  <si>
    <t>合计</t>
  </si>
  <si>
    <t>服务费</t>
  </si>
  <si>
    <t>服务人员</t>
  </si>
  <si>
    <t>全陪人员-人工费</t>
  </si>
  <si>
    <t>全陪人员-住宿费</t>
  </si>
  <si>
    <t>全陪人员-大交通</t>
  </si>
  <si>
    <t>工作人员小交通+餐费补贴</t>
  </si>
  <si>
    <t>税金</t>
  </si>
  <si>
    <t>单位
 Unit</t>
    <phoneticPr fontId="1" type="noConversion"/>
  </si>
  <si>
    <r>
      <rPr>
        <u/>
        <sz val="13"/>
        <color theme="10"/>
        <rFont val="微软雅黑"/>
        <family val="2"/>
        <charset val="134"/>
      </rPr>
      <t>15210370021/wangfegnyu@cct.cn</t>
    </r>
  </si>
  <si>
    <t>备注</t>
    <phoneticPr fontId="1" type="noConversion"/>
  </si>
  <si>
    <t>总价
 Amount</t>
    <phoneticPr fontId="1" type="noConversion"/>
  </si>
  <si>
    <t>描述
 Description</t>
    <phoneticPr fontId="1" type="noConversion"/>
  </si>
  <si>
    <t>360+360</t>
    <phoneticPr fontId="1" type="noConversion"/>
  </si>
  <si>
    <t>次</t>
    <phoneticPr fontId="1" type="noConversion"/>
  </si>
  <si>
    <t>项</t>
    <phoneticPr fontId="1" type="noConversion"/>
  </si>
  <si>
    <t>云摄影摄像+花絮视频</t>
    <phoneticPr fontId="1" type="noConversion"/>
  </si>
  <si>
    <t>抽奖系统</t>
    <phoneticPr fontId="1" type="noConversion"/>
  </si>
  <si>
    <t>安保</t>
    <phoneticPr fontId="1" type="noConversion"/>
  </si>
  <si>
    <t>机场VIP通道</t>
    <phoneticPr fontId="1" type="noConversion"/>
  </si>
  <si>
    <t>VIP</t>
    <phoneticPr fontId="1" type="noConversion"/>
  </si>
  <si>
    <t>办公用品</t>
    <phoneticPr fontId="1" type="noConversion"/>
  </si>
  <si>
    <t>导游</t>
    <phoneticPr fontId="1" type="noConversion"/>
  </si>
  <si>
    <t>VIP英文导游</t>
    <phoneticPr fontId="1" type="noConversion"/>
  </si>
  <si>
    <t>人</t>
    <phoneticPr fontId="1" type="noConversion"/>
  </si>
  <si>
    <t>天</t>
    <phoneticPr fontId="1" type="noConversion"/>
  </si>
  <si>
    <t>套</t>
    <phoneticPr fontId="1" type="noConversion"/>
  </si>
  <si>
    <t>个</t>
    <phoneticPr fontId="1" type="noConversion"/>
  </si>
  <si>
    <t>米</t>
    <phoneticPr fontId="1" type="noConversion"/>
  </si>
  <si>
    <t>台</t>
    <phoneticPr fontId="1" type="noConversion"/>
  </si>
  <si>
    <t>序厅AV搭建</t>
    <phoneticPr fontId="1" type="noConversion"/>
  </si>
  <si>
    <t>LED Controller 处理器</t>
    <phoneticPr fontId="1" type="noConversion"/>
  </si>
  <si>
    <t>经销商晚宴</t>
    <phoneticPr fontId="1" type="noConversion"/>
  </si>
  <si>
    <t>人</t>
    <phoneticPr fontId="1" type="noConversion"/>
  </si>
  <si>
    <t>MIG-V8 Processor-VER 视频拼接处理器</t>
    <phoneticPr fontId="1" type="noConversion"/>
  </si>
  <si>
    <t>MA grandMA NSP 网络信号处理器</t>
    <phoneticPr fontId="1" type="noConversion"/>
  </si>
  <si>
    <t>MIG-H8视频控制台</t>
    <phoneticPr fontId="1" type="noConversion"/>
  </si>
  <si>
    <t>Hriend Video Processor  处理器含解密狗</t>
    <phoneticPr fontId="1" type="noConversion"/>
  </si>
  <si>
    <t>Hriend  Video Processor  控制主机含编程</t>
    <phoneticPr fontId="1" type="noConversion"/>
  </si>
  <si>
    <t>EXTRON DVI104 Tx/Rx DVI Fiber Optic Extender 光纤延长器</t>
    <phoneticPr fontId="1" type="noConversion"/>
  </si>
  <si>
    <t>Video Cable 视频线材</t>
    <phoneticPr fontId="1" type="noConversion"/>
  </si>
  <si>
    <t>Audiotechnik  Loudspeaker 全频音箱（线阵列系列）</t>
    <phoneticPr fontId="1" type="noConversion"/>
  </si>
  <si>
    <t>CLEARCOM  Master Station  无线对讲系统基站</t>
    <phoneticPr fontId="1" type="noConversion"/>
  </si>
  <si>
    <t>CLEARCOM   Receiver  无线对讲系统接收点</t>
    <phoneticPr fontId="1" type="noConversion"/>
  </si>
  <si>
    <t xml:space="preserve"> DI Box  DI盒</t>
    <phoneticPr fontId="1" type="noConversion"/>
  </si>
  <si>
    <t>MAC笔记本电脑(APPLE , MACBOOK)</t>
    <phoneticPr fontId="1" type="noConversion"/>
  </si>
  <si>
    <t>MA  grandMA  Light  Console  调光台</t>
    <phoneticPr fontId="1" type="noConversion"/>
  </si>
  <si>
    <t>Power  Distributor  Cabinet  配电箱(三相100A)</t>
    <phoneticPr fontId="1" type="noConversion"/>
  </si>
  <si>
    <t xml:space="preserve">HMI-4000  Follow Spot  追光灯   含追光架   </t>
    <phoneticPr fontId="1" type="noConversion"/>
  </si>
  <si>
    <t>KORNING LC-LC Fiber Cable光缆(多模，双工，100m)</t>
    <phoneticPr fontId="1" type="noConversion"/>
  </si>
  <si>
    <t>SHURE UR4D+ Dual channel diversity receiver 舒尔UR4D+接收机</t>
    <phoneticPr fontId="1" type="noConversion"/>
  </si>
  <si>
    <t>团建费用</t>
    <phoneticPr fontId="1" type="noConversion"/>
  </si>
  <si>
    <t>项</t>
    <phoneticPr fontId="1" type="noConversion"/>
  </si>
  <si>
    <t>大会场</t>
  </si>
  <si>
    <t>序厅展示板</t>
  </si>
  <si>
    <t>其他</t>
  </si>
  <si>
    <t>人工及运输</t>
  </si>
  <si>
    <t>延米</t>
  </si>
  <si>
    <t>人次</t>
  </si>
  <si>
    <t>舞台台阶封边-银色铝条车床冲压</t>
  </si>
  <si>
    <t>进场人员-进场2天，每天2台班，25人</t>
  </si>
  <si>
    <t>撤场人员-撤场1天，每天2台班，15人</t>
  </si>
  <si>
    <t>美工-2人2天2班</t>
  </si>
  <si>
    <t>电工-有电工证，2人2天2班</t>
  </si>
  <si>
    <t>组</t>
    <phoneticPr fontId="1" type="noConversion"/>
  </si>
  <si>
    <t>值班人员-8人值班五天</t>
    <phoneticPr fontId="1" type="noConversion"/>
  </si>
  <si>
    <t>单位
 Unit</t>
    <phoneticPr fontId="1" type="noConversion"/>
  </si>
  <si>
    <t>分会物料</t>
    <phoneticPr fontId="1" type="noConversion"/>
  </si>
  <si>
    <t>考斯特</t>
    <phoneticPr fontId="1" type="noConversion"/>
  </si>
  <si>
    <t>45座大巴车</t>
    <phoneticPr fontId="1" type="noConversion"/>
  </si>
  <si>
    <t>2025 Kick-off Meeting</t>
    <phoneticPr fontId="1" type="noConversion"/>
  </si>
  <si>
    <t>杭州</t>
    <phoneticPr fontId="1" type="noConversion"/>
  </si>
  <si>
    <t>1月15-20日</t>
    <phoneticPr fontId="1" type="noConversion"/>
  </si>
  <si>
    <t>杭州良渚洲际酒店</t>
    <phoneticPr fontId="1" type="noConversion"/>
  </si>
  <si>
    <t>杭州良渚洲际酒店对接费用</t>
    <phoneticPr fontId="1" type="noConversion"/>
  </si>
  <si>
    <t>当地上会人员人工费用-会务工作人员</t>
    <phoneticPr fontId="1" type="noConversion"/>
  </si>
  <si>
    <t>不另外收取服务费</t>
    <phoneticPr fontId="1" type="noConversion"/>
  </si>
  <si>
    <t>P3室内LED Scree 25m*5m</t>
    <phoneticPr fontId="1" type="noConversion"/>
  </si>
  <si>
    <t>平米</t>
    <phoneticPr fontId="1" type="noConversion"/>
  </si>
  <si>
    <t>D’SAN  PC-433  PerfectCue  Light  Kit   翻页提示器套装(带PC-AS4遥控器)</t>
    <phoneticPr fontId="1" type="noConversion"/>
  </si>
  <si>
    <t>DELL 21寸显示器</t>
    <phoneticPr fontId="1" type="noConversion"/>
  </si>
  <si>
    <t>LCD-60 液晶电视(60"，全高清)提词器</t>
    <phoneticPr fontId="1" type="noConversion"/>
  </si>
  <si>
    <t>Audiotechnik   Subwoofer 低频音箱（线阵列系列）</t>
    <phoneticPr fontId="1" type="noConversion"/>
  </si>
  <si>
    <t>Audiotechnik   Loudspeaker 全频音箱</t>
    <phoneticPr fontId="1" type="noConversion"/>
  </si>
  <si>
    <t>Audiotechnik Max2 Loudspeaker 全频返送音箱</t>
    <phoneticPr fontId="1" type="noConversion"/>
  </si>
  <si>
    <t>Digital Power Amplifier  数字功放</t>
    <phoneticPr fontId="1" type="noConversion"/>
  </si>
  <si>
    <t xml:space="preserve">Digital  Mixer(32ch)   数字调音台  </t>
    <phoneticPr fontId="1" type="noConversion"/>
  </si>
  <si>
    <t xml:space="preserve">SHURE UR2/Beta 58A  Wireless Hand-hold Mic  无线手持式话筒 </t>
    <phoneticPr fontId="1" type="noConversion"/>
  </si>
  <si>
    <t>SHURE UR1/WBH53  Microphone 领夹式话筒 头戴式话筒</t>
    <phoneticPr fontId="1" type="noConversion"/>
  </si>
  <si>
    <t>SHURE  UA845E  UHF  Antenna  Distribution  System  U段天线放大传输系统</t>
    <phoneticPr fontId="1" type="noConversion"/>
  </si>
  <si>
    <t>Performance 图案电脑灯（切片）</t>
    <phoneticPr fontId="1" type="noConversion"/>
  </si>
  <si>
    <t>Beam 光束电脑灯</t>
    <phoneticPr fontId="1" type="noConversion"/>
  </si>
  <si>
    <t xml:space="preserve"> LED Moving Heads Light摇头染色灯</t>
    <phoneticPr fontId="1" type="noConversion"/>
  </si>
  <si>
    <t>logo片</t>
    <phoneticPr fontId="1" type="noConversion"/>
  </si>
  <si>
    <t>Fog Machine 雾机</t>
    <phoneticPr fontId="1" type="noConversion"/>
  </si>
  <si>
    <t>Lighting DA 信号放大器</t>
    <phoneticPr fontId="1" type="noConversion"/>
  </si>
  <si>
    <t>Truss  灯光架  (400mmx300mm)</t>
    <phoneticPr fontId="1" type="noConversion"/>
  </si>
  <si>
    <t xml:space="preserve"> Manual Hoist  电动葫芦(2吨,15米)</t>
    <phoneticPr fontId="1" type="noConversion"/>
  </si>
  <si>
    <t>电动葫芦控制器</t>
    <phoneticPr fontId="1" type="noConversion"/>
  </si>
  <si>
    <t>SHURE 讲台鹅颈话筒</t>
    <phoneticPr fontId="1" type="noConversion"/>
  </si>
  <si>
    <t>珍珠 Light  Console  调光台</t>
    <phoneticPr fontId="1" type="noConversion"/>
  </si>
  <si>
    <t xml:space="preserve"> Manual Hoist  手动葫芦(2吨,15米)</t>
    <phoneticPr fontId="1" type="noConversion"/>
  </si>
  <si>
    <t>LED par染色灯</t>
    <phoneticPr fontId="1" type="noConversion"/>
  </si>
  <si>
    <t>Video Engineer 视频主控</t>
    <phoneticPr fontId="1" type="noConversion"/>
  </si>
  <si>
    <t>Audio Engineer 音响主控</t>
    <phoneticPr fontId="1" type="noConversion"/>
  </si>
  <si>
    <t>Lighting Engineer 灯光主控</t>
    <phoneticPr fontId="1" type="noConversion"/>
  </si>
  <si>
    <t>Other Technician 技术助理</t>
    <phoneticPr fontId="1" type="noConversion"/>
  </si>
  <si>
    <t>工人（8小时一班）</t>
    <phoneticPr fontId="1" type="noConversion"/>
  </si>
  <si>
    <t>人员食宿</t>
    <phoneticPr fontId="1" type="noConversion"/>
  </si>
  <si>
    <t>Traffic Costs（Beijing -Hangzhou）</t>
    <phoneticPr fontId="1" type="noConversion"/>
  </si>
  <si>
    <t>趟</t>
    <phoneticPr fontId="1" type="noConversion"/>
  </si>
  <si>
    <t>辆</t>
    <phoneticPr fontId="1" type="noConversion"/>
  </si>
  <si>
    <t xml:space="preserve">Audio Cable  音频线材 </t>
    <phoneticPr fontId="1" type="noConversion"/>
  </si>
  <si>
    <t>MACBOOK PRO （含播放软件）</t>
    <phoneticPr fontId="1" type="noConversion"/>
  </si>
  <si>
    <t>9.6m货车运输</t>
    <phoneticPr fontId="1" type="noConversion"/>
  </si>
  <si>
    <t>AV搭建
 工作人员及运输</t>
    <phoneticPr fontId="1" type="noConversion"/>
  </si>
  <si>
    <t>签到台小食、茶叶、餐具等</t>
    <phoneticPr fontId="1" type="noConversion"/>
  </si>
  <si>
    <t>异形会议手册-彩色印刷</t>
    <phoneticPr fontId="1" type="noConversion"/>
  </si>
  <si>
    <t>14日员工接机</t>
    <phoneticPr fontId="1" type="noConversion"/>
  </si>
  <si>
    <t>16日老板团建外出包车</t>
    <phoneticPr fontId="1" type="noConversion"/>
  </si>
  <si>
    <t>16日员工团建包车</t>
    <phoneticPr fontId="1" type="noConversion"/>
  </si>
  <si>
    <t>18日VIP tour用车 全天包车</t>
    <phoneticPr fontId="1" type="noConversion"/>
  </si>
  <si>
    <t>18日经销商接机：机场-酒店</t>
    <phoneticPr fontId="1" type="noConversion"/>
  </si>
  <si>
    <t>20日经销商送机：酒店-机场</t>
    <phoneticPr fontId="1" type="noConversion"/>
  </si>
  <si>
    <t>水墨龙吟</t>
    <phoneticPr fontId="1" type="noConversion"/>
  </si>
  <si>
    <t>合影架子</t>
    <phoneticPr fontId="1" type="noConversion"/>
  </si>
  <si>
    <t>分会场</t>
    <phoneticPr fontId="1" type="noConversion"/>
  </si>
  <si>
    <t>运输费-17.5米货车，1辆，湖州-杭州_往返</t>
    <phoneticPr fontId="1" type="noConversion"/>
  </si>
  <si>
    <t>现场搬运工-30人，进撤场2次</t>
    <phoneticPr fontId="1" type="noConversion"/>
  </si>
  <si>
    <t>人员-搭建人工交通10人城际交通
往返2次</t>
    <phoneticPr fontId="1" type="noConversion"/>
  </si>
  <si>
    <t>序厅五线谱</t>
    <phoneticPr fontId="1" type="noConversion"/>
  </si>
  <si>
    <t>氛围布置</t>
    <phoneticPr fontId="1" type="noConversion"/>
  </si>
  <si>
    <t>户外发光logo字</t>
    <phoneticPr fontId="1" type="noConversion"/>
  </si>
  <si>
    <t>次</t>
    <phoneticPr fontId="1" type="noConversion"/>
  </si>
  <si>
    <t>晚宴开场视频</t>
  </si>
  <si>
    <t>外场序厅视频</t>
    <phoneticPr fontId="1" type="noConversion"/>
  </si>
  <si>
    <t>动态KV</t>
    <phoneticPr fontId="1" type="noConversion"/>
  </si>
  <si>
    <t>两版动态kv</t>
    <phoneticPr fontId="1" type="noConversion"/>
  </si>
  <si>
    <t>大会动态KV+晚宴新年视频</t>
    <phoneticPr fontId="1" type="noConversion"/>
  </si>
  <si>
    <t>特效动画；启动视频</t>
    <phoneticPr fontId="1" type="noConversion"/>
  </si>
  <si>
    <t>美人鱼 乐队</t>
    <phoneticPr fontId="1" type="noConversion"/>
  </si>
  <si>
    <t>外籍-ANNA 乐队</t>
    <phoneticPr fontId="1" type="noConversion"/>
  </si>
  <si>
    <t>外籍-美人鱼乐队</t>
    <phoneticPr fontId="1" type="noConversion"/>
  </si>
  <si>
    <t>晚宴外请节目</t>
    <phoneticPr fontId="1" type="noConversion"/>
  </si>
  <si>
    <t>天空之城</t>
    <phoneticPr fontId="1" type="noConversion"/>
  </si>
  <si>
    <t>1场；广州乐队</t>
    <phoneticPr fontId="1" type="noConversion"/>
  </si>
  <si>
    <t>晚</t>
    <phoneticPr fontId="1" type="noConversion"/>
  </si>
  <si>
    <t>设计</t>
    <phoneticPr fontId="1" type="noConversion"/>
  </si>
  <si>
    <t>KV设计2版、画面延展、序厅展板6个、日程手册2个（员工+经销商）</t>
    <phoneticPr fontId="1" type="noConversion"/>
  </si>
  <si>
    <t>茶叶罐定制：白蓝500个+金色500个</t>
  </si>
  <si>
    <t>茶叶罐定制：打样3次</t>
  </si>
  <si>
    <t>茶叶采买：102包，每包50个小包，共5100小包；留一些备用</t>
  </si>
  <si>
    <t>兼职装茶叶一天，1000套</t>
  </si>
  <si>
    <t>Others 其他：成品运输至杭州</t>
  </si>
  <si>
    <t>包</t>
    <phoneticPr fontId="1" type="noConversion"/>
  </si>
  <si>
    <t>VIP伴手礼</t>
    <phoneticPr fontId="1" type="noConversion"/>
  </si>
  <si>
    <t>龙井茶叶礼盒</t>
    <phoneticPr fontId="1" type="noConversion"/>
  </si>
  <si>
    <t>Apple Airpods Max</t>
    <phoneticPr fontId="1" type="noConversion"/>
  </si>
  <si>
    <t>定制银币7cm“China Localization”100g</t>
    <phoneticPr fontId="1" type="noConversion"/>
  </si>
  <si>
    <t>金料：7.8元/g *100g=780元/枚；工费：6元/g*100g=600元/枚；检测证书+防氧化处理：150元/枚</t>
    <phoneticPr fontId="1" type="noConversion"/>
  </si>
  <si>
    <t>银币定制画面模具费：3000元</t>
    <phoneticPr fontId="1" type="noConversion"/>
  </si>
  <si>
    <t>木质展示外盒印logo：木质盒子印logo61元/个，logo烫版费500元</t>
    <phoneticPr fontId="1" type="noConversion"/>
  </si>
  <si>
    <t>1.14日&amp;1.18日；8小时/天，超时100元/小时；产生交通、住宿据实报销</t>
    <phoneticPr fontId="1" type="noConversion"/>
  </si>
  <si>
    <t>外出用餐</t>
    <phoneticPr fontId="1" type="noConversion"/>
  </si>
  <si>
    <t>15日团队外出用餐-14个餐厅</t>
    <phoneticPr fontId="1" type="noConversion"/>
  </si>
  <si>
    <t>桌</t>
    <phoneticPr fontId="1" type="noConversion"/>
  </si>
  <si>
    <t>主会场AV搭建</t>
    <phoneticPr fontId="1" type="noConversion"/>
  </si>
  <si>
    <t>DPA4099乐器电容话筒</t>
    <phoneticPr fontId="1" type="noConversion"/>
  </si>
  <si>
    <t>开场演奏大/小提琴使用</t>
    <phoneticPr fontId="1" type="noConversion"/>
  </si>
  <si>
    <t xml:space="preserve"> LED PAR 染色灯</t>
    <phoneticPr fontId="1" type="noConversion"/>
  </si>
  <si>
    <t xml:space="preserve"> 2眼照明灯</t>
    <phoneticPr fontId="1" type="noConversion"/>
  </si>
  <si>
    <t>P3室内LED Scree 18m*5m</t>
    <phoneticPr fontId="1" type="noConversion"/>
  </si>
  <si>
    <t>MIG-690视频4K无缝切换器</t>
    <phoneticPr fontId="1" type="noConversion"/>
  </si>
  <si>
    <t>2眼照明灯</t>
    <phoneticPr fontId="1" type="noConversion"/>
  </si>
  <si>
    <t>分会场 
AV搭建</t>
    <phoneticPr fontId="1" type="noConversion"/>
  </si>
  <si>
    <t>分会场
AV搭建
主会场一分为二</t>
    <phoneticPr fontId="1" type="noConversion"/>
  </si>
  <si>
    <t xml:space="preserve">LCD-60 液晶电视(80"，全高清) </t>
    <phoneticPr fontId="15" type="noConversion"/>
  </si>
  <si>
    <t>电视可移动立架</t>
    <phoneticPr fontId="15" type="noConversion"/>
  </si>
  <si>
    <t>P3室内LED Scree 6.5m*3m</t>
    <phoneticPr fontId="1" type="noConversion"/>
  </si>
  <si>
    <t>音柱音箱</t>
    <phoneticPr fontId="1" type="noConversion"/>
  </si>
  <si>
    <t xml:space="preserve">SHURE UR2/Beta 58A  Wireless Hand-hold Mic  无线手持式话筒 立架 </t>
    <phoneticPr fontId="1" type="noConversion"/>
  </si>
  <si>
    <t>COB面光灯</t>
    <phoneticPr fontId="1" type="noConversion"/>
  </si>
  <si>
    <t>TRUSS灯柱3m（带黑色弹力布）</t>
    <phoneticPr fontId="1" type="noConversion"/>
  </si>
  <si>
    <t>乐手演艺</t>
    <phoneticPr fontId="1" type="noConversion"/>
  </si>
  <si>
    <t>VIP Tour-用餐</t>
    <phoneticPr fontId="1" type="noConversion"/>
  </si>
  <si>
    <t>左侧弧形木质舞台3.5*7</t>
  </si>
  <si>
    <t>舞台上方铺板+三聚氰胺板</t>
  </si>
  <si>
    <t>舞台左右两侧异形造型，钢木油漆结构</t>
  </si>
  <si>
    <t>飘带变色灯带，含电源数控控制器</t>
  </si>
  <si>
    <t>舞台上发光字</t>
  </si>
  <si>
    <t>主舞台基层结构-定制金属结构，雷亚舞台28.06*8.54m</t>
    <phoneticPr fontId="1" type="noConversion"/>
  </si>
  <si>
    <t>用餐核销</t>
    <phoneticPr fontId="1" type="noConversion"/>
  </si>
  <si>
    <t>用餐核销小程序开发</t>
    <phoneticPr fontId="1" type="noConversion"/>
  </si>
  <si>
    <t>核销系统：支持手机扫码核销，软件功能授权，签到页面显示、无需其他硬件核销</t>
    <phoneticPr fontId="1" type="noConversion"/>
  </si>
  <si>
    <t>电子二维码生成、发送、确认；现场扫码数据报表与后期分析，各签到点数据分析；
数据实时备份、安全部署及攻击防护</t>
    <phoneticPr fontId="1" type="noConversion"/>
  </si>
  <si>
    <t>按总人数计算</t>
    <phoneticPr fontId="1" type="noConversion"/>
  </si>
  <si>
    <t>嘉宾数据资料添加、查重、合并等、导入系统</t>
    <phoneticPr fontId="1" type="noConversion"/>
  </si>
  <si>
    <t>含页面设计</t>
    <phoneticPr fontId="1" type="noConversion"/>
  </si>
  <si>
    <t>主舞台围边-舞台侧边封木板</t>
    <phoneticPr fontId="1" type="noConversion"/>
  </si>
  <si>
    <t>延米</t>
    <phoneticPr fontId="1" type="noConversion"/>
  </si>
  <si>
    <t>晚宴红酒</t>
    <phoneticPr fontId="1" type="noConversion"/>
  </si>
  <si>
    <t>晚宴软饮</t>
    <phoneticPr fontId="1" type="noConversion"/>
  </si>
  <si>
    <t>瓶</t>
    <phoneticPr fontId="1" type="noConversion"/>
  </si>
  <si>
    <t>礼仪2人</t>
    <phoneticPr fontId="1" type="noConversion"/>
  </si>
  <si>
    <t>摄像设备</t>
  </si>
  <si>
    <t>Panasonic AK-uc讯道摄像机</t>
  </si>
  <si>
    <t>进口占美电控摇臂</t>
  </si>
  <si>
    <t>无线图传系统</t>
  </si>
  <si>
    <t>C HJ14ex4.3B 广角镜</t>
  </si>
  <si>
    <t>支</t>
  </si>
  <si>
    <t>导播控台设备</t>
  </si>
  <si>
    <t>BMD 导播台</t>
  </si>
  <si>
    <t>HD-40寸监视器-分屏显示器</t>
  </si>
  <si>
    <t>HD-22寸监视器-技监</t>
  </si>
  <si>
    <t>HD-Atomos录机</t>
  </si>
  <si>
    <t>无线导播内部通话系统</t>
  </si>
  <si>
    <t>DAC-70转换器</t>
  </si>
  <si>
    <t>VCR播控字幕机系统</t>
  </si>
  <si>
    <t>UPS</t>
  </si>
  <si>
    <t>技术人员</t>
  </si>
  <si>
    <t>导播</t>
  </si>
  <si>
    <t>导播助理</t>
  </si>
  <si>
    <t>讯道摄像师</t>
  </si>
  <si>
    <t>摇臂摄像师</t>
  </si>
  <si>
    <t>摄像助理</t>
  </si>
  <si>
    <t>讯道技术</t>
  </si>
  <si>
    <t>VCR播控字幕技术</t>
  </si>
  <si>
    <t>差旅费用</t>
  </si>
  <si>
    <t>器材运输费</t>
  </si>
  <si>
    <t>往返</t>
  </si>
  <si>
    <t>住宿费</t>
  </si>
  <si>
    <t>间</t>
  </si>
  <si>
    <t>晚</t>
  </si>
  <si>
    <t>实际安排12人，按8人收费</t>
  </si>
  <si>
    <t>小交通、餐饮费补贴</t>
  </si>
  <si>
    <t>现金红包-员工晚宴</t>
  </si>
  <si>
    <t>现金红包-经销商晚宴</t>
  </si>
  <si>
    <t>13%系统服务费；二轮*5188元</t>
    <phoneticPr fontId="1" type="noConversion"/>
  </si>
  <si>
    <t>系统抽奖，简单抽部门+姓名；增加现场发红包功能</t>
    <phoneticPr fontId="1" type="noConversion"/>
  </si>
  <si>
    <t>乐曲剪辑、拼接、对轨、重音优化</t>
    <phoneticPr fontId="1" type="noConversion"/>
  </si>
  <si>
    <t>star sky</t>
    <phoneticPr fontId="1" type="noConversion"/>
  </si>
  <si>
    <t>舞台踏步3级发光cob灯带</t>
    <phoneticPr fontId="1" type="noConversion"/>
  </si>
  <si>
    <t>右侧木质异形造型补充</t>
    <phoneticPr fontId="1" type="noConversion"/>
  </si>
  <si>
    <t>烟灰拉绒地毯覆膜 4.5*9m</t>
    <phoneticPr fontId="1" type="noConversion"/>
  </si>
  <si>
    <t>舞台饰面-烟灰丝绒地毯</t>
    <phoneticPr fontId="1" type="noConversion"/>
  </si>
  <si>
    <t>木质异形背板4.5*3m+木质背板5.5*2.5m+裱写真画面+pvc音符2个+亚克力雕刻logo+射灯4个</t>
    <phoneticPr fontId="1" type="noConversion"/>
  </si>
  <si>
    <t>入口合影区</t>
    <phoneticPr fontId="1" type="noConversion"/>
  </si>
  <si>
    <t>序厅红毯</t>
    <phoneticPr fontId="1" type="noConversion"/>
  </si>
  <si>
    <t>良渚驿站</t>
    <phoneticPr fontId="1" type="noConversion"/>
  </si>
  <si>
    <t>木质异形结构，含发光logo，渗光燕子造型，灯带橱柜</t>
    <phoneticPr fontId="1" type="noConversion"/>
  </si>
  <si>
    <t>异形桌子，木质烤漆</t>
    <phoneticPr fontId="1" type="noConversion"/>
  </si>
  <si>
    <t>互动区物料</t>
    <phoneticPr fontId="1" type="noConversion"/>
  </si>
  <si>
    <t>张</t>
    <phoneticPr fontId="1" type="noConversion"/>
  </si>
  <si>
    <t>定做，含10个印章的样板费</t>
    <phoneticPr fontId="1" type="noConversion"/>
  </si>
  <si>
    <t>木质立体异形造型5*3cm，含雕刻字覆亚克力+圆台+地贴</t>
    <phoneticPr fontId="1" type="noConversion"/>
  </si>
  <si>
    <t>丽屏展架指引：签到处、大会指引、分会指引</t>
    <phoneticPr fontId="1" type="noConversion"/>
  </si>
  <si>
    <t>铁艺焊接+T型灯带结构，含架子灯带数控器等，共18个</t>
    <phoneticPr fontId="1" type="noConversion"/>
  </si>
  <si>
    <t>员工晚宴4人+经销商晚宴2人</t>
    <phoneticPr fontId="1" type="noConversion"/>
  </si>
  <si>
    <t xml:space="preserve">全景 特写 摇臂 </t>
    <phoneticPr fontId="1" type="noConversion"/>
  </si>
  <si>
    <t>46倍长焦镜头</t>
    <phoneticPr fontId="1" type="noConversion"/>
  </si>
  <si>
    <t>游击摄像机机位</t>
    <phoneticPr fontId="1" type="noConversion"/>
  </si>
  <si>
    <t>新增17&amp;19日红毯返投；全景 特写</t>
    <phoneticPr fontId="1" type="noConversion"/>
  </si>
  <si>
    <t>新增17&amp;19日红毯返投；全景</t>
    <phoneticPr fontId="1" type="noConversion"/>
  </si>
  <si>
    <t>新增17&amp;19日红毯返投使用</t>
    <phoneticPr fontId="1" type="noConversion"/>
  </si>
  <si>
    <t>晚宴桌卡</t>
    <phoneticPr fontId="1" type="noConversion"/>
  </si>
  <si>
    <t>第一场：演出5500元（8+1指挥）</t>
    <phoneticPr fontId="1" type="noConversion"/>
  </si>
  <si>
    <t>第二场：演出2500元（8+1指挥）</t>
    <phoneticPr fontId="1" type="noConversion"/>
  </si>
  <si>
    <t>开场表演：6小提琴+2大提琴；【演出费用】含差旅、乐器运输车辆等
含单人练习，合练4h，演奏厅租赁4h；提前一晚提前彩排；含乐手服装</t>
    <phoneticPr fontId="1" type="noConversion"/>
  </si>
  <si>
    <t>1人2场；服装、道具租赁、表演</t>
    <phoneticPr fontId="1" type="noConversion"/>
  </si>
  <si>
    <t>2场；7人， 提前一天彩排需费用半价</t>
    <phoneticPr fontId="1" type="noConversion"/>
  </si>
  <si>
    <t>签到桌花</t>
    <phoneticPr fontId="1" type="noConversion"/>
  </si>
  <si>
    <t>晚宴主桌桌花：员工2桌+经销商1桌</t>
    <phoneticPr fontId="1" type="noConversion"/>
  </si>
  <si>
    <t>小桌花</t>
    <phoneticPr fontId="1" type="noConversion"/>
  </si>
  <si>
    <t>白色单人沙发</t>
  </si>
  <si>
    <t>白色茶几</t>
  </si>
  <si>
    <t>奖牌KT板+最佳表演奖</t>
    <phoneticPr fontId="1" type="noConversion"/>
  </si>
  <si>
    <t>500-10张/800-5张/1000-3张 、最佳表演奖1个</t>
    <phoneticPr fontId="1" type="noConversion"/>
  </si>
  <si>
    <t>13日员工接机</t>
    <phoneticPr fontId="1" type="noConversion"/>
  </si>
  <si>
    <t>15日外出用餐</t>
    <phoneticPr fontId="1" type="noConversion"/>
  </si>
  <si>
    <t>14日上海浦东机场接机-上海半日游览-杭州良渚洲际酒店</t>
    <phoneticPr fontId="1" type="noConversion"/>
  </si>
  <si>
    <t>团建椅子租赁，场地要求保护套不损坏地胶</t>
    <phoneticPr fontId="1" type="noConversion"/>
  </si>
  <si>
    <t>把</t>
    <phoneticPr fontId="1" type="noConversion"/>
  </si>
  <si>
    <t>团建物料运输，装卸，2次</t>
    <phoneticPr fontId="1" type="noConversion"/>
  </si>
  <si>
    <t>VIP Tour  1.18日-灵隐寺30元+飞来峰45元</t>
  </si>
  <si>
    <t>条</t>
  </si>
  <si>
    <t>主持人服装租赁-员工晚宴</t>
    <phoneticPr fontId="1" type="noConversion"/>
  </si>
  <si>
    <t>主持人服装租赁-经销商晚宴</t>
    <phoneticPr fontId="1" type="noConversion"/>
  </si>
  <si>
    <t>件</t>
  </si>
  <si>
    <t>7套衣服，含往返运送、清洗等费用</t>
    <phoneticPr fontId="1" type="noConversion"/>
  </si>
  <si>
    <t>萨克斯</t>
    <phoneticPr fontId="1" type="noConversion"/>
  </si>
  <si>
    <t>迎宾演出</t>
    <phoneticPr fontId="1" type="noConversion"/>
  </si>
  <si>
    <t>全含，15分钟一节， 两节</t>
    <phoneticPr fontId="1" type="noConversion"/>
  </si>
  <si>
    <t>全天，上午进场搭建、布置、摆放桌椅等；含提前一晚通宵搭建布置</t>
    <phoneticPr fontId="1" type="noConversion"/>
  </si>
  <si>
    <t>服装装饰</t>
    <phoneticPr fontId="1" type="noConversion"/>
  </si>
  <si>
    <t>分组背包</t>
    <phoneticPr fontId="1" type="noConversion"/>
  </si>
  <si>
    <t>分组头巾</t>
    <phoneticPr fontId="1" type="noConversion"/>
  </si>
  <si>
    <t>物料采买：暖宝宝、干湿纸巾、场地水</t>
    <phoneticPr fontId="1" type="noConversion"/>
  </si>
  <si>
    <t>油桶</t>
    <phoneticPr fontId="1" type="noConversion"/>
  </si>
  <si>
    <t>明信片邮资</t>
    <phoneticPr fontId="1" type="noConversion"/>
  </si>
  <si>
    <t>舞台前踏步上 加厚灰丝绒地毯</t>
    <phoneticPr fontId="1" type="noConversion"/>
  </si>
  <si>
    <t>异形定制踏步上 加厚灰丝绒地毯</t>
    <phoneticPr fontId="1" type="noConversion"/>
  </si>
  <si>
    <t>定制木结构地台裱画面7.5*2m；烤漆饰面</t>
    <phoneticPr fontId="1" type="noConversion"/>
  </si>
  <si>
    <t>签到背板-定制木结构裱画面5*3m+5个射灯</t>
    <phoneticPr fontId="1" type="noConversion"/>
  </si>
  <si>
    <t>红色地毯 铺2次  50m*2</t>
    <phoneticPr fontId="1" type="noConversion"/>
  </si>
  <si>
    <t>地毯下木板 50m*2</t>
    <phoneticPr fontId="1" type="noConversion"/>
  </si>
  <si>
    <t>摄像地台-木质结构，地毯包边</t>
    <phoneticPr fontId="1" type="noConversion"/>
  </si>
  <si>
    <t>AV控台围挡</t>
    <phoneticPr fontId="1" type="noConversion"/>
  </si>
  <si>
    <t>铝料分隔板</t>
    <phoneticPr fontId="1" type="noConversion"/>
  </si>
  <si>
    <t>鼓谱定制费用、培训师编排曲目、培训师练习彩排及磨合等费用，时间7天</t>
    <phoneticPr fontId="1" type="noConversion"/>
  </si>
  <si>
    <t>半日活动：培训师、非洲鼓等道具租赁；道具运输、搬运工人和运输车辆等</t>
    <phoneticPr fontId="1" type="noConversion"/>
  </si>
  <si>
    <t>舞蹈师、电吉他手</t>
    <phoneticPr fontId="1" type="noConversion"/>
  </si>
  <si>
    <t>含提前编舞、现场教学</t>
    <phoneticPr fontId="1" type="noConversion"/>
  </si>
  <si>
    <t>团建舞台4.88*3.66m+舞台地面保护</t>
    <phoneticPr fontId="1" type="noConversion"/>
  </si>
  <si>
    <t>团建音响8+4+4</t>
    <phoneticPr fontId="1" type="noConversion"/>
  </si>
  <si>
    <t>场地摇臂</t>
    <phoneticPr fontId="1" type="noConversion"/>
  </si>
  <si>
    <t>团建话筒（8只无线手持+8个立式麦架）</t>
    <phoneticPr fontId="1" type="noConversion"/>
  </si>
  <si>
    <t>需要腿部保护</t>
    <phoneticPr fontId="1" type="noConversion"/>
  </si>
  <si>
    <t>团建兼职布置指引</t>
    <phoneticPr fontId="1" type="noConversion"/>
  </si>
  <si>
    <t>15日晚提前一晚布置保护套；16日举牌指引</t>
    <phoneticPr fontId="1" type="noConversion"/>
  </si>
  <si>
    <t>含技术老师</t>
    <phoneticPr fontId="1" type="noConversion"/>
  </si>
  <si>
    <t>含控台费用和技术老师</t>
    <phoneticPr fontId="1" type="noConversion"/>
  </si>
  <si>
    <t>15日VIP接机：机场-酒店</t>
    <phoneticPr fontId="1" type="noConversion"/>
  </si>
  <si>
    <t>20日VIP送机：酒店-机场</t>
    <phoneticPr fontId="1" type="noConversion"/>
  </si>
  <si>
    <t>晚宴白酒-采买12瓶</t>
    <phoneticPr fontId="1" type="noConversion"/>
  </si>
  <si>
    <t>明信片2种，每种400张</t>
    <phoneticPr fontId="1" type="noConversion"/>
  </si>
  <si>
    <t>大会晚宴物料</t>
    <phoneticPr fontId="1" type="noConversion"/>
  </si>
  <si>
    <t>员工节目物料</t>
    <phoneticPr fontId="1" type="noConversion"/>
  </si>
  <si>
    <t>含往返运输</t>
    <phoneticPr fontId="1" type="noConversion"/>
  </si>
  <si>
    <t>员工晚宴4位插画师，经销商晚宴2位插画师</t>
    <phoneticPr fontId="1" type="noConversion"/>
  </si>
  <si>
    <t>胸卡</t>
    <phoneticPr fontId="1" type="noConversion"/>
  </si>
  <si>
    <t>冷焰火</t>
    <phoneticPr fontId="1" type="noConversion"/>
  </si>
  <si>
    <t>广州ANNA乐队女主唱，两节，10首歌；</t>
    <phoneticPr fontId="1" type="noConversion"/>
  </si>
  <si>
    <t>广州ANNA乐队成员：键盘、吉他、贝斯</t>
    <phoneticPr fontId="1" type="noConversion"/>
  </si>
  <si>
    <t>新增</t>
    <phoneticPr fontId="1" type="noConversion"/>
  </si>
  <si>
    <t>新增2个</t>
    <phoneticPr fontId="1" type="noConversion"/>
  </si>
  <si>
    <t>广州ANNA乐队：广州至杭州往返差旅</t>
    <phoneticPr fontId="1" type="noConversion"/>
  </si>
  <si>
    <t>广州ANNA乐队：杭州当地住宿</t>
    <phoneticPr fontId="1" type="noConversion"/>
  </si>
  <si>
    <t>17日一晚4间</t>
    <phoneticPr fontId="1" type="noConversion"/>
  </si>
  <si>
    <t>剩余茶叶罐等物料邮寄至北京办公室</t>
    <phoneticPr fontId="1" type="noConversion"/>
  </si>
  <si>
    <t>4间6晚</t>
    <phoneticPr fontId="1" type="noConversion"/>
  </si>
  <si>
    <t>舞台四周金属压边</t>
    <phoneticPr fontId="1" type="noConversion"/>
  </si>
  <si>
    <t>各分会场隔断</t>
    <phoneticPr fontId="1" type="noConversion"/>
  </si>
  <si>
    <t>最终搭建5组</t>
    <phoneticPr fontId="1" type="noConversion"/>
  </si>
  <si>
    <t>签到处</t>
    <phoneticPr fontId="1" type="noConversion"/>
  </si>
  <si>
    <t>已运输至酒店</t>
    <phoneticPr fontId="1" type="noConversion"/>
  </si>
  <si>
    <t>红毯签字木质背板 7*3 厚度50cm 单面；员工+经销商</t>
    <phoneticPr fontId="1" type="noConversion"/>
  </si>
  <si>
    <t>15日大会场一分为二舞台地毯,18*4m舞台铺设地毯 含损耗</t>
    <phoneticPr fontId="1" type="noConversion"/>
  </si>
  <si>
    <t>取消，改为地毯</t>
    <phoneticPr fontId="1" type="noConversion"/>
  </si>
  <si>
    <t>产品展台，长方体木质覆画面，能承重，产品外接电</t>
    <phoneticPr fontId="1" type="noConversion"/>
  </si>
  <si>
    <t>高脚椅</t>
    <phoneticPr fontId="1" type="noConversion"/>
  </si>
  <si>
    <t>晚宴节目：假山背景-KT板+支架支撑</t>
    <phoneticPr fontId="1" type="noConversion"/>
  </si>
  <si>
    <t>晚宴节目：影子舞-节目用挂布铁杆</t>
    <phoneticPr fontId="1" type="noConversion"/>
  </si>
  <si>
    <t>晚宴节目：影子舞手举道具-镂空文字重做</t>
    <phoneticPr fontId="1" type="noConversion"/>
  </si>
  <si>
    <t>根</t>
    <phoneticPr fontId="1" type="noConversion"/>
  </si>
  <si>
    <t>晚宴节目道具</t>
    <phoneticPr fontId="1" type="noConversion"/>
  </si>
  <si>
    <t>新增人工（分会场隔断进撤场2天，合影架进撤，铺地毯、产品展台沙发桌椅等）</t>
    <phoneticPr fontId="1" type="noConversion"/>
  </si>
  <si>
    <t>餐费-金禧宴</t>
  </si>
  <si>
    <t>餐费-知味观</t>
  </si>
  <si>
    <t>餐费-梁渚宴</t>
  </si>
  <si>
    <t>餐费-锦上花·江浙菜(瓶窑店)</t>
  </si>
  <si>
    <t>餐费-锦上花粤菜海鲜(西田城二期店)</t>
  </si>
  <si>
    <t>餐费-東大方(瓶窑广场店)</t>
    <phoneticPr fontId="1" type="noConversion"/>
  </si>
  <si>
    <t>餐费-大阿爸</t>
    <phoneticPr fontId="1" type="noConversion"/>
  </si>
  <si>
    <t>餐费-東大方(杭州紫金梦想店)</t>
    <phoneticPr fontId="1" type="noConversion"/>
  </si>
  <si>
    <t>餐费-溪水酩楼</t>
    <phoneticPr fontId="1" type="noConversion"/>
  </si>
  <si>
    <t>餐费-饭板江南驿</t>
    <phoneticPr fontId="1" type="noConversion"/>
  </si>
  <si>
    <t>餐费-山衢宴</t>
    <phoneticPr fontId="1" type="noConversion"/>
  </si>
  <si>
    <t>餐费-云山良宴</t>
    <phoneticPr fontId="1" type="noConversion"/>
  </si>
  <si>
    <t>餐费-李白图书馆</t>
    <phoneticPr fontId="1" type="noConversion"/>
  </si>
  <si>
    <t>赠送</t>
    <phoneticPr fontId="1" type="noConversion"/>
  </si>
  <si>
    <t>员工：373人、代理商：197人</t>
    <phoneticPr fontId="1" type="noConversion"/>
  </si>
  <si>
    <t>配合小提琴演出</t>
    <phoneticPr fontId="1" type="noConversion"/>
  </si>
  <si>
    <t>1月14日云摄影</t>
    <phoneticPr fontId="1" type="noConversion"/>
  </si>
  <si>
    <t>1月14日花絮摄像</t>
  </si>
  <si>
    <t>1月15日云摄影</t>
  </si>
  <si>
    <t>1月15日花絮摄像</t>
  </si>
  <si>
    <t>1月15日固定机位录像</t>
  </si>
  <si>
    <t>1月16日云摄影</t>
  </si>
  <si>
    <t>1月16日花絮摄像</t>
  </si>
  <si>
    <t>1月17日云摄影</t>
  </si>
  <si>
    <t>1月17日云摄影超时费</t>
  </si>
  <si>
    <t>1月17日花絮摄像</t>
  </si>
  <si>
    <t>1月17日花絮摄像超时费</t>
  </si>
  <si>
    <t>1月19日云摄影</t>
  </si>
  <si>
    <t>1月19日云摄影超时费</t>
  </si>
  <si>
    <t>1月19日花絮摄像</t>
  </si>
  <si>
    <t>1月19日花絮摄像超时费</t>
  </si>
  <si>
    <t>总结视频剪辑</t>
  </si>
  <si>
    <t>8小时</t>
  </si>
  <si>
    <t>小时</t>
  </si>
  <si>
    <t>大合影拼接修图</t>
    <phoneticPr fontId="1" type="noConversion"/>
  </si>
  <si>
    <t>8小时；分会使用</t>
    <phoneticPr fontId="1" type="noConversion"/>
  </si>
  <si>
    <t>云相册</t>
    <phoneticPr fontId="1" type="noConversion"/>
  </si>
  <si>
    <t>相册集合页，首页增加日期框</t>
    <phoneticPr fontId="1" type="noConversion"/>
  </si>
  <si>
    <t>两个相册（内部相册+对外相册）</t>
    <phoneticPr fontId="1" type="noConversion"/>
  </si>
  <si>
    <t>1月16日团建快剪视频1分钟</t>
    <phoneticPr fontId="1" type="noConversion"/>
  </si>
  <si>
    <t>全天大会+晚上晚宴,08:00-22:00,14小时</t>
    <phoneticPr fontId="1" type="noConversion"/>
  </si>
  <si>
    <t>超时6小时</t>
    <phoneticPr fontId="1" type="noConversion"/>
  </si>
  <si>
    <t>总结视频2′40″（含音乐，含多次修改）</t>
    <phoneticPr fontId="1" type="noConversion"/>
  </si>
  <si>
    <t>当日剪辑1min</t>
    <phoneticPr fontId="1" type="noConversion"/>
  </si>
  <si>
    <t>2场（加彩排2次）；含现场技术人员；</t>
    <phoneticPr fontId="1" type="noConversion"/>
  </si>
  <si>
    <t>抽奖无线网卡</t>
    <phoneticPr fontId="1" type="noConversion"/>
  </si>
  <si>
    <t>新增专用网卡</t>
    <phoneticPr fontId="1" type="noConversion"/>
  </si>
  <si>
    <t>13%现金支出费；三轮*5188元；实际使用两轮</t>
    <phoneticPr fontId="1" type="noConversion"/>
  </si>
  <si>
    <t>轮</t>
    <phoneticPr fontId="1" type="noConversion"/>
  </si>
  <si>
    <t>3286条，0.6元/条</t>
    <phoneticPr fontId="1" type="noConversion"/>
  </si>
  <si>
    <t>康辉工作人员1.13-20 侯莹 王凤雨 郭海燕 曹园 高博 张若晗 高原 王靖楠</t>
    <phoneticPr fontId="1" type="noConversion"/>
  </si>
  <si>
    <t>体育馆场租</t>
    <phoneticPr fontId="1" type="noConversion"/>
  </si>
  <si>
    <t>团建场地保洁</t>
    <phoneticPr fontId="1" type="noConversion"/>
  </si>
  <si>
    <t>提前一晚场地清洁，地面</t>
    <phoneticPr fontId="1" type="noConversion"/>
  </si>
  <si>
    <t>灰丝绒地毯，含运输、人工铺设；</t>
    <phoneticPr fontId="1" type="noConversion"/>
  </si>
  <si>
    <t>含高空作业广告牌拆卸</t>
    <phoneticPr fontId="1" type="noConversion"/>
  </si>
  <si>
    <t>进场门口地毯铺设（42m*8m）</t>
    <phoneticPr fontId="1" type="noConversion"/>
  </si>
  <si>
    <t>含舞台地面保护，加厚灰丝绒地毯</t>
    <phoneticPr fontId="1" type="noConversion"/>
  </si>
  <si>
    <t>团建奖品-三潭映月冰箱贴</t>
    <phoneticPr fontId="1" type="noConversion"/>
  </si>
  <si>
    <t>树脂夜灯冰箱贴（共60个）</t>
    <phoneticPr fontId="1" type="noConversion"/>
  </si>
  <si>
    <t>团建奖品-黄汝窑茶杯</t>
    <phoneticPr fontId="1" type="noConversion"/>
  </si>
  <si>
    <t>表演团队小礼品-黄汝窑茶杯</t>
    <phoneticPr fontId="1" type="noConversion"/>
  </si>
  <si>
    <t>表演团队小礼品-三潭映月冰箱贴</t>
    <phoneticPr fontId="1" type="noConversion"/>
  </si>
  <si>
    <t>VIP Tour-豫园60元+城隍庙门票20元</t>
    <phoneticPr fontId="1" type="noConversion"/>
  </si>
  <si>
    <t>VIP Tour-东方明珠</t>
    <phoneticPr fontId="1" type="noConversion"/>
  </si>
  <si>
    <t>VIP Tour  1.18日-灵隐寺接驳车</t>
    <phoneticPr fontId="1" type="noConversion"/>
  </si>
  <si>
    <t>VIP Tour-上海午餐+杂费</t>
    <phoneticPr fontId="1" type="noConversion"/>
  </si>
  <si>
    <t>午餐242元+咖啡啤酒巴黎水坚果纸巾等备品150元</t>
    <phoneticPr fontId="1" type="noConversion"/>
  </si>
  <si>
    <t>人次</t>
    <phoneticPr fontId="1" type="noConversion"/>
  </si>
  <si>
    <t>美康百泰-宋建军共2次+美康百泰-孙斌一行4人 4人次+莱俐瑞-尚锋2次+莱俐瑞-尚琳珉2次+莱俐瑞-黄俊2次+中意骄阳-鲍加新等 共3人 3人次+新健侨-王永建 等4人 4人次</t>
    <phoneticPr fontId="1" type="noConversion"/>
  </si>
  <si>
    <t>物料打印、打印机租赁</t>
    <phoneticPr fontId="1" type="noConversion"/>
  </si>
  <si>
    <t>物料快递费</t>
    <phoneticPr fontId="1" type="noConversion"/>
  </si>
  <si>
    <t>A3打印机、彩印；打印纸500张，自带电脑</t>
    <phoneticPr fontId="1" type="noConversion"/>
  </si>
  <si>
    <t>电音风812.39元+朋克风1014.79元+美式复古风863.58元+重金属风1034.34元+爵士风719元+摇滚风562.5元</t>
    <phoneticPr fontId="1" type="noConversion"/>
  </si>
  <si>
    <t>暖宝宝251.3元+纸巾233.1元+湿巾179.8元+打分牌、可擦笔、板擦266元+用水124.8元</t>
    <phoneticPr fontId="1" type="noConversion"/>
  </si>
  <si>
    <t>团建乐谱架子200个，分组手举牌6个，易拉宝10个，横幅2个</t>
    <phoneticPr fontId="1" type="noConversion"/>
  </si>
  <si>
    <t>乐谱架子2000元+分组手举牌6个360元+易拉宝10个2000元+横幅2个700元</t>
    <phoneticPr fontId="1" type="noConversion"/>
  </si>
  <si>
    <t>装饰品-5个</t>
    <phoneticPr fontId="1" type="noConversion"/>
  </si>
  <si>
    <t>餐费-聚泓阁</t>
    <phoneticPr fontId="1" type="noConversion"/>
  </si>
  <si>
    <t>白蛇传表演服装834.9元+血气舞蹈表演服装1452.5元+北区凝血节目表演服装1843.63元+三句半表演692.76元+影动沃芬道具680.35元</t>
    <phoneticPr fontId="1" type="noConversion"/>
  </si>
  <si>
    <t>毛毡包12个</t>
    <phoneticPr fontId="1" type="noConversion"/>
  </si>
  <si>
    <t>装VIP伴手礼使用</t>
    <phoneticPr fontId="1" type="noConversion"/>
  </si>
  <si>
    <t>印章2种画面，每种5个印章；共3套；含印油</t>
    <phoneticPr fontId="1" type="noConversion"/>
  </si>
  <si>
    <t>300g白卡纸</t>
    <phoneticPr fontId="1" type="noConversion"/>
  </si>
  <si>
    <t>机票+住宿+小交通+餐饮补助</t>
    <phoneticPr fontId="1" type="noConversion"/>
  </si>
  <si>
    <t>Num</t>
  </si>
  <si>
    <t>Employee Num</t>
  </si>
  <si>
    <t>Base City</t>
  </si>
  <si>
    <t>性别</t>
  </si>
  <si>
    <t>Departure</t>
  </si>
  <si>
    <t>日期</t>
  </si>
  <si>
    <t>交通</t>
  </si>
  <si>
    <t>航班号</t>
  </si>
  <si>
    <t>出发机场</t>
  </si>
  <si>
    <t>抵达机场</t>
  </si>
  <si>
    <t>出发时间</t>
  </si>
  <si>
    <t>抵达时间</t>
  </si>
  <si>
    <t>舱位</t>
  </si>
  <si>
    <t>票价</t>
  </si>
  <si>
    <t>退改费</t>
  </si>
  <si>
    <t>ZAPE000035</t>
  </si>
  <si>
    <t>Sophie Pang</t>
  </si>
  <si>
    <t>庞羽</t>
  </si>
  <si>
    <t>北京</t>
  </si>
  <si>
    <t>F</t>
  </si>
  <si>
    <t>飞机</t>
  </si>
  <si>
    <t>HU7277</t>
  </si>
  <si>
    <t>北京首都T2</t>
  </si>
  <si>
    <t>杭州萧山T3</t>
  </si>
  <si>
    <t>经济舱</t>
  </si>
  <si>
    <t>ZAPE000782</t>
  </si>
  <si>
    <t>Xiong Jia</t>
  </si>
  <si>
    <t>熊嘉</t>
  </si>
  <si>
    <t>ZAPE000132</t>
  </si>
  <si>
    <t>Jessica Wang</t>
  </si>
  <si>
    <t>王艳琪</t>
  </si>
  <si>
    <t>ZAPE000529</t>
  </si>
  <si>
    <t>Yang Jiao</t>
  </si>
  <si>
    <t>杨娇</t>
  </si>
  <si>
    <t>ZAPE000284</t>
  </si>
  <si>
    <t>Ni Ling</t>
  </si>
  <si>
    <t>倪凌</t>
  </si>
  <si>
    <t>ZAPE000472</t>
  </si>
  <si>
    <t>Henry Wang</t>
  </si>
  <si>
    <t>王光耀</t>
  </si>
  <si>
    <t>M</t>
  </si>
  <si>
    <t>ZAPE000521</t>
  </si>
  <si>
    <t>Jeremy Zhang</t>
  </si>
  <si>
    <t>张俊</t>
  </si>
  <si>
    <t>ZAPE000886</t>
  </si>
  <si>
    <t>Vicente Mari</t>
  </si>
  <si>
    <t>CA1704</t>
  </si>
  <si>
    <t>北京首都T3</t>
  </si>
  <si>
    <t>杭州萧山T4</t>
  </si>
  <si>
    <t>ZAPE000092</t>
  </si>
  <si>
    <t>Zhang Changming</t>
  </si>
  <si>
    <t>张长明</t>
  </si>
  <si>
    <t>ZAPE000105</t>
  </si>
  <si>
    <t>Sun Yang</t>
  </si>
  <si>
    <t>孙洋</t>
  </si>
  <si>
    <t>ZAPE000172</t>
  </si>
  <si>
    <t>Li Yufeng</t>
  </si>
  <si>
    <t>李宇峰</t>
  </si>
  <si>
    <t>ZAPE000847</t>
  </si>
  <si>
    <t>Huang Jiawei</t>
  </si>
  <si>
    <t>黄嘉炜</t>
  </si>
  <si>
    <t>广州</t>
  </si>
  <si>
    <t>CZ3521</t>
  </si>
  <si>
    <t>广州白云T2</t>
  </si>
  <si>
    <t>ZAPE000565</t>
  </si>
  <si>
    <t>Zhang Ji</t>
  </si>
  <si>
    <t>张继</t>
  </si>
  <si>
    <t>ZAPE000294</t>
  </si>
  <si>
    <t>Yang Yang</t>
  </si>
  <si>
    <t>杨洋</t>
  </si>
  <si>
    <t>ZAPE000210</t>
  </si>
  <si>
    <t>Louisa Guo</t>
  </si>
  <si>
    <t>郭丹</t>
  </si>
  <si>
    <t>ZAPE000343</t>
  </si>
  <si>
    <t>Liu Junting</t>
  </si>
  <si>
    <t>刘俊婷</t>
  </si>
  <si>
    <t>CZ8855</t>
  </si>
  <si>
    <t>北京大兴</t>
  </si>
  <si>
    <t>ZAPE000345</t>
  </si>
  <si>
    <t>Zhang Jin</t>
  </si>
  <si>
    <t>张晋</t>
  </si>
  <si>
    <t>ZAPE000849</t>
  </si>
  <si>
    <t>Ma Yunfei</t>
  </si>
  <si>
    <t>马云飞</t>
  </si>
  <si>
    <t>ZAPE000792</t>
  </si>
  <si>
    <t>Zhang Yuzheng</t>
  </si>
  <si>
    <t>张宇峥</t>
  </si>
  <si>
    <t>ZAPE000390</t>
  </si>
  <si>
    <t>Ma Jun</t>
  </si>
  <si>
    <t>马骏</t>
  </si>
  <si>
    <t>ZAPE000416</t>
  </si>
  <si>
    <t>Liu Feng</t>
  </si>
  <si>
    <t>刘凤</t>
  </si>
  <si>
    <t>ZAPE000420</t>
  </si>
  <si>
    <t>Zhao Yan</t>
  </si>
  <si>
    <t>赵妍</t>
  </si>
  <si>
    <t>ZAPE000505</t>
  </si>
  <si>
    <t>Han Xu</t>
  </si>
  <si>
    <t>韩旭</t>
  </si>
  <si>
    <t>ZAPE000857</t>
  </si>
  <si>
    <t>Zhou Shaoyang</t>
  </si>
  <si>
    <t>周少阳</t>
  </si>
  <si>
    <t>ZAPE000517</t>
  </si>
  <si>
    <t>Liu Qiang</t>
  </si>
  <si>
    <t>刘强</t>
  </si>
  <si>
    <t>ZAPE000545</t>
  </si>
  <si>
    <t>Tony Wang</t>
  </si>
  <si>
    <t>王晓彤</t>
  </si>
  <si>
    <t>ZAPE000774</t>
  </si>
  <si>
    <t>Ryan Fang</t>
  </si>
  <si>
    <t>房言</t>
  </si>
  <si>
    <t>ZAPE000657</t>
  </si>
  <si>
    <t>Deng Jinyu</t>
  </si>
  <si>
    <t>邓金宇</t>
  </si>
  <si>
    <t>ZAPE000820</t>
  </si>
  <si>
    <t>Lin Yixin</t>
  </si>
  <si>
    <t>林一心</t>
  </si>
  <si>
    <t>ZAPE000844</t>
  </si>
  <si>
    <t>Tian Jing</t>
  </si>
  <si>
    <t>田静</t>
  </si>
  <si>
    <t>ZAPE000829</t>
  </si>
  <si>
    <t>Cindy Zhou</t>
  </si>
  <si>
    <t>周赟</t>
  </si>
  <si>
    <t>ZAPE000873</t>
  </si>
  <si>
    <t>Su Lin</t>
  </si>
  <si>
    <t>苏霖</t>
  </si>
  <si>
    <t>ZAPE000892</t>
  </si>
  <si>
    <t>Wang Jiale</t>
  </si>
  <si>
    <t>王家乐</t>
  </si>
  <si>
    <t>ZAPE000491</t>
  </si>
  <si>
    <t>Molly Luo</t>
  </si>
  <si>
    <t>罗春丽</t>
  </si>
  <si>
    <t>CA1710</t>
  </si>
  <si>
    <t>ZAPE000453</t>
  </si>
  <si>
    <t>Shao Zhilan</t>
  </si>
  <si>
    <t>邵志兰</t>
  </si>
  <si>
    <t>ZAPE000772</t>
  </si>
  <si>
    <t>Wei Yao</t>
  </si>
  <si>
    <t>魏瑶</t>
  </si>
  <si>
    <t>ZAPE000532</t>
  </si>
  <si>
    <t>Wei Na</t>
  </si>
  <si>
    <t>魏娜</t>
  </si>
  <si>
    <t>ZAPE000606</t>
  </si>
  <si>
    <t>Jiang Hao</t>
  </si>
  <si>
    <t>姜皓</t>
  </si>
  <si>
    <t>ZAPE000771</t>
  </si>
  <si>
    <t>Zhao Na</t>
  </si>
  <si>
    <t>赵娜</t>
  </si>
  <si>
    <t>ZAPE000890</t>
  </si>
  <si>
    <t>Maggie Cui</t>
  </si>
  <si>
    <t>崔琪</t>
  </si>
  <si>
    <t>ZAPE000768</t>
  </si>
  <si>
    <t>Liu Yan</t>
  </si>
  <si>
    <t>刘岩</t>
  </si>
  <si>
    <t>呼和浩特</t>
  </si>
  <si>
    <t>CA8346</t>
  </si>
  <si>
    <t>呼和浩特白塔</t>
  </si>
  <si>
    <t>ZAPE000496</t>
  </si>
  <si>
    <t>Li Congying</t>
  </si>
  <si>
    <t>栗聪颖</t>
  </si>
  <si>
    <t>沈阳</t>
  </si>
  <si>
    <t>MF8050</t>
  </si>
  <si>
    <t>沈阳桃仙T3</t>
  </si>
  <si>
    <t>ZAPE000168</t>
  </si>
  <si>
    <t>Tiger Guo</t>
  </si>
  <si>
    <t>郭小虎</t>
  </si>
  <si>
    <t>ZAPE000783</t>
  </si>
  <si>
    <t>Du Jiantao</t>
  </si>
  <si>
    <t>杜剑涛</t>
  </si>
  <si>
    <t>西安</t>
  </si>
  <si>
    <t>MU2397</t>
  </si>
  <si>
    <t>西安咸阳T3</t>
  </si>
  <si>
    <t>ZAPE000735</t>
  </si>
  <si>
    <t>Liu Mengli</t>
  </si>
  <si>
    <t>刘梦莉</t>
  </si>
  <si>
    <t>成都</t>
  </si>
  <si>
    <t>CA1742</t>
  </si>
  <si>
    <t>成都双流T2</t>
  </si>
  <si>
    <t>ZAPE000758</t>
  </si>
  <si>
    <t>Wang Qianmei</t>
  </si>
  <si>
    <t>王乾梅</t>
  </si>
  <si>
    <t>ZAPE000863</t>
  </si>
  <si>
    <t>Yang Mingfang</t>
  </si>
  <si>
    <t>杨明芳</t>
  </si>
  <si>
    <t>CA1790</t>
  </si>
  <si>
    <t>广州白云T1</t>
  </si>
  <si>
    <t>ZAPE000406</t>
  </si>
  <si>
    <t>Zhao Dong</t>
  </si>
  <si>
    <t>赵冬</t>
  </si>
  <si>
    <t>ZAPE000702</t>
  </si>
  <si>
    <t>Li Na</t>
  </si>
  <si>
    <t>李娜</t>
  </si>
  <si>
    <t>ZAPE000045</t>
  </si>
  <si>
    <t>Lv Yulan</t>
  </si>
  <si>
    <t>吕玉兰</t>
  </si>
  <si>
    <t>ZAPE000116</t>
  </si>
  <si>
    <t>Su Ran</t>
  </si>
  <si>
    <t>苏然</t>
  </si>
  <si>
    <t>CA2835</t>
  </si>
  <si>
    <t>天津滨海T2</t>
  </si>
  <si>
    <t>ZAPE000201</t>
  </si>
  <si>
    <t>Xing Lei</t>
  </si>
  <si>
    <t>邢磊</t>
  </si>
  <si>
    <t>天津</t>
  </si>
  <si>
    <t>ZAPE000878</t>
  </si>
  <si>
    <t>Chen Bing</t>
  </si>
  <si>
    <t>陈炳</t>
  </si>
  <si>
    <t>ZAPE000635</t>
  </si>
  <si>
    <t>Chen Ziyang</t>
  </si>
  <si>
    <t>陈子阳</t>
  </si>
  <si>
    <t>ZAPE000746</t>
  </si>
  <si>
    <t>Li Tian</t>
  </si>
  <si>
    <t>李甜</t>
  </si>
  <si>
    <t>MF8088</t>
  </si>
  <si>
    <t>ZAPE000303</t>
  </si>
  <si>
    <t>Wang Yongwen</t>
  </si>
  <si>
    <t>王永文</t>
  </si>
  <si>
    <t>银川</t>
  </si>
  <si>
    <t>JD5030</t>
  </si>
  <si>
    <t>银川河东T3</t>
  </si>
  <si>
    <t>ZAPE000207</t>
  </si>
  <si>
    <t>Yan Lu</t>
  </si>
  <si>
    <t>颜露</t>
  </si>
  <si>
    <t>ZAPE000287</t>
  </si>
  <si>
    <t>Zhang Pengfei</t>
  </si>
  <si>
    <t>张鹏飞</t>
  </si>
  <si>
    <t>ZAPE000765</t>
  </si>
  <si>
    <t>Wang Xiaowen</t>
  </si>
  <si>
    <t>汪小文</t>
  </si>
  <si>
    <t>贵阳</t>
  </si>
  <si>
    <t>G59512</t>
  </si>
  <si>
    <t>贵阳龙洞堡T2</t>
  </si>
  <si>
    <t>ZAPE000353</t>
  </si>
  <si>
    <t>Su Fei</t>
  </si>
  <si>
    <t>苏飞</t>
  </si>
  <si>
    <t>乌鲁木齐</t>
  </si>
  <si>
    <t>CZ6919</t>
  </si>
  <si>
    <t>地窝堡T3</t>
  </si>
  <si>
    <t>ZAPE000363</t>
  </si>
  <si>
    <t>Chen Lingdi</t>
  </si>
  <si>
    <t>陈玲娣</t>
  </si>
  <si>
    <t>石家庄</t>
  </si>
  <si>
    <t>NS3294</t>
  </si>
  <si>
    <t>石家庄正定T2</t>
  </si>
  <si>
    <t>ZAPE000371</t>
  </si>
  <si>
    <t>Xing Yan</t>
  </si>
  <si>
    <t>邢燕</t>
  </si>
  <si>
    <t>ZAPE000376</t>
  </si>
  <si>
    <t>Wang Xin</t>
  </si>
  <si>
    <t>王昕</t>
  </si>
  <si>
    <t>ZAPE000842</t>
  </si>
  <si>
    <t>Zhong Yuanchang</t>
  </si>
  <si>
    <t>钟远畅</t>
  </si>
  <si>
    <t>CZ6381</t>
  </si>
  <si>
    <t>贵阳龙洞堡T3</t>
  </si>
  <si>
    <t>ZAPE000275</t>
  </si>
  <si>
    <t>Shu Tao</t>
  </si>
  <si>
    <t>舒涛</t>
  </si>
  <si>
    <t>ZAPE000414</t>
  </si>
  <si>
    <t>Hao Pengliang</t>
  </si>
  <si>
    <t>郝鹏亮</t>
  </si>
  <si>
    <t>太原</t>
  </si>
  <si>
    <t>MU6627</t>
  </si>
  <si>
    <t>太原武宿T2</t>
  </si>
  <si>
    <t>ZAPE000694</t>
  </si>
  <si>
    <t>Dang Zengyu</t>
  </si>
  <si>
    <t>党增玉</t>
  </si>
  <si>
    <t>ZAPE000443</t>
  </si>
  <si>
    <t>Sun Shengbao</t>
  </si>
  <si>
    <t>孙晟宝</t>
  </si>
  <si>
    <t>哈尔滨</t>
  </si>
  <si>
    <t>MF8816</t>
  </si>
  <si>
    <t>哈尔滨太平T2</t>
  </si>
  <si>
    <t>ZAPE000869</t>
  </si>
  <si>
    <t>Guo Debin</t>
  </si>
  <si>
    <t>郭德彬</t>
  </si>
  <si>
    <t>长春</t>
  </si>
  <si>
    <t>HU7488</t>
  </si>
  <si>
    <t>长春龙嘉T2</t>
  </si>
  <si>
    <t>ZAPE000466</t>
  </si>
  <si>
    <t>Jiang Weizhong</t>
  </si>
  <si>
    <t>江伟忠</t>
  </si>
  <si>
    <t>ZAPE000540</t>
  </si>
  <si>
    <t>Li Hongguo</t>
  </si>
  <si>
    <t>李红国</t>
  </si>
  <si>
    <t>ZAPE000614</t>
  </si>
  <si>
    <t>Lv Ya'nan</t>
  </si>
  <si>
    <t>吕雅南</t>
  </si>
  <si>
    <t>ZAPE000465</t>
  </si>
  <si>
    <t>Tang Run</t>
  </si>
  <si>
    <t>唐润</t>
  </si>
  <si>
    <t>ZAPE000744</t>
  </si>
  <si>
    <t>Zhang Ke</t>
  </si>
  <si>
    <t>张可</t>
  </si>
  <si>
    <t>ZAPE000754</t>
  </si>
  <si>
    <t>Li Jia</t>
  </si>
  <si>
    <t>李嘉</t>
  </si>
  <si>
    <t>ZAPE000755</t>
  </si>
  <si>
    <t>Hong Zhongsong</t>
  </si>
  <si>
    <t>洪忠松</t>
  </si>
  <si>
    <t>南宁</t>
  </si>
  <si>
    <t>CZ3757</t>
  </si>
  <si>
    <t>南宁吴圩T2</t>
  </si>
  <si>
    <t>ZAPE000777</t>
  </si>
  <si>
    <t>Guo Qiang</t>
  </si>
  <si>
    <t>郭强</t>
  </si>
  <si>
    <t>昆明</t>
  </si>
  <si>
    <t>MU5656</t>
  </si>
  <si>
    <t>昆明长水</t>
  </si>
  <si>
    <t>ZAPE000831</t>
  </si>
  <si>
    <t>Lei Ke</t>
  </si>
  <si>
    <t>雷科</t>
  </si>
  <si>
    <t>ZAPE000784</t>
  </si>
  <si>
    <t>Fang Kai</t>
  </si>
  <si>
    <t>方凯</t>
  </si>
  <si>
    <t>ZAPE000807</t>
  </si>
  <si>
    <t>Li Xubin</t>
  </si>
  <si>
    <t>李旭斌</t>
  </si>
  <si>
    <t>兰州</t>
  </si>
  <si>
    <t>3U3178</t>
  </si>
  <si>
    <t>兰州中川T2</t>
  </si>
  <si>
    <t>ZAPE000057</t>
  </si>
  <si>
    <t>Wang Qun</t>
  </si>
  <si>
    <t>王群</t>
  </si>
  <si>
    <t>ZAPE000719</t>
  </si>
  <si>
    <t>Lin Yamei</t>
  </si>
  <si>
    <t>林亚梅</t>
  </si>
  <si>
    <t>ZAPE000598</t>
  </si>
  <si>
    <t>Zhu Yunfeng</t>
  </si>
  <si>
    <t>朱云峰</t>
  </si>
  <si>
    <t>ZAPE000227</t>
  </si>
  <si>
    <t>Chen Tao</t>
  </si>
  <si>
    <t>陈涛</t>
  </si>
  <si>
    <t>ZAPE000711</t>
  </si>
  <si>
    <t>Ding Weitong</t>
  </si>
  <si>
    <t>丁玮彤</t>
  </si>
  <si>
    <t>ZAPE000805</t>
  </si>
  <si>
    <t>Liu Zonghui</t>
  </si>
  <si>
    <t>刘宗会</t>
  </si>
  <si>
    <t>ZAPE000322</t>
  </si>
  <si>
    <t>Shi Hong</t>
  </si>
  <si>
    <t>施红</t>
  </si>
  <si>
    <t>ZAPE000785</t>
  </si>
  <si>
    <t>Shao Ting</t>
  </si>
  <si>
    <t>邵婷</t>
  </si>
  <si>
    <t>ZAPE000437</t>
  </si>
  <si>
    <t>Wei Jianhua</t>
  </si>
  <si>
    <t>韦建华</t>
  </si>
  <si>
    <t>ZAPE000674</t>
  </si>
  <si>
    <t>Wu Chengqiang</t>
  </si>
  <si>
    <t>吴成强</t>
  </si>
  <si>
    <t>深圳</t>
  </si>
  <si>
    <t>CZ3797</t>
  </si>
  <si>
    <t>深圳宝安T3</t>
  </si>
  <si>
    <t>ZAPE000439</t>
  </si>
  <si>
    <t>Hui Xiaojiao</t>
  </si>
  <si>
    <t>回晓娇</t>
  </si>
  <si>
    <t>ZAPE000494</t>
  </si>
  <si>
    <t>Yang Lu</t>
  </si>
  <si>
    <t>杨露</t>
  </si>
  <si>
    <t>重庆</t>
  </si>
  <si>
    <t>CA1760</t>
  </si>
  <si>
    <t>重庆江北T3</t>
  </si>
  <si>
    <t>ZAPE000594</t>
  </si>
  <si>
    <t>Zou Xiu</t>
  </si>
  <si>
    <t>邹秀</t>
  </si>
  <si>
    <t>ZAPE000809</t>
  </si>
  <si>
    <t>Sun Fengbin</t>
  </si>
  <si>
    <t>孙凤斌</t>
  </si>
  <si>
    <t>ZAPE000725</t>
  </si>
  <si>
    <t>Zhang Qianqian</t>
  </si>
  <si>
    <t>张倩倩</t>
  </si>
  <si>
    <t>青岛</t>
  </si>
  <si>
    <t>SC4769</t>
  </si>
  <si>
    <t>青岛胶东</t>
  </si>
  <si>
    <t>ZAPE000124</t>
  </si>
  <si>
    <t>Zhu Rong</t>
  </si>
  <si>
    <t>朱蓉</t>
  </si>
  <si>
    <t>ZAPE000562</t>
  </si>
  <si>
    <t>Yang Jianwen</t>
  </si>
  <si>
    <t>杨健文</t>
  </si>
  <si>
    <t>ZAPE000566</t>
  </si>
  <si>
    <t>He Fei</t>
  </si>
  <si>
    <t>何斐</t>
  </si>
  <si>
    <t>ZAPE000601</t>
  </si>
  <si>
    <t>Fu Chunyan</t>
  </si>
  <si>
    <t>付春艳</t>
  </si>
  <si>
    <t>ZAPE000563</t>
  </si>
  <si>
    <t>Tan Jing</t>
  </si>
  <si>
    <t>谭静</t>
  </si>
  <si>
    <t>ZAPE000610</t>
  </si>
  <si>
    <t>Zeng Lanting</t>
  </si>
  <si>
    <t>曾兰婷</t>
  </si>
  <si>
    <t>ZAPE000828</t>
  </si>
  <si>
    <t>Zhao Nan</t>
  </si>
  <si>
    <t>赵楠</t>
  </si>
  <si>
    <t>ZAPE000624</t>
  </si>
  <si>
    <t>Chen Zhuofeng</t>
  </si>
  <si>
    <t>陈卓峰</t>
  </si>
  <si>
    <t>ZAPE000712</t>
  </si>
  <si>
    <t>Cai Gaomin</t>
  </si>
  <si>
    <t>蔡高敏</t>
  </si>
  <si>
    <t>ZAPE000649</t>
  </si>
  <si>
    <t>Peng Rui</t>
  </si>
  <si>
    <t>彭瑞</t>
  </si>
  <si>
    <t>ZAPE000723</t>
  </si>
  <si>
    <t>Yang Ben</t>
  </si>
  <si>
    <t>杨犇</t>
  </si>
  <si>
    <t>ZAPE000659</t>
  </si>
  <si>
    <t>Xiao Wenting</t>
  </si>
  <si>
    <t>肖文婷</t>
  </si>
  <si>
    <t>ZAPE000817</t>
  </si>
  <si>
    <t>Tan Chen</t>
  </si>
  <si>
    <t>谭晨</t>
  </si>
  <si>
    <t>ZAPE000667</t>
  </si>
  <si>
    <t>He Chuan</t>
  </si>
  <si>
    <t>贺川</t>
  </si>
  <si>
    <t>ZAPE000814</t>
  </si>
  <si>
    <t>Liu Jie</t>
  </si>
  <si>
    <t>刘杰</t>
  </si>
  <si>
    <t>ZAPE000741</t>
  </si>
  <si>
    <t>Liu Yang</t>
  </si>
  <si>
    <t>刘洋</t>
  </si>
  <si>
    <t>ZAPE000675</t>
  </si>
  <si>
    <t>Xu Pengwei</t>
  </si>
  <si>
    <t>徐鹏伟</t>
  </si>
  <si>
    <t>ZAPE000686</t>
  </si>
  <si>
    <t>Xue Zhaofeng</t>
  </si>
  <si>
    <t>薛招峰</t>
  </si>
  <si>
    <t>ZAPE000705</t>
  </si>
  <si>
    <t>Liu Wenlong</t>
  </si>
  <si>
    <t>柳文龙</t>
  </si>
  <si>
    <t>ZAPE000796</t>
  </si>
  <si>
    <t>Li Kailong</t>
  </si>
  <si>
    <t>李凯龙</t>
  </si>
  <si>
    <t>ZAPE000885</t>
  </si>
  <si>
    <t>Wang Liang</t>
  </si>
  <si>
    <t>王亮</t>
  </si>
  <si>
    <t>ZAPE000853</t>
  </si>
  <si>
    <t>Wu Shuangpeng</t>
  </si>
  <si>
    <t>吴双鹏</t>
  </si>
  <si>
    <t>ZAPE000884</t>
  </si>
  <si>
    <t>Jia Fan</t>
  </si>
  <si>
    <t>贾凡</t>
  </si>
  <si>
    <t>ZAPE000389</t>
  </si>
  <si>
    <t>Marcos Peinado Jimenez</t>
  </si>
  <si>
    <t>ZAPE000738</t>
  </si>
  <si>
    <t>Feng Huapeng</t>
  </si>
  <si>
    <t>丰化鹏</t>
  </si>
  <si>
    <t>CZ6263</t>
  </si>
  <si>
    <t>ZAPE000110</t>
  </si>
  <si>
    <t>Li Minxin</t>
  </si>
  <si>
    <t>李敏新</t>
  </si>
  <si>
    <t>CZ3569</t>
  </si>
  <si>
    <t>ZAPE000212</t>
  </si>
  <si>
    <t>Lin Yulin</t>
  </si>
  <si>
    <t>林堉霖</t>
  </si>
  <si>
    <t>汕头</t>
  </si>
  <si>
    <t>CZ6417</t>
  </si>
  <si>
    <t>揭阳潮汕</t>
  </si>
  <si>
    <t>ZAPE000099</t>
  </si>
  <si>
    <t>Huang Xinkao</t>
  </si>
  <si>
    <t>黄新栲</t>
  </si>
  <si>
    <t>CZ3869</t>
  </si>
  <si>
    <t>ZAPE000123</t>
  </si>
  <si>
    <t>Tang Yi</t>
  </si>
  <si>
    <t>唐毅</t>
  </si>
  <si>
    <t>3U8911</t>
  </si>
  <si>
    <t>ZAPE000333</t>
  </si>
  <si>
    <t>Yan Junpeng</t>
  </si>
  <si>
    <t>闫俊鹏</t>
  </si>
  <si>
    <t>ZAPE000129</t>
  </si>
  <si>
    <t>Du Yaoqiang</t>
  </si>
  <si>
    <t>杜耀强</t>
  </si>
  <si>
    <t>CZ6545</t>
  </si>
  <si>
    <t>ZAPE000219</t>
  </si>
  <si>
    <t>Cheng Longbiao</t>
  </si>
  <si>
    <t>程龙彪</t>
  </si>
  <si>
    <t>CZ6259</t>
  </si>
  <si>
    <t>ZAPE000159</t>
  </si>
  <si>
    <t>Xu Weiping</t>
  </si>
  <si>
    <t>胥卫平</t>
  </si>
  <si>
    <t>MU5678</t>
  </si>
  <si>
    <t>ZAPE000160</t>
  </si>
  <si>
    <t>Chen Shuisheng</t>
  </si>
  <si>
    <t>陈水生</t>
  </si>
  <si>
    <t>厦门</t>
  </si>
  <si>
    <t>MF8079</t>
  </si>
  <si>
    <t>厦门高崎T3</t>
  </si>
  <si>
    <t>ZAPE000613</t>
  </si>
  <si>
    <t>Chen Fei</t>
  </si>
  <si>
    <t>陈飞</t>
  </si>
  <si>
    <t>MU5835</t>
  </si>
  <si>
    <t>ZAPE000211</t>
  </si>
  <si>
    <t>Lin Yanfei</t>
  </si>
  <si>
    <t>林彦飞</t>
  </si>
  <si>
    <t>威海</t>
  </si>
  <si>
    <t>CA1788</t>
  </si>
  <si>
    <t>威海大水泊</t>
  </si>
  <si>
    <t>ZAPE000672</t>
  </si>
  <si>
    <t>Zhang Yongchong</t>
  </si>
  <si>
    <t>张永冲</t>
  </si>
  <si>
    <t>MU5193</t>
  </si>
  <si>
    <t>ZAPE000214</t>
  </si>
  <si>
    <t>Chen Junjie</t>
  </si>
  <si>
    <t>陈俊杰</t>
  </si>
  <si>
    <t>MU5537</t>
  </si>
  <si>
    <t>ZAPE000542</t>
  </si>
  <si>
    <t>Dong Baojun</t>
  </si>
  <si>
    <t>董宝俊</t>
  </si>
  <si>
    <t>ZAPE000302</t>
  </si>
  <si>
    <t>Sun Zhe</t>
  </si>
  <si>
    <t>孙哲</t>
  </si>
  <si>
    <t>CA2845</t>
  </si>
  <si>
    <t>ZAPE000833</t>
  </si>
  <si>
    <t>Feng Zhiwei</t>
  </si>
  <si>
    <t>冯志伟</t>
  </si>
  <si>
    <t>9C6601</t>
  </si>
  <si>
    <t>ZAPE000429</t>
  </si>
  <si>
    <t>Wang Daoqing</t>
  </si>
  <si>
    <t>王道青</t>
  </si>
  <si>
    <t>ZAPE000461</t>
  </si>
  <si>
    <t>Zhang Zhiming</t>
  </si>
  <si>
    <t>张志明</t>
  </si>
  <si>
    <t>CZ3909</t>
  </si>
  <si>
    <t>ZAPE000448</t>
  </si>
  <si>
    <t>Wei Zhenlin</t>
  </si>
  <si>
    <t>魏镇林</t>
  </si>
  <si>
    <t>CZ3803</t>
  </si>
  <si>
    <t>ZAPE000477</t>
  </si>
  <si>
    <t>Liu Jianwen</t>
  </si>
  <si>
    <t>刘建文</t>
  </si>
  <si>
    <t>HU7434</t>
  </si>
  <si>
    <t>太原武宿T1</t>
  </si>
  <si>
    <t>ZAPE000871</t>
  </si>
  <si>
    <t>Ren Haibin</t>
  </si>
  <si>
    <t>任海斌</t>
  </si>
  <si>
    <t>ZAPE000511</t>
  </si>
  <si>
    <t>Jiang Wengui</t>
  </si>
  <si>
    <t>江文贵</t>
  </si>
  <si>
    <t>ZAPE000543</t>
  </si>
  <si>
    <t>Gao Guanlong</t>
  </si>
  <si>
    <t>高冠龙</t>
  </si>
  <si>
    <t>郑州</t>
  </si>
  <si>
    <t>HU7406</t>
  </si>
  <si>
    <t>郑州新郑T2</t>
  </si>
  <si>
    <t>ZAPE000592</t>
  </si>
  <si>
    <t>Wang Bing</t>
  </si>
  <si>
    <t>王兵</t>
  </si>
  <si>
    <t>ZAPE000590</t>
  </si>
  <si>
    <t>Zhang Xing</t>
  </si>
  <si>
    <t>张兴</t>
  </si>
  <si>
    <t>NS3215</t>
  </si>
  <si>
    <t>ZAPE000623</t>
  </si>
  <si>
    <t>Hou Zhuang</t>
  </si>
  <si>
    <t>侯壮</t>
  </si>
  <si>
    <t>ZAPE000801</t>
  </si>
  <si>
    <t>Zhang Gongxu</t>
  </si>
  <si>
    <t>张功绪</t>
  </si>
  <si>
    <t>ZAPE000664</t>
  </si>
  <si>
    <t>Xu Chenyang</t>
  </si>
  <si>
    <t>许晨阳</t>
  </si>
  <si>
    <t>ZAPE000641</t>
  </si>
  <si>
    <t>Meng Xiu</t>
  </si>
  <si>
    <t>孟秀</t>
  </si>
  <si>
    <t>ZAPE000812</t>
  </si>
  <si>
    <t>Yuan Fan</t>
  </si>
  <si>
    <t>袁帆</t>
  </si>
  <si>
    <t>ZAPE000673</t>
  </si>
  <si>
    <t>Ma Zhaoyang</t>
  </si>
  <si>
    <t>马朝阳</t>
  </si>
  <si>
    <t>ZAPE000874</t>
  </si>
  <si>
    <t>Kong Dexin</t>
  </si>
  <si>
    <t>孔德鑫</t>
  </si>
  <si>
    <t>CA1706</t>
  </si>
  <si>
    <t>ZAPE000709</t>
  </si>
  <si>
    <t>Chen Zhihao</t>
  </si>
  <si>
    <t>陈志浩</t>
  </si>
  <si>
    <t>ZAPE000717</t>
  </si>
  <si>
    <t>Li Guobin</t>
  </si>
  <si>
    <t>李国彬</t>
  </si>
  <si>
    <t>MF8478</t>
  </si>
  <si>
    <t>ZAPE000707</t>
  </si>
  <si>
    <t>Li Sen</t>
  </si>
  <si>
    <t>李森</t>
  </si>
  <si>
    <t>ZAPE000721</t>
  </si>
  <si>
    <t>Xing Wenwen</t>
  </si>
  <si>
    <t>邢稳稳</t>
  </si>
  <si>
    <t>ZAPE000822</t>
  </si>
  <si>
    <t>Wang Qingxu</t>
  </si>
  <si>
    <t>王清旭</t>
  </si>
  <si>
    <t>FM9352</t>
  </si>
  <si>
    <t>ZAPE000781</t>
  </si>
  <si>
    <t>Wang Miao</t>
  </si>
  <si>
    <t>王淼</t>
  </si>
  <si>
    <t>ZAPE000875</t>
  </si>
  <si>
    <t>Mi Xueping</t>
  </si>
  <si>
    <t>米雪萍</t>
  </si>
  <si>
    <t>ZAPE000795</t>
  </si>
  <si>
    <t>Yu Xuesen</t>
  </si>
  <si>
    <t>于雪森</t>
  </si>
  <si>
    <t>ZAPE000838</t>
  </si>
  <si>
    <t>Sun Boyao</t>
  </si>
  <si>
    <t>孙博尧</t>
  </si>
  <si>
    <t>ZAPE000797</t>
  </si>
  <si>
    <t>Han Yao</t>
  </si>
  <si>
    <t>韩瑶</t>
  </si>
  <si>
    <t>MU6171</t>
  </si>
  <si>
    <t>ZAPE000834</t>
  </si>
  <si>
    <t>Lin Shixiu</t>
  </si>
  <si>
    <t>林世秀</t>
  </si>
  <si>
    <t>海口</t>
  </si>
  <si>
    <t>HU7051</t>
  </si>
  <si>
    <t>海口美兰T2</t>
  </si>
  <si>
    <t>ZAPE000821</t>
  </si>
  <si>
    <t>Hu Ailin</t>
  </si>
  <si>
    <t>胡艾琳</t>
  </si>
  <si>
    <t>ZAPE000861</t>
  </si>
  <si>
    <t>Lu Zhe</t>
  </si>
  <si>
    <t>鲁哲</t>
  </si>
  <si>
    <t>ZAPE000876</t>
  </si>
  <si>
    <t>Zhao Yexuan</t>
  </si>
  <si>
    <t>赵烨宣</t>
  </si>
  <si>
    <t>ZAPE000903</t>
  </si>
  <si>
    <t>Ma Liangliang</t>
  </si>
  <si>
    <t>马亮亮</t>
  </si>
  <si>
    <t>ZAPE000840</t>
  </si>
  <si>
    <t>Jasmine Guan</t>
  </si>
  <si>
    <t>关越</t>
  </si>
  <si>
    <t>ZAPE000900</t>
  </si>
  <si>
    <t>Sun Yunlong</t>
  </si>
  <si>
    <t>孙云龙</t>
  </si>
  <si>
    <t>ZAPE000908</t>
  </si>
  <si>
    <t>Wen Ping</t>
  </si>
  <si>
    <t>文萍</t>
  </si>
  <si>
    <t>ZAPE000311</t>
  </si>
  <si>
    <t>James Gallivan</t>
  </si>
  <si>
    <t>商务舱</t>
  </si>
  <si>
    <t>ZAPE000525</t>
  </si>
  <si>
    <t>Wang Gang</t>
  </si>
  <si>
    <t>王刚</t>
  </si>
  <si>
    <t>ZAPE000832</t>
  </si>
  <si>
    <t>Zhao Fei</t>
  </si>
  <si>
    <t>赵飞</t>
  </si>
  <si>
    <t>CZ6989</t>
  </si>
  <si>
    <t>Chinese 
Name</t>
    <phoneticPr fontId="1" type="noConversion"/>
  </si>
  <si>
    <t>English Name</t>
    <phoneticPr fontId="1" type="noConversion"/>
  </si>
  <si>
    <t>沃芬2025 Kick-off Meeting结算单</t>
    <phoneticPr fontId="1" type="noConversion"/>
  </si>
  <si>
    <t>去程机票</t>
    <phoneticPr fontId="1" type="noConversion"/>
  </si>
  <si>
    <t>CA1709</t>
  </si>
  <si>
    <t>CZ3522</t>
  </si>
  <si>
    <t>CZ8856</t>
  </si>
  <si>
    <t>MF8187</t>
  </si>
  <si>
    <t>MF8087</t>
  </si>
  <si>
    <t>HU7862</t>
  </si>
  <si>
    <t>西安咸阳T2</t>
  </si>
  <si>
    <t>MU6172</t>
  </si>
  <si>
    <t>CA2846</t>
  </si>
  <si>
    <t>RY8930</t>
  </si>
  <si>
    <t>JD5833</t>
  </si>
  <si>
    <t>ZAPE000245</t>
  </si>
  <si>
    <t>Ning Huiqiang</t>
  </si>
  <si>
    <t>宁辉强</t>
  </si>
  <si>
    <t>长沙</t>
  </si>
  <si>
    <t>GJ8785</t>
  </si>
  <si>
    <t>长沙黄花T1</t>
  </si>
  <si>
    <t>CZ6382</t>
  </si>
  <si>
    <t>CZ6920</t>
  </si>
  <si>
    <t>NS3337</t>
  </si>
  <si>
    <t>CA1749</t>
  </si>
  <si>
    <t>HU7433</t>
  </si>
  <si>
    <t>CZ5590</t>
  </si>
  <si>
    <t>CZ6546</t>
  </si>
  <si>
    <t>CZ3910</t>
  </si>
  <si>
    <t>MU5884</t>
  </si>
  <si>
    <t>3U3179</t>
  </si>
  <si>
    <t>重庆江北T2</t>
  </si>
  <si>
    <t>CZ6264</t>
  </si>
  <si>
    <t>MU2445</t>
  </si>
  <si>
    <t>ZH9882</t>
  </si>
  <si>
    <t>CZ2380</t>
  </si>
  <si>
    <t>MF8081</t>
  </si>
  <si>
    <t>CZ3848</t>
  </si>
  <si>
    <t>CA1711</t>
  </si>
  <si>
    <t>CZ3570</t>
  </si>
  <si>
    <t>深圳站</t>
  </si>
  <si>
    <t>HU7415</t>
  </si>
  <si>
    <t>3U8912</t>
  </si>
  <si>
    <t>MF8289</t>
  </si>
  <si>
    <t>GJ8943</t>
  </si>
  <si>
    <t>FM9295</t>
  </si>
  <si>
    <t>JD5695</t>
  </si>
  <si>
    <t>ZAPE000718</t>
  </si>
  <si>
    <t>Wang Tongsong</t>
  </si>
  <si>
    <t>王同松</t>
  </si>
  <si>
    <t>荆州</t>
  </si>
  <si>
    <t>GJ8825</t>
  </si>
  <si>
    <t>荆州沙市</t>
  </si>
  <si>
    <t>MU5215</t>
  </si>
  <si>
    <t>CA4520</t>
  </si>
  <si>
    <t>EU2264</t>
  </si>
  <si>
    <t>海口美兰T1</t>
  </si>
  <si>
    <t>讲者</t>
  </si>
  <si>
    <t>Yuan Hao</t>
  </si>
  <si>
    <t>袁浩</t>
  </si>
  <si>
    <t>返程机票</t>
    <phoneticPr fontId="1" type="noConversion"/>
  </si>
  <si>
    <r>
      <t>出票</t>
    </r>
    <r>
      <rPr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微软雅黑"/>
        <family val="2"/>
        <charset val="134"/>
      </rPr>
      <t>服务费</t>
    </r>
  </si>
  <si>
    <r>
      <t>退改</t>
    </r>
    <r>
      <rPr>
        <sz val="10"/>
        <color rgb="FFFFFFFF"/>
        <rFont val="微软雅黑"/>
        <family val="2"/>
        <charset val="134"/>
      </rPr>
      <t xml:space="preserve">
</t>
    </r>
    <r>
      <rPr>
        <b/>
        <sz val="10"/>
        <color rgb="FFFFFFFF"/>
        <rFont val="微软雅黑"/>
        <family val="2"/>
        <charset val="134"/>
      </rPr>
      <t>服务费</t>
    </r>
  </si>
  <si>
    <t>员工机票总计</t>
    <phoneticPr fontId="1" type="noConversion"/>
  </si>
  <si>
    <t>员工机票费用</t>
    <phoneticPr fontId="1" type="noConversion"/>
  </si>
  <si>
    <t>员工火车票费用</t>
    <phoneticPr fontId="1" type="noConversion"/>
  </si>
  <si>
    <t>序号</t>
  </si>
  <si>
    <t>出发日期</t>
  </si>
  <si>
    <t>班次号</t>
  </si>
  <si>
    <t>价格</t>
  </si>
  <si>
    <t>G37</t>
  </si>
  <si>
    <t>二等座</t>
  </si>
  <si>
    <t>张若晗</t>
  </si>
  <si>
    <t>曹园</t>
  </si>
  <si>
    <t>高博</t>
  </si>
  <si>
    <t>郭海燕</t>
  </si>
  <si>
    <t>王靖楠</t>
  </si>
  <si>
    <t>高原</t>
  </si>
  <si>
    <t>CA1723</t>
  </si>
  <si>
    <t>HU7678</t>
  </si>
  <si>
    <t>侯莹</t>
  </si>
  <si>
    <t>CA1719</t>
  </si>
  <si>
    <t>MU6162</t>
  </si>
  <si>
    <t>CA8511</t>
  </si>
  <si>
    <t xml:space="preserve">EU2204 </t>
  </si>
  <si>
    <t>梁明君</t>
  </si>
  <si>
    <t>MUKHINA/ANNA</t>
  </si>
  <si>
    <t>NOVIKOV/DMYTRO</t>
  </si>
  <si>
    <t>SLOBODIANIUK/ROMAN</t>
  </si>
  <si>
    <t>宋惠玲</t>
  </si>
  <si>
    <t>VYSOCHENKO/YEVHEN</t>
  </si>
  <si>
    <t>CZ3549</t>
  </si>
  <si>
    <t>CA1791</t>
  </si>
  <si>
    <t>MU5315</t>
  </si>
  <si>
    <t>total</t>
  </si>
  <si>
    <t>G96</t>
    <phoneticPr fontId="1" type="noConversion"/>
  </si>
  <si>
    <t>乐队机票</t>
    <phoneticPr fontId="1" type="noConversion"/>
  </si>
  <si>
    <t>康辉高铁</t>
    <phoneticPr fontId="1" type="noConversion"/>
  </si>
  <si>
    <t>康辉机票</t>
    <phoneticPr fontId="1" type="noConversion"/>
  </si>
  <si>
    <t>姓名</t>
    <phoneticPr fontId="1" type="noConversion"/>
  </si>
  <si>
    <t>HU7577</t>
    <phoneticPr fontId="1" type="noConversion"/>
  </si>
  <si>
    <t>广州ANNA乐队：广州至杭州往返大交通</t>
    <phoneticPr fontId="1" type="noConversion"/>
  </si>
  <si>
    <t>打车、餐费实报实销</t>
    <phoneticPr fontId="1" type="noConversion"/>
  </si>
  <si>
    <t>详见《乐队机票明细》</t>
    <phoneticPr fontId="1" type="noConversion"/>
  </si>
  <si>
    <t>康辉工作人员大交通</t>
    <phoneticPr fontId="1" type="noConversion"/>
  </si>
  <si>
    <t>广州乐队机票明细</t>
    <phoneticPr fontId="1" type="noConversion"/>
  </si>
  <si>
    <t>详见《康辉大交通明细》康辉高铁4972元，机票9890元</t>
    <phoneticPr fontId="1" type="noConversion"/>
  </si>
  <si>
    <t>杭州萧山T3</t>
    <phoneticPr fontId="1" type="noConversion"/>
  </si>
  <si>
    <t>间</t>
    <phoneticPr fontId="1" type="noConversion"/>
  </si>
  <si>
    <t>1.18日午餐-楼外楼</t>
    <phoneticPr fontId="1" type="noConversion"/>
  </si>
  <si>
    <t>1.16日晚餐-玉鸟集琮宴会</t>
    <phoneticPr fontId="1" type="noConversion"/>
  </si>
  <si>
    <t>员工机票明细</t>
    <phoneticPr fontId="1" type="noConversion"/>
  </si>
  <si>
    <t>出票费用：每张10元，优惠8元/张；详见sheet《员工机票明细》</t>
    <phoneticPr fontId="1" type="noConversion"/>
  </si>
  <si>
    <t>出票费用：每张10元，优惠8元/张；详见sheet《火车票明细》</t>
    <phoneticPr fontId="1" type="noConversion"/>
  </si>
  <si>
    <t>结算日期：</t>
    <phoneticPr fontId="1" type="noConversion"/>
  </si>
  <si>
    <t>联系人：</t>
    <phoneticPr fontId="1" type="noConversion"/>
  </si>
  <si>
    <t>依云水132.86+巴黎水542.38+坚果318+湿巾33.9+药品250.3+医院诊疗费296.97</t>
    <phoneticPr fontId="1" type="noConversion"/>
  </si>
  <si>
    <t>签到台杭州特色零食+框+音符摆件</t>
    <phoneticPr fontId="1" type="noConversion"/>
  </si>
  <si>
    <t>演讲台桌花</t>
    <phoneticPr fontId="1" type="noConversion"/>
  </si>
  <si>
    <t>分会使用</t>
    <phoneticPr fontId="1" type="noConversion"/>
  </si>
  <si>
    <t>员工360+经销商240+工作人员50；卡绳定制logo</t>
    <phoneticPr fontId="1" type="noConversion"/>
  </si>
  <si>
    <t>员工365份+经销商285份</t>
    <phoneticPr fontId="1" type="noConversion"/>
  </si>
  <si>
    <t>房间欢迎卡</t>
    <phoneticPr fontId="1" type="noConversion"/>
  </si>
  <si>
    <t>VIP房间摆放</t>
    <phoneticPr fontId="1" type="noConversion"/>
  </si>
  <si>
    <t>采买物料</t>
    <phoneticPr fontId="1" type="noConversion"/>
  </si>
  <si>
    <t>晚宴桌号牌-方形</t>
    <phoneticPr fontId="1" type="noConversion"/>
  </si>
  <si>
    <t>300克铜版纸、双面、覆膜</t>
    <phoneticPr fontId="1" type="noConversion"/>
  </si>
  <si>
    <t>大会环节使用</t>
    <phoneticPr fontId="1" type="noConversion"/>
  </si>
  <si>
    <t>logo 亚克力牌</t>
    <phoneticPr fontId="1" type="noConversion"/>
  </si>
  <si>
    <t>彩色logo雕刻</t>
    <phoneticPr fontId="1" type="noConversion"/>
  </si>
  <si>
    <t>分会门牌贴纸：题目+日程</t>
    <phoneticPr fontId="1" type="noConversion"/>
  </si>
  <si>
    <t>含彩排含服装，餐补等
15日彩排：20:00-00:00；
16日彩排：14:00-18:30；
17日、19日晚宴（17：30-21：30）</t>
    <phoneticPr fontId="1" type="noConversion"/>
  </si>
  <si>
    <t>1.15-1.17 每日2人</t>
    <phoneticPr fontId="1" type="noConversion"/>
  </si>
  <si>
    <t>1.15-19日安保加班费</t>
    <phoneticPr fontId="1" type="noConversion"/>
  </si>
  <si>
    <t>时</t>
    <phoneticPr fontId="1" type="noConversion"/>
  </si>
  <si>
    <t>8小时；增加至4人</t>
    <phoneticPr fontId="1" type="noConversion"/>
  </si>
  <si>
    <t>15日2人超时2小时/17日2人超时6小时/19日4人超时6小时</t>
    <phoneticPr fontId="1" type="noConversion"/>
  </si>
  <si>
    <t>8小时；15日2人/16日1人迟到扣费按1人收费/17日2人</t>
    <phoneticPr fontId="1" type="noConversion"/>
  </si>
  <si>
    <t>1.19 4人</t>
    <phoneticPr fontId="1" type="noConversion"/>
  </si>
  <si>
    <t>1.13日准备工作，物料分装</t>
  </si>
  <si>
    <t>1.14日员工签到，分会准备</t>
  </si>
  <si>
    <t>1.15日部分员工签到，分会，外出用餐</t>
  </si>
  <si>
    <t>1.16日上午分会，下午团建</t>
  </si>
  <si>
    <t>1.17日全天大会，晚上晚宴</t>
  </si>
  <si>
    <t>1.18日经销商签到，VIP tour</t>
  </si>
  <si>
    <t>1.19日大会，分会，晚宴</t>
  </si>
  <si>
    <t>1.20日退房送机</t>
  </si>
  <si>
    <t>VIP英文导游上海接机住宿费</t>
    <phoneticPr fontId="1" type="noConversion"/>
  </si>
  <si>
    <t>杭州-上海往返高铁：高铁73元+高铁80元
住宿补贴：600元</t>
    <phoneticPr fontId="1" type="noConversion"/>
  </si>
  <si>
    <t>14日2人；16日2人；18日1人；20日1人</t>
    <phoneticPr fontId="1" type="noConversion"/>
  </si>
  <si>
    <t>当地上会人员人工费用-接机人员（机场/东站/西站）</t>
    <phoneticPr fontId="1" type="noConversion"/>
  </si>
  <si>
    <t>1.13-20日当地总负责人</t>
    <phoneticPr fontId="1" type="noConversion"/>
  </si>
  <si>
    <t>1.13-20日</t>
    <phoneticPr fontId="1" type="noConversion"/>
  </si>
  <si>
    <t>VIP接机人员-英文</t>
    <phoneticPr fontId="1" type="noConversion"/>
  </si>
  <si>
    <t>15日、16日杭州机场英文接机人员</t>
    <phoneticPr fontId="1" type="noConversion"/>
  </si>
  <si>
    <t>1.13日房间负责2人、签到台机动1人、门口指引1人、物料组男生2人，签到台分发物料1人</t>
    <phoneticPr fontId="1" type="noConversion"/>
  </si>
  <si>
    <t>1.14日房间负责2人、签到台机动1人、门口指引1人、物料组男生2人、签到台分发物料2人</t>
    <phoneticPr fontId="1" type="noConversion"/>
  </si>
  <si>
    <t>1.15日房间负责2人、签到台机动1人、门口指引1人、物料组男生2人、签到台分发物料2人、餐厅跟车8人、台口3人</t>
    <phoneticPr fontId="1" type="noConversion"/>
  </si>
  <si>
    <t>1.16日房间负责2人、签到台机动1人、门口指引1人、物料组男生2人、签到台分发物料2人、团建现场8人、台口3人</t>
    <phoneticPr fontId="1" type="noConversion"/>
  </si>
  <si>
    <t>1.17日房间负责2人、签到台机动1人、门口指引1人、物料组男生2人、签到台分发物料2人、台口3人</t>
    <phoneticPr fontId="1" type="noConversion"/>
  </si>
  <si>
    <t>1.18日房间负责2人、物料组男生2人</t>
    <phoneticPr fontId="1" type="noConversion"/>
  </si>
  <si>
    <t>1.19日房间负责1人、物料组男生2人、台口2人</t>
    <phoneticPr fontId="1" type="noConversion"/>
  </si>
  <si>
    <t>20日房间负责1人、物料组2人</t>
    <phoneticPr fontId="1" type="noConversion"/>
  </si>
  <si>
    <t>Chinese Name</t>
  </si>
  <si>
    <t>类别</t>
  </si>
  <si>
    <t>Flight/Train
Num</t>
  </si>
  <si>
    <t>车型</t>
  </si>
  <si>
    <t>员工</t>
  </si>
  <si>
    <t>北京南</t>
  </si>
  <si>
    <t>杭州西</t>
  </si>
  <si>
    <t>何爽</t>
  </si>
  <si>
    <t>李茜</t>
  </si>
  <si>
    <t>米朝强</t>
  </si>
  <si>
    <t>小车</t>
  </si>
  <si>
    <t>米银辉</t>
  </si>
  <si>
    <t>Adriano Ciccomancini</t>
  </si>
  <si>
    <t>CX958</t>
  </si>
  <si>
    <t>萧山机场T4</t>
  </si>
  <si>
    <t>Victor Liu</t>
  </si>
  <si>
    <t>香港T1</t>
  </si>
  <si>
    <t>Jennifer Flietstra</t>
  </si>
  <si>
    <t>MU5072</t>
  </si>
  <si>
    <t>首尔仁川T1</t>
  </si>
  <si>
    <t>孙馨</t>
  </si>
  <si>
    <t>G31</t>
  </si>
  <si>
    <t>杭州东</t>
  </si>
  <si>
    <t>Rafaele Moleiro</t>
  </si>
  <si>
    <t>CX960</t>
  </si>
  <si>
    <t>CA1712</t>
  </si>
  <si>
    <t>Brian Durkin</t>
  </si>
  <si>
    <t>CA840</t>
  </si>
  <si>
    <t>上海浦东</t>
  </si>
  <si>
    <t>Jordi Pinos</t>
  </si>
  <si>
    <t>奥迪A6</t>
  </si>
  <si>
    <t>CA728</t>
  </si>
  <si>
    <t>1台53座大巴</t>
  </si>
  <si>
    <t>Marc Rubiralta</t>
  </si>
  <si>
    <t>JD606</t>
  </si>
  <si>
    <t>GL8 ES</t>
  </si>
  <si>
    <t>Carlos Pascual</t>
  </si>
  <si>
    <t>Alejandro Risso</t>
  </si>
  <si>
    <t>WAYNE RICHARD MODIG JR</t>
  </si>
  <si>
    <t>G33</t>
  </si>
  <si>
    <t>杭州东站</t>
  </si>
  <si>
    <t>MARCEL METELLUS JR</t>
  </si>
  <si>
    <t>EDUART PENGU</t>
  </si>
  <si>
    <t>王永建 等4人</t>
  </si>
  <si>
    <t>经销商</t>
  </si>
  <si>
    <t>首都T3</t>
  </si>
  <si>
    <t>萧山T4</t>
  </si>
  <si>
    <t>宋建军</t>
  </si>
  <si>
    <t>CA1718（变更）</t>
  </si>
  <si>
    <t>首都T3-萧山T4</t>
  </si>
  <si>
    <t>孙斌一行4人</t>
  </si>
  <si>
    <t>CA1718</t>
  </si>
  <si>
    <t>罗晓川</t>
  </si>
  <si>
    <t>G818</t>
  </si>
  <si>
    <t>广州南站-杭州东站</t>
  </si>
  <si>
    <t>尚锋</t>
  </si>
  <si>
    <t>双流T2-萧山T3</t>
  </si>
  <si>
    <t>尚琳珉</t>
  </si>
  <si>
    <t>黄俊</t>
  </si>
  <si>
    <t>鲍加新等 共3人</t>
  </si>
  <si>
    <t>首都T2-萧山T3</t>
  </si>
  <si>
    <t>刘瑞华</t>
  </si>
  <si>
    <t>G179</t>
  </si>
  <si>
    <t>济南西-杭州东</t>
  </si>
  <si>
    <t>李卫芳</t>
  </si>
  <si>
    <t>G1352（一等座）</t>
  </si>
  <si>
    <t>长沙南-杭州东</t>
  </si>
  <si>
    <t>CX961</t>
  </si>
  <si>
    <t>杭州萧山</t>
  </si>
  <si>
    <t>12：00从良渚洲际酒店出发</t>
  </si>
  <si>
    <t>CA1729</t>
  </si>
  <si>
    <t>18：30从良渚洲际酒店出发</t>
  </si>
  <si>
    <t>1月19日
（1月20日零点起飞航班）</t>
  </si>
  <si>
    <t>JD605</t>
  </si>
  <si>
    <t>1月19日晚出发
21：00良渚洲际酒店出发</t>
  </si>
  <si>
    <t>新款别克ES</t>
  </si>
  <si>
    <t>MU583</t>
  </si>
  <si>
    <t>上海浦东T1</t>
  </si>
  <si>
    <t>07：30从良渚洲际酒店出发</t>
  </si>
  <si>
    <t>UA858</t>
  </si>
  <si>
    <t>上海浦东T2</t>
  </si>
  <si>
    <t>James Michael Gallivan和Jasmin（中国助理）</t>
  </si>
  <si>
    <t>08：30从酒店出发</t>
  </si>
  <si>
    <t>Giovanni Russi</t>
  </si>
  <si>
    <t>DL388</t>
  </si>
  <si>
    <t>12：30从良渚洲际酒店出发</t>
  </si>
  <si>
    <t>16:30送机</t>
  </si>
  <si>
    <t>12:15送机</t>
  </si>
  <si>
    <t>首尔仁川T2</t>
  </si>
  <si>
    <t>黄花机场T1</t>
  </si>
  <si>
    <t>14:00送机</t>
  </si>
  <si>
    <t>11:00-13:15</t>
  </si>
  <si>
    <t>孙斌</t>
  </si>
  <si>
    <t>10:22-11:52</t>
  </si>
  <si>
    <t>杭州西站</t>
  </si>
  <si>
    <t>上海虹桥</t>
  </si>
  <si>
    <t>7:45-10:40</t>
  </si>
  <si>
    <t>双流T2</t>
  </si>
  <si>
    <t>济南</t>
  </si>
  <si>
    <t>12：45-17：22</t>
  </si>
  <si>
    <t>James Michael
Gallivan</t>
    <phoneticPr fontId="1" type="noConversion"/>
  </si>
  <si>
    <t>Brian Durkin</t>
    <phoneticPr fontId="1" type="noConversion"/>
  </si>
  <si>
    <t>Roberta Duarte</t>
    <phoneticPr fontId="1" type="noConversion"/>
  </si>
  <si>
    <t>GL8</t>
    <phoneticPr fontId="1" type="noConversion"/>
  </si>
  <si>
    <t>帕萨特小车</t>
    <phoneticPr fontId="1" type="noConversion"/>
  </si>
  <si>
    <t>奥迪A6</t>
    <phoneticPr fontId="1" type="noConversion"/>
  </si>
  <si>
    <t>类别</t>
    <phoneticPr fontId="1" type="noConversion"/>
  </si>
  <si>
    <t>接送机用车</t>
    <phoneticPr fontId="1" type="noConversion"/>
  </si>
  <si>
    <t>外出用餐用车</t>
    <phoneticPr fontId="1" type="noConversion"/>
  </si>
  <si>
    <t>全体</t>
    <phoneticPr fontId="1" type="noConversion"/>
  </si>
  <si>
    <t>/</t>
    <phoneticPr fontId="1" type="noConversion"/>
  </si>
  <si>
    <t>良渚洲际酒店</t>
    <phoneticPr fontId="1" type="noConversion"/>
  </si>
  <si>
    <t>14家餐厅往返</t>
    <phoneticPr fontId="1" type="noConversion"/>
  </si>
  <si>
    <t>用车明细</t>
    <phoneticPr fontId="1" type="noConversion"/>
  </si>
  <si>
    <t>共14家餐厅往返接驳</t>
    <phoneticPr fontId="1" type="noConversion"/>
  </si>
  <si>
    <t>16日员工团队接机：车站-酒店</t>
    <phoneticPr fontId="1" type="noConversion"/>
  </si>
  <si>
    <t>53座大巴</t>
    <phoneticPr fontId="1" type="noConversion"/>
  </si>
  <si>
    <t>16日VIP接机：机场-酒店</t>
    <phoneticPr fontId="1" type="noConversion"/>
  </si>
  <si>
    <t>团建用车</t>
    <phoneticPr fontId="1" type="noConversion"/>
  </si>
  <si>
    <t>贝力体育馆往返</t>
    <phoneticPr fontId="1" type="noConversion"/>
  </si>
  <si>
    <t>35座中巴车*14辆</t>
    <phoneticPr fontId="1" type="noConversion"/>
  </si>
  <si>
    <t>45座大巴*8辆</t>
    <phoneticPr fontId="1" type="noConversion"/>
  </si>
  <si>
    <t>考斯特*2辆</t>
    <phoneticPr fontId="1" type="noConversion"/>
  </si>
  <si>
    <t>就医包车</t>
    <phoneticPr fontId="1" type="noConversion"/>
  </si>
  <si>
    <t>医院往返</t>
    <phoneticPr fontId="1" type="noConversion"/>
  </si>
  <si>
    <t>GL8 ES</t>
    <phoneticPr fontId="1" type="noConversion"/>
  </si>
  <si>
    <t>VIP Tour用车</t>
    <phoneticPr fontId="1" type="noConversion"/>
  </si>
  <si>
    <t>灵隐-西湖往返</t>
    <phoneticPr fontId="1" type="noConversion"/>
  </si>
  <si>
    <t>用车总计</t>
    <phoneticPr fontId="1" type="noConversion"/>
  </si>
  <si>
    <t>员工接机大巴2</t>
    <phoneticPr fontId="1" type="noConversion"/>
  </si>
  <si>
    <t>员工接机大巴1：约89人</t>
    <phoneticPr fontId="1" type="noConversion"/>
  </si>
  <si>
    <t>员工接机大巴1：约38人</t>
    <phoneticPr fontId="1" type="noConversion"/>
  </si>
  <si>
    <t>GL8：06:00～16:20
上海浦东机场T2～东方明珠2号门～十六铺旅游码头～豫园～东方明珠2号门～上海南京路步行街～杭州良渚洲际酒店</t>
    <phoneticPr fontId="1" type="noConversion"/>
  </si>
  <si>
    <t>员工送机大巴</t>
    <phoneticPr fontId="1" type="noConversion"/>
  </si>
  <si>
    <t>员工送东站大巴</t>
    <phoneticPr fontId="1" type="noConversion"/>
  </si>
  <si>
    <t>先送机场先T4再T3</t>
    <phoneticPr fontId="1" type="noConversion"/>
  </si>
  <si>
    <t>杭州东站</t>
    <phoneticPr fontId="1" type="noConversion"/>
  </si>
  <si>
    <t>18日员工送机/送东站</t>
    <phoneticPr fontId="1" type="noConversion"/>
  </si>
  <si>
    <t>奥迪A6 走贵宾通道</t>
    <phoneticPr fontId="1" type="noConversion"/>
  </si>
  <si>
    <t>GL8 走贵宾通道</t>
  </si>
  <si>
    <t>GL8 走贵宾通道</t>
    <phoneticPr fontId="1" type="noConversion"/>
  </si>
  <si>
    <t>奥迪A6
走贵宾通道</t>
    <phoneticPr fontId="1" type="noConversion"/>
  </si>
  <si>
    <t>19日员工接机</t>
    <phoneticPr fontId="1" type="noConversion"/>
  </si>
  <si>
    <t>19日VIP就医 全天包车</t>
    <phoneticPr fontId="1" type="noConversion"/>
  </si>
  <si>
    <t>11:30送机</t>
    <phoneticPr fontId="1" type="noConversion"/>
  </si>
  <si>
    <t>奔驰商务
先送浦东T1，再送浦东T2</t>
    <phoneticPr fontId="1" type="noConversion"/>
  </si>
  <si>
    <t>GL8
走贵宾通道</t>
    <phoneticPr fontId="1" type="noConversion"/>
  </si>
  <si>
    <t>员工送东站考斯特</t>
    <phoneticPr fontId="1" type="noConversion"/>
  </si>
  <si>
    <t>1台考斯特</t>
    <phoneticPr fontId="1" type="noConversion"/>
  </si>
  <si>
    <t>20日员工送东站：酒店-机场</t>
    <phoneticPr fontId="1" type="noConversion"/>
  </si>
  <si>
    <t>奔驰商务，杭州先送上海浦东T1，再送浦东T2</t>
    <phoneticPr fontId="1" type="noConversion"/>
  </si>
  <si>
    <t>20日VIP送机：酒店-上海机场</t>
    <phoneticPr fontId="1" type="noConversion"/>
  </si>
  <si>
    <t>GL8，送浦东T1</t>
    <phoneticPr fontId="1" type="noConversion"/>
  </si>
  <si>
    <t>18日VIP送机：酒店-机场</t>
    <phoneticPr fontId="1" type="noConversion"/>
  </si>
  <si>
    <t>20日员工送机/送东站</t>
    <phoneticPr fontId="1" type="noConversion"/>
  </si>
  <si>
    <t>Roberta Duarte+李春燕</t>
    <phoneticPr fontId="1" type="noConversion"/>
  </si>
  <si>
    <t>念慈菴喉糖</t>
    <phoneticPr fontId="1" type="noConversion"/>
  </si>
  <si>
    <t>12盒</t>
    <phoneticPr fontId="1" type="noConversion"/>
  </si>
  <si>
    <t>小蜜蜂扩音器+计时器+手摇铃</t>
    <phoneticPr fontId="1" type="noConversion"/>
  </si>
  <si>
    <t>小蜜蜂扩音器16个+计时器3个+手摇铃1个</t>
    <phoneticPr fontId="1" type="noConversion"/>
  </si>
  <si>
    <t>激光翻页笔</t>
    <phoneticPr fontId="1" type="noConversion"/>
  </si>
  <si>
    <t>10支</t>
    <phoneticPr fontId="1" type="noConversion"/>
  </si>
  <si>
    <t>红毯油漆笔</t>
    <phoneticPr fontId="1" type="noConversion"/>
  </si>
  <si>
    <t>白板+白板纸+夹子+白板笔+记号笔+磁铁</t>
    <phoneticPr fontId="1" type="noConversion"/>
  </si>
  <si>
    <t>员工晚宴+经销商晚宴；1大可乐1大雪碧</t>
    <phoneticPr fontId="1" type="noConversion"/>
  </si>
  <si>
    <t>杭州东-北京南</t>
  </si>
  <si>
    <t>G34</t>
  </si>
  <si>
    <t>北京南-杭州西</t>
  </si>
  <si>
    <t>运营</t>
  </si>
  <si>
    <t>市场</t>
  </si>
  <si>
    <t>财务</t>
  </si>
  <si>
    <t>去程自理，已退票</t>
    <phoneticPr fontId="29" type="noConversion"/>
  </si>
  <si>
    <t>北京南-杭州东</t>
  </si>
  <si>
    <t>Eduart Pengu</t>
  </si>
  <si>
    <t>Marcel Metellus JR</t>
  </si>
  <si>
    <t>Allen An</t>
  </si>
  <si>
    <t>Wayne Richard Modig JR</t>
  </si>
  <si>
    <t>1月14日(G1350)，1月18日(G1377)</t>
  </si>
  <si>
    <t>杭州东-南昌西</t>
  </si>
  <si>
    <t>G3237</t>
  </si>
  <si>
    <t>南昌西-杭州东</t>
  </si>
  <si>
    <t>G2324</t>
  </si>
  <si>
    <t>符繁玉</t>
  </si>
  <si>
    <t>自行始发改签至优选一等-1482</t>
  </si>
  <si>
    <t>1月20日(G1960)</t>
  </si>
  <si>
    <t>杭州东-郑州东</t>
  </si>
  <si>
    <t>G2388</t>
  </si>
  <si>
    <t>郑州东-杭州东</t>
  </si>
  <si>
    <t>G1959</t>
  </si>
  <si>
    <t>凝血</t>
  </si>
  <si>
    <t>张东坡</t>
  </si>
  <si>
    <t>1月14日(G7583)</t>
  </si>
  <si>
    <t>杭州东-上海虹桥</t>
  </si>
  <si>
    <t>G1348</t>
  </si>
  <si>
    <t>上海虹桥-杭州东</t>
  </si>
  <si>
    <t>G1635</t>
  </si>
  <si>
    <t>李瑞婷</t>
  </si>
  <si>
    <t>自身免疫</t>
  </si>
  <si>
    <t>黄莎莎</t>
  </si>
  <si>
    <t>1月14日(G445），1月18日(G178）</t>
  </si>
  <si>
    <t>杭州东-济南西</t>
  </si>
  <si>
    <t>G190</t>
  </si>
  <si>
    <t>G35</t>
  </si>
  <si>
    <t>急症诊断</t>
  </si>
  <si>
    <t>县敏娜</t>
  </si>
  <si>
    <t>南京南-杭州东</t>
  </si>
  <si>
    <t>G1495</t>
  </si>
  <si>
    <t>赵晓杰</t>
  </si>
  <si>
    <t>1月20日(G590）</t>
  </si>
  <si>
    <t>杭州东-武汉</t>
  </si>
  <si>
    <t>G594</t>
  </si>
  <si>
    <t>汉口-杭州东</t>
  </si>
  <si>
    <t>G1796</t>
  </si>
  <si>
    <t>陈亮</t>
  </si>
  <si>
    <t>1月18日(G1661)</t>
  </si>
  <si>
    <t>杭州东-福州南</t>
  </si>
  <si>
    <t>G1605</t>
  </si>
  <si>
    <t>福州-杭州东</t>
  </si>
  <si>
    <t>G1680</t>
  </si>
  <si>
    <t>吴启强</t>
  </si>
  <si>
    <t>杭州西-郑州东</t>
  </si>
  <si>
    <t>支晓鹏</t>
  </si>
  <si>
    <t>张强</t>
  </si>
  <si>
    <t>G1305</t>
  </si>
  <si>
    <t>魏洪刚</t>
  </si>
  <si>
    <t>1月18日(G1796)，1月20日(G590)</t>
  </si>
  <si>
    <t>杭州西-武汉</t>
  </si>
  <si>
    <t>D2198</t>
  </si>
  <si>
    <t>技术服务</t>
  </si>
  <si>
    <t>梁浩</t>
  </si>
  <si>
    <t>1月20日(G590)</t>
  </si>
  <si>
    <t>刘颖斐</t>
  </si>
  <si>
    <t>1月18日(G590)</t>
  </si>
  <si>
    <t>1月14日(G818)，1月20日(G1501）</t>
  </si>
  <si>
    <t>杭州西-长沙南</t>
  </si>
  <si>
    <t>G4190</t>
  </si>
  <si>
    <t>G1332</t>
  </si>
  <si>
    <t>杨文</t>
  </si>
  <si>
    <t>肖旭</t>
  </si>
  <si>
    <t>杨彪</t>
  </si>
  <si>
    <t>1月18日(G7540)</t>
  </si>
  <si>
    <t>杭州东-南通西</t>
  </si>
  <si>
    <t>G238</t>
  </si>
  <si>
    <t>南通西-杭州东</t>
  </si>
  <si>
    <t>G1301</t>
  </si>
  <si>
    <t>赵志伟</t>
  </si>
  <si>
    <t>1月14日(G818)，1月18日(G1501)</t>
  </si>
  <si>
    <t>杭州东-长沙南</t>
  </si>
  <si>
    <t>G1483</t>
  </si>
  <si>
    <t>赵科技</t>
  </si>
  <si>
    <t>李永光</t>
  </si>
  <si>
    <t>1月14日(G35)，1月20日(G178)</t>
  </si>
  <si>
    <t>G169</t>
  </si>
  <si>
    <t>张贻驰</t>
  </si>
  <si>
    <t>张涛</t>
  </si>
  <si>
    <t>返程没票，后出机票</t>
  </si>
  <si>
    <t>杭州东-荆州站</t>
  </si>
  <si>
    <t>D2246</t>
  </si>
  <si>
    <t>荆州站-杭州西</t>
  </si>
  <si>
    <t>D2194</t>
  </si>
  <si>
    <t>G7389</t>
  </si>
  <si>
    <t>王晨峰</t>
  </si>
  <si>
    <t>1月20日(G1894)</t>
  </si>
  <si>
    <t>G3118</t>
  </si>
  <si>
    <t>刘鹏飞</t>
  </si>
  <si>
    <t>1月14日(G7583)，1月20日(G7332)</t>
  </si>
  <si>
    <t>G1382</t>
  </si>
  <si>
    <t>临床</t>
  </si>
  <si>
    <t>夏燕燕</t>
  </si>
  <si>
    <t>杭州西-南京南</t>
  </si>
  <si>
    <t>G7622</t>
  </si>
  <si>
    <t>G7481</t>
  </si>
  <si>
    <t>上官燕平</t>
  </si>
  <si>
    <t>回程退票</t>
  </si>
  <si>
    <t>G590</t>
  </si>
  <si>
    <t>刘傲然</t>
  </si>
  <si>
    <t>1月18日(G1960)</t>
  </si>
  <si>
    <t>袁天根</t>
  </si>
  <si>
    <t>1月18日(G329)</t>
  </si>
  <si>
    <t>任梦</t>
  </si>
  <si>
    <t>张爱国</t>
  </si>
  <si>
    <t>1月14日(G35),1月20日(G178)</t>
  </si>
  <si>
    <t>王伟斌</t>
  </si>
  <si>
    <t>以下为电子票</t>
  </si>
  <si>
    <t>质量管理</t>
  </si>
  <si>
    <t>台州西-北京南</t>
  </si>
  <si>
    <t>G174</t>
  </si>
  <si>
    <t>魏士璐</t>
  </si>
  <si>
    <t>G34改G32，2元退票费</t>
  </si>
  <si>
    <t>G32</t>
  </si>
  <si>
    <t>1月14日(G1350）,1月20日(G1377)</t>
  </si>
  <si>
    <t>G4373</t>
  </si>
  <si>
    <t>黄新林</t>
  </si>
  <si>
    <t>杭州西-连云港站</t>
  </si>
  <si>
    <t>D5502</t>
  </si>
  <si>
    <t>连云港站-杭州东</t>
  </si>
  <si>
    <t>G7794</t>
  </si>
  <si>
    <t>苗子路</t>
  </si>
  <si>
    <t>G1342</t>
  </si>
  <si>
    <t>何智超</t>
  </si>
  <si>
    <t>人事</t>
  </si>
  <si>
    <t>岳志刚</t>
  </si>
  <si>
    <t>朱天奇</t>
  </si>
  <si>
    <t>马维</t>
  </si>
  <si>
    <t>余杰</t>
  </si>
  <si>
    <t>龙林</t>
  </si>
  <si>
    <t>杭州东-台州</t>
  </si>
  <si>
    <t>G7713</t>
  </si>
  <si>
    <t>台州-杭州东</t>
  </si>
  <si>
    <t>G4820</t>
  </si>
  <si>
    <t>林盛</t>
  </si>
  <si>
    <t>G36</t>
  </si>
  <si>
    <t>1月18日(G1651)</t>
  </si>
  <si>
    <t>杭州东-厦门北</t>
  </si>
  <si>
    <t>G1667</t>
  </si>
  <si>
    <t>G7608</t>
  </si>
  <si>
    <t>G7605</t>
  </si>
  <si>
    <t>赵瑞</t>
  </si>
  <si>
    <t>尹腾霄</t>
  </si>
  <si>
    <t>陈姝瑶</t>
  </si>
  <si>
    <t>胡靖央</t>
  </si>
  <si>
    <t>长沙南-杭州西</t>
  </si>
  <si>
    <t>G1501</t>
  </si>
  <si>
    <t>杭州东-武汉站</t>
  </si>
  <si>
    <t>汉口站-杭州东</t>
  </si>
  <si>
    <t>马成磊</t>
  </si>
  <si>
    <t>回程改签</t>
  </si>
  <si>
    <t>唐铎</t>
  </si>
  <si>
    <t>G1377</t>
  </si>
  <si>
    <t>G1384</t>
  </si>
  <si>
    <t>姜玉龙</t>
  </si>
  <si>
    <t>G281</t>
  </si>
  <si>
    <t>宫艳合</t>
  </si>
  <si>
    <t>1月16日(G7389)</t>
  </si>
  <si>
    <t>G817</t>
  </si>
  <si>
    <t>伍洋</t>
  </si>
  <si>
    <t>1月14日(G7470)，1月18日(G7511）</t>
  </si>
  <si>
    <t>杭州东-温州南</t>
  </si>
  <si>
    <t>G7759</t>
  </si>
  <si>
    <t>温州南-杭州东</t>
  </si>
  <si>
    <t>G38</t>
  </si>
  <si>
    <t>鲍全洪</t>
  </si>
  <si>
    <t>G1889</t>
  </si>
  <si>
    <t>包向龙</t>
  </si>
  <si>
    <t>段志臻</t>
  </si>
  <si>
    <t>1月15日(G7507)</t>
  </si>
  <si>
    <t>杭州东-无锡</t>
  </si>
  <si>
    <t>G7586</t>
  </si>
  <si>
    <t>无锡东-杭州东</t>
  </si>
  <si>
    <t>G7349</t>
  </si>
  <si>
    <t>赵威威</t>
  </si>
  <si>
    <t>G1315</t>
  </si>
  <si>
    <t>魏东</t>
  </si>
  <si>
    <t>1月15日(G1342)，1月18日(G1501)</t>
  </si>
  <si>
    <t>汪星驰</t>
  </si>
  <si>
    <t>范先锦</t>
  </si>
  <si>
    <t>1月15日(G5932)，1月18日(C3617)</t>
  </si>
  <si>
    <t>杭州西-横店</t>
  </si>
  <si>
    <t>G7581</t>
  </si>
  <si>
    <t>横店-杭州西</t>
  </si>
  <si>
    <t>C3616</t>
  </si>
  <si>
    <t>倪晓良</t>
  </si>
  <si>
    <t>1月14日(G3614)，1月20日(G3611）</t>
  </si>
  <si>
    <t>G7619</t>
  </si>
  <si>
    <t>温州北-杭州西</t>
  </si>
  <si>
    <t>C3056</t>
  </si>
  <si>
    <t>林启旭</t>
  </si>
  <si>
    <t>1月18日(G178）</t>
  </si>
  <si>
    <t>济南站-杭州东</t>
  </si>
  <si>
    <t>G343</t>
  </si>
  <si>
    <t>邓军</t>
  </si>
  <si>
    <t>1月18日(G178)</t>
  </si>
  <si>
    <t>济南-杭州东</t>
  </si>
  <si>
    <t>郭彬</t>
  </si>
  <si>
    <t>刘莎</t>
  </si>
  <si>
    <t>雷晶晶</t>
  </si>
  <si>
    <t>肖君</t>
  </si>
  <si>
    <t>1月14日(G7583)，1月18日(G1348)</t>
  </si>
  <si>
    <t>G7592</t>
  </si>
  <si>
    <t>王佩瑶</t>
  </si>
  <si>
    <t>孔令松</t>
  </si>
  <si>
    <t>1月14日(G7583)，1月20日(G1348）</t>
  </si>
  <si>
    <t>G7534</t>
  </si>
  <si>
    <t>周丽建</t>
  </si>
  <si>
    <t>张磊</t>
  </si>
  <si>
    <t>1月14日(G7583)，1月18日(G7432)</t>
  </si>
  <si>
    <t>G7332</t>
  </si>
  <si>
    <t>李永华</t>
  </si>
  <si>
    <t>1月14日(G35)，1月18日(G178)</t>
  </si>
  <si>
    <t>宋佳</t>
  </si>
  <si>
    <t>原订G1960(463.5)，实际提交G2388车票</t>
  </si>
  <si>
    <t>G1960</t>
  </si>
  <si>
    <t>陈浩博</t>
  </si>
  <si>
    <t>1月14日(G7512)，1月18日(G7599)</t>
  </si>
  <si>
    <t>杭州东-宁波</t>
  </si>
  <si>
    <t>D3165</t>
  </si>
  <si>
    <t>宁波-杭州东</t>
  </si>
  <si>
    <t>G2808</t>
  </si>
  <si>
    <t>周翰林</t>
  </si>
  <si>
    <t>1月15日(G1894)，1月18日(G7599)</t>
  </si>
  <si>
    <t>G182</t>
  </si>
  <si>
    <t>许旭辉</t>
  </si>
  <si>
    <t>应祺</t>
  </si>
  <si>
    <t>1月18日(G7602)</t>
  </si>
  <si>
    <t>杭州东-合肥南</t>
  </si>
  <si>
    <t>G7428</t>
  </si>
  <si>
    <t>合肥南-杭州东</t>
  </si>
  <si>
    <t>G584</t>
  </si>
  <si>
    <t>朱磊</t>
  </si>
  <si>
    <t>1月18日(G7602）</t>
  </si>
  <si>
    <t>杭州西-合肥南</t>
  </si>
  <si>
    <t>D3356</t>
  </si>
  <si>
    <t>G7762</t>
  </si>
  <si>
    <t>张俊杰</t>
  </si>
  <si>
    <t>魏武圣</t>
  </si>
  <si>
    <t>1月20日(G178)</t>
  </si>
  <si>
    <t>G441</t>
  </si>
  <si>
    <t>姬付友</t>
  </si>
  <si>
    <t>赵海滨</t>
  </si>
  <si>
    <t>1月18日(G186)</t>
  </si>
  <si>
    <t>南京南-杭州西</t>
  </si>
  <si>
    <t>陈金龙</t>
  </si>
  <si>
    <t>1月20日(G7622）</t>
  </si>
  <si>
    <t>杭州东-南京南</t>
  </si>
  <si>
    <t>D3296</t>
  </si>
  <si>
    <t>黄新星</t>
  </si>
  <si>
    <t>1月18日(G7622)</t>
  </si>
  <si>
    <t>G1672</t>
  </si>
  <si>
    <t>龚超</t>
  </si>
  <si>
    <t>1月14日(G281)，1月18日(G7622)</t>
  </si>
  <si>
    <t>G7751</t>
  </si>
  <si>
    <t>凌亮</t>
  </si>
  <si>
    <t>G8322</t>
  </si>
  <si>
    <t>成宜顺</t>
  </si>
  <si>
    <t>1月15日(G5932)，1月18日(G7587)</t>
  </si>
  <si>
    <t>G7345</t>
  </si>
  <si>
    <t>缪仁谷</t>
  </si>
  <si>
    <t>1月14日(G7375)，1月18日(G7316)</t>
  </si>
  <si>
    <t>杭州东-苏州北</t>
  </si>
  <si>
    <t>苏州北-杭州东</t>
  </si>
  <si>
    <t>G7511</t>
  </si>
  <si>
    <t>于蓉</t>
  </si>
  <si>
    <t>1月14日(G7375）,1月18日(G7316)</t>
  </si>
  <si>
    <t>宋笑涵</t>
  </si>
  <si>
    <t>1月16日(G1377)</t>
  </si>
  <si>
    <t>杭州东-嘉兴南</t>
  </si>
  <si>
    <t>G1228</t>
  </si>
  <si>
    <t>嘉兴南-杭州东</t>
  </si>
  <si>
    <t>G7313</t>
  </si>
  <si>
    <t>张颖</t>
  </si>
  <si>
    <t>商务运营</t>
  </si>
  <si>
    <t>陈相荷</t>
  </si>
  <si>
    <t>汤军桥</t>
  </si>
  <si>
    <t>1月18日(G7351)，1月20日(C414)</t>
  </si>
  <si>
    <t>杭州东-上海南</t>
  </si>
  <si>
    <t>G7324</t>
  </si>
  <si>
    <t>G7307</t>
  </si>
  <si>
    <t>黄丹</t>
  </si>
  <si>
    <t>范光亮</t>
  </si>
  <si>
    <t>1月14日(G7583)，退票费1+16</t>
  </si>
  <si>
    <t>移植输血</t>
  </si>
  <si>
    <t>朱金杰</t>
  </si>
  <si>
    <t>邵松华</t>
  </si>
  <si>
    <t>1月14日(G177)，1月18日(G178)</t>
  </si>
  <si>
    <t>杭州西-徐州东</t>
  </si>
  <si>
    <t>徐州东-杭州东</t>
  </si>
  <si>
    <t>G177</t>
  </si>
  <si>
    <t>水浩淼</t>
  </si>
  <si>
    <t>1月18日(原G2558)</t>
  </si>
  <si>
    <t>杭州东-徐州东</t>
  </si>
  <si>
    <t>刘升</t>
  </si>
  <si>
    <t>1月14日(G1652)，1月16日(G1659）</t>
  </si>
  <si>
    <t>G1659</t>
  </si>
  <si>
    <t>厦门北-杭州东</t>
  </si>
  <si>
    <t>G1652</t>
  </si>
  <si>
    <t>徐明理</t>
  </si>
  <si>
    <t>王佳蕾</t>
  </si>
  <si>
    <t>杨阳</t>
  </si>
  <si>
    <t>赵海波</t>
  </si>
  <si>
    <t>何悦</t>
  </si>
  <si>
    <t>1月21日因私自行改签由G34至G36</t>
  </si>
  <si>
    <t>林岩</t>
  </si>
  <si>
    <t>张琦</t>
  </si>
  <si>
    <t>焦世强</t>
  </si>
  <si>
    <t>鲍印涛</t>
  </si>
  <si>
    <t>谭越</t>
  </si>
  <si>
    <t>明月</t>
  </si>
  <si>
    <t>谷峥</t>
  </si>
  <si>
    <t>何新宇</t>
  </si>
  <si>
    <t>韩秀国</t>
  </si>
  <si>
    <t>杨全喜</t>
  </si>
  <si>
    <t>张芳芳</t>
  </si>
  <si>
    <t>张瑚月</t>
  </si>
  <si>
    <t>刘磊</t>
  </si>
  <si>
    <t>赵扬</t>
  </si>
  <si>
    <t>秦淑娜</t>
  </si>
  <si>
    <t>裴雪薇</t>
  </si>
  <si>
    <t>郑萌萌</t>
  </si>
  <si>
    <t>崔丽娜</t>
  </si>
  <si>
    <t>黄剑鹏</t>
  </si>
  <si>
    <t>刘皓芳</t>
  </si>
  <si>
    <t>唐小梅</t>
  </si>
  <si>
    <t>李盈叡</t>
  </si>
  <si>
    <t>滕继涛</t>
  </si>
  <si>
    <t>王紫薇</t>
  </si>
  <si>
    <t>徐珊珊</t>
  </si>
  <si>
    <t>黄禹</t>
  </si>
  <si>
    <t>于涛</t>
  </si>
  <si>
    <t>商浚哲</t>
  </si>
  <si>
    <t>陆柳弯</t>
  </si>
  <si>
    <t>李云</t>
  </si>
  <si>
    <t>王亦明</t>
  </si>
  <si>
    <t>吴建华</t>
  </si>
  <si>
    <t>高品香</t>
  </si>
  <si>
    <t>1月20日(G34)</t>
  </si>
  <si>
    <t>G178</t>
  </si>
  <si>
    <t>王海燕</t>
  </si>
  <si>
    <t>1月14日(G37)</t>
  </si>
  <si>
    <t>G183</t>
  </si>
  <si>
    <t>白鹤翔</t>
  </si>
  <si>
    <t>甄伟</t>
  </si>
  <si>
    <t>王春梅</t>
  </si>
  <si>
    <t>席玲蔚</t>
  </si>
  <si>
    <t>刘宏伟</t>
  </si>
  <si>
    <t>陈亚洁</t>
  </si>
  <si>
    <t>邢若轮</t>
  </si>
  <si>
    <t>蒋晓伟</t>
  </si>
  <si>
    <t>刘文娟</t>
  </si>
  <si>
    <t>牌慧慧</t>
  </si>
  <si>
    <t>金额</t>
  </si>
  <si>
    <t>行程</t>
  </si>
  <si>
    <t>返回时间</t>
  </si>
  <si>
    <t>行程变更概述</t>
  </si>
  <si>
    <t>购票服务费</t>
  </si>
  <si>
    <t>返回行程</t>
  </si>
  <si>
    <t>出发行程</t>
  </si>
  <si>
    <t>部门</t>
  </si>
  <si>
    <t>姓名</t>
  </si>
  <si>
    <t>未取票</t>
    <phoneticPr fontId="29" type="noConversion"/>
  </si>
  <si>
    <t>火车票明细</t>
    <phoneticPr fontId="1" type="noConversion"/>
  </si>
  <si>
    <r>
      <t>1月15日(G1342)，</t>
    </r>
    <r>
      <rPr>
        <sz val="11"/>
        <color rgb="FFFF0000"/>
        <rFont val="微软雅黑"/>
        <family val="2"/>
        <charset val="134"/>
      </rPr>
      <t>回程退票</t>
    </r>
  </si>
  <si>
    <r>
      <t>1月14日(G818)，</t>
    </r>
    <r>
      <rPr>
        <sz val="11"/>
        <color rgb="FFFF0000"/>
        <rFont val="微软雅黑"/>
        <family val="2"/>
        <charset val="134"/>
      </rPr>
      <t>回程飞机</t>
    </r>
  </si>
  <si>
    <r>
      <t>1月20日(G7622)，</t>
    </r>
    <r>
      <rPr>
        <sz val="11"/>
        <color rgb="FFFF0000"/>
        <rFont val="微软雅黑"/>
        <family val="2"/>
        <charset val="134"/>
      </rPr>
      <t>去程改签</t>
    </r>
  </si>
  <si>
    <r>
      <rPr>
        <sz val="11"/>
        <color rgb="FFFF0000"/>
        <rFont val="微软雅黑"/>
        <family val="2"/>
        <charset val="134"/>
      </rPr>
      <t>去程退票，</t>
    </r>
    <r>
      <rPr>
        <sz val="11"/>
        <color theme="1"/>
        <rFont val="微软雅黑"/>
        <family val="2"/>
        <charset val="134"/>
      </rPr>
      <t>1月18日(G7587)</t>
    </r>
  </si>
  <si>
    <r>
      <rPr>
        <sz val="11"/>
        <color rgb="FFFF0000"/>
        <rFont val="微软雅黑"/>
        <family val="2"/>
        <charset val="134"/>
      </rPr>
      <t>去程退票，</t>
    </r>
    <r>
      <rPr>
        <sz val="11"/>
        <color theme="1"/>
        <rFont val="微软雅黑"/>
        <family val="2"/>
        <charset val="134"/>
      </rPr>
      <t>1月18日(G1501)</t>
    </r>
  </si>
  <si>
    <r>
      <t>1月18日(G1501)，</t>
    </r>
    <r>
      <rPr>
        <sz val="11"/>
        <color rgb="FFFF0000"/>
        <rFont val="微软雅黑"/>
        <family val="2"/>
        <charset val="134"/>
      </rPr>
      <t>去程退票</t>
    </r>
  </si>
  <si>
    <r>
      <t>1月20日(G7586)，</t>
    </r>
    <r>
      <rPr>
        <sz val="11"/>
        <color rgb="FFFF0000"/>
        <rFont val="微软雅黑"/>
        <family val="2"/>
        <charset val="134"/>
      </rPr>
      <t>去程退票</t>
    </r>
  </si>
  <si>
    <r>
      <t>1月14日(G281)，</t>
    </r>
    <r>
      <rPr>
        <sz val="11"/>
        <color rgb="FFFF0000"/>
        <rFont val="微软雅黑"/>
        <family val="2"/>
        <charset val="134"/>
      </rPr>
      <t>回程退票</t>
    </r>
  </si>
  <si>
    <t>价格</t>
    <phoneticPr fontId="1" type="noConversion"/>
  </si>
  <si>
    <r>
      <t>Departure</t>
    </r>
    <r>
      <rPr>
        <sz val="14"/>
        <rFont val="微软雅黑"/>
        <family val="2"/>
        <charset val="134"/>
      </rPr>
      <t xml:space="preserve">
</t>
    </r>
    <r>
      <rPr>
        <b/>
        <sz val="14"/>
        <rFont val="微软雅黑"/>
        <family val="2"/>
        <charset val="134"/>
      </rPr>
      <t>Date</t>
    </r>
  </si>
  <si>
    <r>
      <t>出发机场</t>
    </r>
    <r>
      <rPr>
        <sz val="14"/>
        <rFont val="微软雅黑"/>
        <family val="2"/>
        <charset val="134"/>
      </rPr>
      <t xml:space="preserve">
</t>
    </r>
    <r>
      <rPr>
        <b/>
        <sz val="14"/>
        <rFont val="微软雅黑"/>
        <family val="2"/>
        <charset val="134"/>
      </rPr>
      <t>高铁站</t>
    </r>
  </si>
  <si>
    <r>
      <t>抵达机场</t>
    </r>
    <r>
      <rPr>
        <sz val="14"/>
        <rFont val="微软雅黑"/>
        <family val="2"/>
        <charset val="134"/>
      </rPr>
      <t xml:space="preserve">
</t>
    </r>
    <r>
      <rPr>
        <b/>
        <sz val="14"/>
        <rFont val="微软雅黑"/>
        <family val="2"/>
        <charset val="134"/>
      </rPr>
      <t>高铁站</t>
    </r>
  </si>
  <si>
    <r>
      <t>起飞发车</t>
    </r>
    <r>
      <rPr>
        <sz val="14"/>
        <rFont val="微软雅黑"/>
        <family val="2"/>
        <charset val="134"/>
      </rPr>
      <t xml:space="preserve">
</t>
    </r>
    <r>
      <rPr>
        <b/>
        <sz val="14"/>
        <rFont val="微软雅黑"/>
        <family val="2"/>
        <charset val="134"/>
      </rPr>
      <t>时间</t>
    </r>
  </si>
  <si>
    <t>员工</t>
    <phoneticPr fontId="1" type="noConversion"/>
  </si>
  <si>
    <t>安潇琦 18032138162</t>
    <phoneticPr fontId="1" type="noConversion"/>
  </si>
  <si>
    <t>WAYNE RICHARD MODIG JR</t>
    <phoneticPr fontId="1" type="noConversion"/>
  </si>
  <si>
    <t>优惠金额</t>
    <phoneticPr fontId="1" type="noConversion"/>
  </si>
  <si>
    <t>茶叶罐&amp;茶叶</t>
    <phoneticPr fontId="1" type="noConversion"/>
  </si>
  <si>
    <t>更换加厚刀刮布，赠送</t>
    <phoneticPr fontId="1" type="noConversion"/>
  </si>
  <si>
    <t>总金额</t>
    <phoneticPr fontId="1" type="noConversion"/>
  </si>
  <si>
    <t>会议费专用发票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</si>
</sst>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.00_);[Red]\(&quot;¥&quot;#,##0.00\)"/>
    <numFmt numFmtId="177" formatCode="\¥#,##0.00_);[Red]\(\¥#,##0.00\)"/>
    <numFmt numFmtId="178" formatCode="hh:mm"/>
    <numFmt numFmtId="179" formatCode="h:mm;@"/>
    <numFmt numFmtId="180" formatCode="m&quot;月&quot;d&quot;日&quot;;@"/>
    <numFmt numFmtId="181" formatCode="&quot;￥&quot;#,##0.00;&quot;￥&quot;\-#,##0.00"/>
    <numFmt numFmtId="182" formatCode="_ \¥* #,##0.00_ ;_ \¥* \-#,##0.00_ ;_ \¥* &quot;-&quot;??_ ;_ @_ "/>
    <numFmt numFmtId="183" formatCode="_ [$¥-804]* #,##0.00_ ;_ [$¥-804]* \-#,##0.00_ ;_ [$¥-804]* &quot;-&quot;??_ ;_ @_ "/>
  </numFmts>
  <fonts count="42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13"/>
      <color theme="1"/>
      <name val="微软雅黑"/>
      <family val="2"/>
      <charset val="134"/>
    </font>
    <font>
      <sz val="13"/>
      <color rgb="FF000000"/>
      <name val="微软雅黑"/>
      <family val="2"/>
      <charset val="134"/>
    </font>
    <font>
      <u/>
      <sz val="13"/>
      <color rgb="FF0563C1"/>
      <name val="微软雅黑"/>
      <family val="2"/>
      <charset val="134"/>
    </font>
    <font>
      <u/>
      <sz val="13"/>
      <color theme="10"/>
      <name val="微软雅黑"/>
      <family val="2"/>
      <charset val="134"/>
    </font>
    <font>
      <b/>
      <sz val="13"/>
      <color rgb="FF000000"/>
      <name val="微软雅黑"/>
      <family val="2"/>
      <charset val="134"/>
    </font>
    <font>
      <sz val="13"/>
      <name val="微软雅黑"/>
      <family val="2"/>
      <charset val="134"/>
    </font>
    <font>
      <b/>
      <sz val="13"/>
      <name val="微软雅黑"/>
      <family val="2"/>
      <charset val="134"/>
    </font>
    <font>
      <sz val="13"/>
      <color rgb="FF1F2329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  <font>
      <sz val="13"/>
      <color rgb="FFFF000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rgb="FFFFFFFF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FFFFFF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0"/>
      <color theme="1"/>
      <name val="Verdana"/>
      <family val="2"/>
    </font>
    <font>
      <sz val="9"/>
      <name val="Verdana"/>
      <family val="2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3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theme="8" tint="-0.249977111117893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4"/>
      <name val="微软雅黑"/>
      <family val="2"/>
      <charset val="134"/>
    </font>
    <font>
      <sz val="14"/>
      <name val="微软雅黑"/>
      <family val="2"/>
      <charset val="134"/>
    </font>
    <font>
      <sz val="18"/>
      <name val="微软雅黑"/>
      <family val="2"/>
      <charset val="134"/>
    </font>
    <font>
      <b/>
      <sz val="18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8497B0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6038D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C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ont="0" applyFill="0" applyBorder="0" applyProtection="0"/>
    <xf numFmtId="0" fontId="25" fillId="0" borderId="0" applyNumberFormat="0" applyFont="0" applyFill="0" applyBorder="0" applyProtection="0"/>
    <xf numFmtId="0" fontId="28" fillId="0" borderId="0">
      <alignment vertical="center"/>
    </xf>
    <xf numFmtId="182" fontId="28" fillId="0" borderId="0" applyFont="0" applyFill="0" applyBorder="0" applyAlignment="0" applyProtection="0">
      <alignment vertical="center"/>
    </xf>
  </cellStyleXfs>
  <cellXfs count="192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76" fontId="10" fillId="9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/>
    </xf>
    <xf numFmtId="176" fontId="10" fillId="7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16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20" fillId="19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80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80" fontId="21" fillId="0" borderId="2" xfId="0" applyNumberFormat="1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horizontal="center" vertical="center"/>
    </xf>
    <xf numFmtId="0" fontId="21" fillId="14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26" fillId="0" borderId="0" xfId="1" applyNumberFormat="1" applyFont="1" applyFill="1" applyBorder="1" applyAlignment="1" applyProtection="1">
      <alignment horizontal="center" vertical="center"/>
    </xf>
    <xf numFmtId="0" fontId="17" fillId="0" borderId="0" xfId="2" applyFont="1" applyAlignment="1">
      <alignment horizontal="center" vertical="center"/>
    </xf>
    <xf numFmtId="182" fontId="17" fillId="0" borderId="0" xfId="3" applyFont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/>
    </xf>
    <xf numFmtId="178" fontId="21" fillId="0" borderId="2" xfId="0" applyNumberFormat="1" applyFont="1" applyBorder="1" applyAlignment="1">
      <alignment horizontal="center" vertical="center"/>
    </xf>
    <xf numFmtId="0" fontId="30" fillId="17" borderId="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79" fontId="21" fillId="0" borderId="2" xfId="0" applyNumberFormat="1" applyFont="1" applyBorder="1" applyAlignment="1">
      <alignment horizontal="center" vertical="center"/>
    </xf>
    <xf numFmtId="179" fontId="21" fillId="0" borderId="2" xfId="0" applyNumberFormat="1" applyFont="1" applyBorder="1" applyAlignment="1">
      <alignment horizontal="center" vertical="center" wrapText="1"/>
    </xf>
    <xf numFmtId="0" fontId="30" fillId="18" borderId="2" xfId="0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58" fontId="30" fillId="0" borderId="2" xfId="2" applyNumberFormat="1" applyFont="1" applyBorder="1" applyAlignment="1">
      <alignment horizontal="center" vertical="center"/>
    </xf>
    <xf numFmtId="182" fontId="30" fillId="0" borderId="2" xfId="3" applyFont="1" applyBorder="1" applyAlignment="1">
      <alignment horizontal="center" vertical="center"/>
    </xf>
    <xf numFmtId="183" fontId="30" fillId="0" borderId="2" xfId="2" applyNumberFormat="1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182" fontId="30" fillId="0" borderId="2" xfId="3" applyFont="1" applyFill="1" applyBorder="1" applyAlignment="1">
      <alignment horizontal="center" vertical="center"/>
    </xf>
    <xf numFmtId="0" fontId="34" fillId="0" borderId="2" xfId="2" applyFont="1" applyBorder="1" applyAlignment="1">
      <alignment horizontal="center" vertical="center"/>
    </xf>
    <xf numFmtId="14" fontId="34" fillId="0" borderId="2" xfId="2" applyNumberFormat="1" applyFont="1" applyBorder="1" applyAlignment="1">
      <alignment horizontal="center" vertical="center"/>
    </xf>
    <xf numFmtId="179" fontId="34" fillId="0" borderId="2" xfId="2" applyNumberFormat="1" applyFont="1" applyBorder="1" applyAlignment="1">
      <alignment horizontal="center" vertical="center"/>
    </xf>
    <xf numFmtId="58" fontId="30" fillId="13" borderId="2" xfId="2" applyNumberFormat="1" applyFont="1" applyFill="1" applyBorder="1" applyAlignment="1">
      <alignment horizontal="center" vertical="center"/>
    </xf>
    <xf numFmtId="0" fontId="30" fillId="13" borderId="2" xfId="2" applyFont="1" applyFill="1" applyBorder="1" applyAlignment="1">
      <alignment horizontal="center" vertical="center"/>
    </xf>
    <xf numFmtId="0" fontId="35" fillId="0" borderId="2" xfId="2" applyFont="1" applyBorder="1" applyAlignment="1">
      <alignment horizontal="center" vertical="center"/>
    </xf>
    <xf numFmtId="58" fontId="30" fillId="12" borderId="2" xfId="2" applyNumberFormat="1" applyFont="1" applyFill="1" applyBorder="1" applyAlignment="1">
      <alignment horizontal="center" vertical="center"/>
    </xf>
    <xf numFmtId="0" fontId="30" fillId="12" borderId="2" xfId="2" applyFont="1" applyFill="1" applyBorder="1" applyAlignment="1">
      <alignment horizontal="center" vertical="center"/>
    </xf>
    <xf numFmtId="0" fontId="34" fillId="13" borderId="2" xfId="2" applyFont="1" applyFill="1" applyBorder="1" applyAlignment="1">
      <alignment horizontal="center" vertical="center"/>
    </xf>
    <xf numFmtId="182" fontId="30" fillId="12" borderId="2" xfId="3" applyFont="1" applyFill="1" applyBorder="1" applyAlignment="1">
      <alignment horizontal="center" vertical="center"/>
    </xf>
    <xf numFmtId="183" fontId="34" fillId="12" borderId="2" xfId="2" applyNumberFormat="1" applyFont="1" applyFill="1" applyBorder="1" applyAlignment="1">
      <alignment horizontal="center" vertical="center"/>
    </xf>
    <xf numFmtId="182" fontId="30" fillId="13" borderId="2" xfId="3" applyFont="1" applyFill="1" applyBorder="1" applyAlignment="1">
      <alignment horizontal="center" vertical="center"/>
    </xf>
    <xf numFmtId="0" fontId="34" fillId="12" borderId="2" xfId="2" applyFont="1" applyFill="1" applyBorder="1" applyAlignment="1">
      <alignment horizontal="center" vertical="center"/>
    </xf>
    <xf numFmtId="58" fontId="35" fillId="0" borderId="2" xfId="2" applyNumberFormat="1" applyFont="1" applyBorder="1" applyAlignment="1">
      <alignment horizontal="center" vertical="center"/>
    </xf>
    <xf numFmtId="182" fontId="22" fillId="0" borderId="2" xfId="2" applyNumberFormat="1" applyFont="1" applyBorder="1" applyAlignment="1">
      <alignment horizontal="center" vertical="center"/>
    </xf>
    <xf numFmtId="0" fontId="37" fillId="23" borderId="2" xfId="2" applyFont="1" applyFill="1" applyBorder="1" applyAlignment="1">
      <alignment horizontal="center" vertical="center"/>
    </xf>
    <xf numFmtId="0" fontId="37" fillId="22" borderId="2" xfId="2" applyFont="1" applyFill="1" applyBorder="1" applyAlignment="1">
      <alignment horizontal="center" vertical="center"/>
    </xf>
    <xf numFmtId="0" fontId="38" fillId="0" borderId="2" xfId="1" applyNumberFormat="1" applyFont="1" applyFill="1" applyBorder="1" applyAlignment="1" applyProtection="1">
      <alignment horizontal="center" vertical="center"/>
    </xf>
    <xf numFmtId="0" fontId="38" fillId="0" borderId="2" xfId="1" applyNumberFormat="1" applyFont="1" applyFill="1" applyBorder="1" applyAlignment="1" applyProtection="1">
      <alignment horizontal="center" vertical="center" wrapText="1"/>
    </xf>
    <xf numFmtId="181" fontId="38" fillId="0" borderId="2" xfId="1" applyNumberFormat="1" applyFont="1" applyFill="1" applyBorder="1" applyAlignment="1" applyProtection="1">
      <alignment horizontal="center" vertical="center" wrapText="1"/>
    </xf>
    <xf numFmtId="0" fontId="39" fillId="0" borderId="2" xfId="1" applyNumberFormat="1" applyFont="1" applyFill="1" applyBorder="1" applyAlignment="1" applyProtection="1">
      <alignment horizontal="center" vertical="center"/>
    </xf>
    <xf numFmtId="180" fontId="39" fillId="0" borderId="2" xfId="1" applyNumberFormat="1" applyFont="1" applyFill="1" applyBorder="1" applyAlignment="1" applyProtection="1">
      <alignment horizontal="center" vertical="center" wrapText="1"/>
    </xf>
    <xf numFmtId="14" fontId="39" fillId="0" borderId="2" xfId="1" applyNumberFormat="1" applyFont="1" applyFill="1" applyBorder="1" applyAlignment="1" applyProtection="1">
      <alignment horizontal="center" vertical="center"/>
    </xf>
    <xf numFmtId="178" fontId="39" fillId="0" borderId="2" xfId="1" applyNumberFormat="1" applyFont="1" applyFill="1" applyBorder="1" applyAlignment="1" applyProtection="1">
      <alignment horizontal="center" vertical="center"/>
    </xf>
    <xf numFmtId="178" fontId="39" fillId="0" borderId="2" xfId="1" applyNumberFormat="1" applyFont="1" applyFill="1" applyBorder="1" applyAlignment="1" applyProtection="1">
      <alignment horizontal="center" vertical="center" wrapText="1"/>
    </xf>
    <xf numFmtId="179" fontId="39" fillId="0" borderId="2" xfId="1" applyNumberFormat="1" applyFont="1" applyFill="1" applyBorder="1" applyAlignment="1" applyProtection="1">
      <alignment horizontal="center" vertical="center"/>
    </xf>
    <xf numFmtId="179" fontId="39" fillId="0" borderId="2" xfId="1" applyNumberFormat="1" applyFont="1" applyFill="1" applyBorder="1" applyAlignment="1" applyProtection="1">
      <alignment horizontal="center" vertical="center" wrapText="1"/>
    </xf>
    <xf numFmtId="0" fontId="39" fillId="0" borderId="2" xfId="1" applyNumberFormat="1" applyFont="1" applyFill="1" applyBorder="1" applyAlignment="1" applyProtection="1">
      <alignment horizontal="center" vertical="center" wrapText="1"/>
    </xf>
    <xf numFmtId="20" fontId="39" fillId="0" borderId="2" xfId="1" applyNumberFormat="1" applyFont="1" applyFill="1" applyBorder="1" applyAlignment="1" applyProtection="1">
      <alignment horizontal="center" vertical="center"/>
    </xf>
    <xf numFmtId="180" fontId="39" fillId="0" borderId="2" xfId="1" applyNumberFormat="1" applyFont="1" applyFill="1" applyBorder="1" applyAlignment="1" applyProtection="1">
      <alignment horizontal="center" vertical="center"/>
    </xf>
    <xf numFmtId="20" fontId="39" fillId="0" borderId="2" xfId="1" applyNumberFormat="1" applyFont="1" applyFill="1" applyBorder="1" applyAlignment="1" applyProtection="1">
      <alignment horizontal="center" vertical="center" wrapText="1"/>
    </xf>
    <xf numFmtId="0" fontId="41" fillId="0" borderId="2" xfId="1" applyNumberFormat="1" applyFont="1" applyFill="1" applyBorder="1" applyAlignment="1" applyProtection="1">
      <alignment horizontal="center" vertical="center"/>
    </xf>
    <xf numFmtId="0" fontId="40" fillId="0" borderId="0" xfId="1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9" fillId="13" borderId="2" xfId="0" applyNumberFormat="1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left" vertical="center"/>
    </xf>
    <xf numFmtId="0" fontId="31" fillId="0" borderId="5" xfId="0" applyFont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16" fillId="16" borderId="2" xfId="0" applyFont="1" applyFill="1" applyBorder="1" applyAlignment="1">
      <alignment horizontal="center" vertical="center"/>
    </xf>
    <xf numFmtId="0" fontId="16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/>
    </xf>
    <xf numFmtId="0" fontId="37" fillId="15" borderId="2" xfId="2" applyFont="1" applyFill="1" applyBorder="1" applyAlignment="1">
      <alignment horizontal="center" vertical="center"/>
    </xf>
    <xf numFmtId="0" fontId="37" fillId="23" borderId="2" xfId="2" applyFont="1" applyFill="1" applyBorder="1" applyAlignment="1">
      <alignment horizontal="center" vertical="center"/>
    </xf>
    <xf numFmtId="0" fontId="37" fillId="22" borderId="2" xfId="2" applyFont="1" applyFill="1" applyBorder="1" applyAlignment="1">
      <alignment horizontal="center" vertical="center"/>
    </xf>
    <xf numFmtId="0" fontId="36" fillId="0" borderId="2" xfId="2" applyFont="1" applyBorder="1" applyAlignment="1">
      <alignment horizontal="center" vertical="center"/>
    </xf>
    <xf numFmtId="0" fontId="37" fillId="21" borderId="2" xfId="2" applyFont="1" applyFill="1" applyBorder="1" applyAlignment="1">
      <alignment horizontal="center" vertical="center"/>
    </xf>
    <xf numFmtId="182" fontId="37" fillId="21" borderId="2" xfId="3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7" fillId="0" borderId="2" xfId="1" applyNumberFormat="1" applyFont="1" applyFill="1" applyBorder="1" applyAlignment="1" applyProtection="1">
      <alignment horizontal="center" vertical="center"/>
    </xf>
    <xf numFmtId="0" fontId="41" fillId="0" borderId="8" xfId="1" applyNumberFormat="1" applyFont="1" applyFill="1" applyBorder="1" applyAlignment="1" applyProtection="1">
      <alignment horizontal="right" vertical="center"/>
    </xf>
    <xf numFmtId="0" fontId="41" fillId="0" borderId="7" xfId="1" applyNumberFormat="1" applyFont="1" applyFill="1" applyBorder="1" applyAlignment="1" applyProtection="1">
      <alignment horizontal="right" vertical="center"/>
    </xf>
    <xf numFmtId="0" fontId="41" fillId="0" borderId="6" xfId="1" applyNumberFormat="1" applyFont="1" applyFill="1" applyBorder="1" applyAlignment="1" applyProtection="1">
      <alignment horizontal="right" vertical="center"/>
    </xf>
    <xf numFmtId="178" fontId="39" fillId="0" borderId="2" xfId="1" applyNumberFormat="1" applyFont="1" applyFill="1" applyBorder="1" applyAlignment="1" applyProtection="1">
      <alignment horizontal="center" vertical="center" wrapText="1"/>
    </xf>
    <xf numFmtId="0" fontId="39" fillId="0" borderId="2" xfId="1" applyNumberFormat="1" applyFont="1" applyFill="1" applyBorder="1" applyAlignment="1" applyProtection="1">
      <alignment horizontal="center" vertical="center"/>
    </xf>
    <xf numFmtId="20" fontId="39" fillId="0" borderId="2" xfId="1" applyNumberFormat="1" applyFont="1" applyFill="1" applyBorder="1" applyAlignment="1" applyProtection="1">
      <alignment horizontal="center" vertical="center"/>
    </xf>
    <xf numFmtId="0" fontId="39" fillId="0" borderId="2" xfId="1" applyNumberFormat="1" applyFont="1" applyFill="1" applyBorder="1" applyAlignment="1" applyProtection="1">
      <alignment horizontal="center" vertical="center" wrapText="1"/>
    </xf>
    <xf numFmtId="58" fontId="39" fillId="0" borderId="2" xfId="1" applyNumberFormat="1" applyFont="1" applyFill="1" applyBorder="1" applyAlignment="1" applyProtection="1">
      <alignment horizontal="center" vertical="center"/>
    </xf>
    <xf numFmtId="180" fontId="39" fillId="0" borderId="2" xfId="1" applyNumberFormat="1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2" xfId="1" xr:uid="{AFCC07C8-EB30-4DB9-9A2A-C7FED1C1C322}"/>
    <cellStyle name="常规 3" xfId="2" xr:uid="{67AEA9C8-C21B-445E-BC29-2325A94C2135}"/>
    <cellStyle name="货币 2" xfId="3" xr:uid="{48E72A0A-D9E6-41CA-8258-63BA8FC02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5210370021/wangfegn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25D9-5479-451C-A8A5-CFF7FE24BEA4}">
  <sheetPr>
    <pageSetUpPr fitToPage="1"/>
  </sheetPr>
  <dimension ref="A1:J402"/>
  <sheetViews>
    <sheetView tabSelected="1" topLeftCell="A368" zoomScale="55" zoomScaleNormal="55" workbookViewId="0">
      <selection activeCell="J406" sqref="J406"/>
    </sheetView>
  </sheetViews>
  <sheetFormatPr defaultColWidth="14" defaultRowHeight="12.75" x14ac:dyDescent="0.35"/>
  <cols>
    <col min="1" max="1" width="22.28515625" style="1" customWidth="1"/>
    <col min="2" max="2" width="6.5" style="1" bestFit="1" customWidth="1"/>
    <col min="3" max="3" width="114" style="1" bestFit="1" customWidth="1"/>
    <col min="4" max="4" width="7.42578125" style="1" bestFit="1" customWidth="1"/>
    <col min="5" max="5" width="7.5703125" style="46" bestFit="1" customWidth="1"/>
    <col min="6" max="6" width="6.5" style="46" bestFit="1" customWidth="1"/>
    <col min="7" max="7" width="7.5703125" style="46" bestFit="1" customWidth="1"/>
    <col min="8" max="8" width="14.7109375" style="1" bestFit="1" customWidth="1"/>
    <col min="9" max="9" width="22" style="2" bestFit="1" customWidth="1"/>
    <col min="10" max="10" width="92.78515625" style="1" bestFit="1" customWidth="1"/>
  </cols>
  <sheetData>
    <row r="1" spans="1:10" s="45" customFormat="1" ht="27.4" customHeight="1" x14ac:dyDescent="0.35">
      <c r="A1" s="149" t="s">
        <v>1166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s="4" customFormat="1" ht="18.399999999999999" x14ac:dyDescent="0.35">
      <c r="A2" s="5" t="s">
        <v>0</v>
      </c>
      <c r="B2" s="155" t="s">
        <v>148</v>
      </c>
      <c r="C2" s="155"/>
      <c r="D2" s="150" t="s">
        <v>1</v>
      </c>
      <c r="E2" s="150"/>
      <c r="F2" s="150"/>
      <c r="G2" s="150"/>
      <c r="H2" s="156" t="s">
        <v>2</v>
      </c>
      <c r="I2" s="156"/>
      <c r="J2" s="156"/>
    </row>
    <row r="3" spans="1:10" s="4" customFormat="1" ht="18.399999999999999" x14ac:dyDescent="0.35">
      <c r="A3" s="5" t="s">
        <v>3</v>
      </c>
      <c r="B3" s="156" t="s">
        <v>149</v>
      </c>
      <c r="C3" s="156"/>
      <c r="D3" s="165" t="s">
        <v>4</v>
      </c>
      <c r="E3" s="165"/>
      <c r="F3" s="165"/>
      <c r="G3" s="165"/>
      <c r="H3" s="156" t="s">
        <v>5</v>
      </c>
      <c r="I3" s="156"/>
      <c r="J3" s="156"/>
    </row>
    <row r="4" spans="1:10" s="4" customFormat="1" ht="18.399999999999999" x14ac:dyDescent="0.35">
      <c r="A4" s="5" t="s">
        <v>6</v>
      </c>
      <c r="B4" s="155" t="s">
        <v>150</v>
      </c>
      <c r="C4" s="155"/>
      <c r="D4" s="150" t="s">
        <v>1279</v>
      </c>
      <c r="E4" s="150"/>
      <c r="F4" s="150"/>
      <c r="G4" s="150"/>
      <c r="H4" s="164" t="s">
        <v>87</v>
      </c>
      <c r="I4" s="164"/>
      <c r="J4" s="164"/>
    </row>
    <row r="5" spans="1:10" s="4" customFormat="1" ht="18.399999999999999" x14ac:dyDescent="0.35">
      <c r="A5" s="5" t="s">
        <v>7</v>
      </c>
      <c r="B5" s="156" t="s">
        <v>91</v>
      </c>
      <c r="C5" s="156"/>
      <c r="D5" s="150" t="s">
        <v>1278</v>
      </c>
      <c r="E5" s="150"/>
      <c r="F5" s="150"/>
      <c r="G5" s="150"/>
      <c r="H5" s="166">
        <v>45756</v>
      </c>
      <c r="I5" s="166"/>
      <c r="J5" s="166"/>
    </row>
    <row r="6" spans="1:10" s="4" customFormat="1" ht="18.399999999999999" x14ac:dyDescent="0.35">
      <c r="A6" s="5" t="s">
        <v>8</v>
      </c>
      <c r="B6" s="156" t="s">
        <v>9</v>
      </c>
      <c r="C6" s="156"/>
      <c r="D6" s="150" t="s">
        <v>10</v>
      </c>
      <c r="E6" s="150"/>
      <c r="F6" s="150"/>
      <c r="G6" s="150"/>
      <c r="H6" s="155" t="s">
        <v>151</v>
      </c>
      <c r="I6" s="155"/>
      <c r="J6" s="155"/>
    </row>
    <row r="7" spans="1:10" s="4" customFormat="1" ht="44" customHeight="1" x14ac:dyDescent="0.35">
      <c r="A7" s="9" t="s">
        <v>11</v>
      </c>
      <c r="B7" s="10" t="s">
        <v>12</v>
      </c>
      <c r="C7" s="10" t="s">
        <v>90</v>
      </c>
      <c r="D7" s="10" t="s">
        <v>14</v>
      </c>
      <c r="E7" s="10" t="s">
        <v>15</v>
      </c>
      <c r="F7" s="10" t="s">
        <v>14</v>
      </c>
      <c r="G7" s="10" t="s">
        <v>15</v>
      </c>
      <c r="H7" s="10" t="s">
        <v>16</v>
      </c>
      <c r="I7" s="11" t="s">
        <v>17</v>
      </c>
      <c r="J7" s="10" t="s">
        <v>18</v>
      </c>
    </row>
    <row r="8" spans="1:10" s="16" customFormat="1" ht="20.75" customHeight="1" x14ac:dyDescent="0.35">
      <c r="A8" s="150" t="s">
        <v>19</v>
      </c>
      <c r="B8" s="12">
        <v>1</v>
      </c>
      <c r="C8" s="13" t="s">
        <v>1228</v>
      </c>
      <c r="D8" s="12">
        <v>1</v>
      </c>
      <c r="E8" s="12" t="s">
        <v>20</v>
      </c>
      <c r="F8" s="12">
        <v>1</v>
      </c>
      <c r="G8" s="12" t="s">
        <v>21</v>
      </c>
      <c r="H8" s="12">
        <f>员工机票明细!O296</f>
        <v>353106</v>
      </c>
      <c r="I8" s="14">
        <f>D8*F8*H8</f>
        <v>353106</v>
      </c>
      <c r="J8" s="15" t="s">
        <v>1276</v>
      </c>
    </row>
    <row r="9" spans="1:10" s="4" customFormat="1" ht="20.75" customHeight="1" x14ac:dyDescent="0.35">
      <c r="A9" s="150"/>
      <c r="B9" s="8">
        <v>2</v>
      </c>
      <c r="C9" s="7" t="s">
        <v>1229</v>
      </c>
      <c r="D9" s="12">
        <v>1</v>
      </c>
      <c r="E9" s="12" t="s">
        <v>22</v>
      </c>
      <c r="F9" s="12">
        <v>1</v>
      </c>
      <c r="G9" s="12" t="s">
        <v>21</v>
      </c>
      <c r="H9" s="12">
        <f>火车票明细!A197</f>
        <v>152017</v>
      </c>
      <c r="I9" s="14">
        <f>D9*F9*H9</f>
        <v>152017</v>
      </c>
      <c r="J9" s="15" t="s">
        <v>1277</v>
      </c>
    </row>
    <row r="10" spans="1:10" s="4" customFormat="1" ht="25.05" customHeight="1" x14ac:dyDescent="0.35">
      <c r="A10" s="163" t="s">
        <v>23</v>
      </c>
      <c r="B10" s="163"/>
      <c r="C10" s="163"/>
      <c r="D10" s="163"/>
      <c r="E10" s="163"/>
      <c r="F10" s="163"/>
      <c r="G10" s="163"/>
      <c r="H10" s="8"/>
      <c r="I10" s="17">
        <f>SUM(I8:I9)</f>
        <v>505123</v>
      </c>
      <c r="J10" s="6" t="s">
        <v>154</v>
      </c>
    </row>
    <row r="11" spans="1:10" s="4" customFormat="1" ht="44" customHeight="1" x14ac:dyDescent="0.35">
      <c r="A11" s="9" t="s">
        <v>11</v>
      </c>
      <c r="B11" s="10" t="s">
        <v>12</v>
      </c>
      <c r="C11" s="10" t="s">
        <v>13</v>
      </c>
      <c r="D11" s="10" t="s">
        <v>14</v>
      </c>
      <c r="E11" s="10" t="s">
        <v>15</v>
      </c>
      <c r="F11" s="10" t="s">
        <v>14</v>
      </c>
      <c r="G11" s="10" t="s">
        <v>15</v>
      </c>
      <c r="H11" s="10" t="s">
        <v>16</v>
      </c>
      <c r="I11" s="11" t="s">
        <v>17</v>
      </c>
      <c r="J11" s="10" t="s">
        <v>18</v>
      </c>
    </row>
    <row r="12" spans="1:10" s="4" customFormat="1" ht="18.399999999999999" x14ac:dyDescent="0.35">
      <c r="A12" s="7" t="s">
        <v>24</v>
      </c>
      <c r="B12" s="8">
        <v>1</v>
      </c>
      <c r="C12" s="7" t="s">
        <v>152</v>
      </c>
      <c r="D12" s="22">
        <f>373+197</f>
        <v>570</v>
      </c>
      <c r="E12" s="22" t="s">
        <v>20</v>
      </c>
      <c r="F12" s="22">
        <v>1</v>
      </c>
      <c r="G12" s="22" t="s">
        <v>21</v>
      </c>
      <c r="H12" s="22">
        <v>20</v>
      </c>
      <c r="I12" s="132">
        <f>D12*F12*H12</f>
        <v>11400</v>
      </c>
      <c r="J12" s="27" t="s">
        <v>448</v>
      </c>
    </row>
    <row r="13" spans="1:10" s="4" customFormat="1" ht="25.05" customHeight="1" x14ac:dyDescent="0.35">
      <c r="A13" s="163" t="s">
        <v>23</v>
      </c>
      <c r="B13" s="163"/>
      <c r="C13" s="163"/>
      <c r="D13" s="163"/>
      <c r="E13" s="163"/>
      <c r="F13" s="163"/>
      <c r="G13" s="163"/>
      <c r="H13" s="8"/>
      <c r="I13" s="17">
        <f>SUM(I12:I12)</f>
        <v>11400</v>
      </c>
      <c r="J13" s="18"/>
    </row>
    <row r="14" spans="1:10" s="4" customFormat="1" ht="44" customHeight="1" x14ac:dyDescent="0.35">
      <c r="A14" s="9" t="s">
        <v>25</v>
      </c>
      <c r="B14" s="10" t="s">
        <v>12</v>
      </c>
      <c r="C14" s="10" t="s">
        <v>13</v>
      </c>
      <c r="D14" s="10" t="s">
        <v>14</v>
      </c>
      <c r="E14" s="10" t="s">
        <v>15</v>
      </c>
      <c r="F14" s="10" t="s">
        <v>14</v>
      </c>
      <c r="G14" s="10" t="s">
        <v>15</v>
      </c>
      <c r="H14" s="10" t="s">
        <v>16</v>
      </c>
      <c r="I14" s="11" t="s">
        <v>17</v>
      </c>
      <c r="J14" s="10" t="s">
        <v>18</v>
      </c>
    </row>
    <row r="15" spans="1:10" s="16" customFormat="1" ht="25.05" customHeight="1" x14ac:dyDescent="0.35">
      <c r="A15" s="145" t="s">
        <v>244</v>
      </c>
      <c r="B15" s="12">
        <v>1</v>
      </c>
      <c r="C15" s="19" t="s">
        <v>155</v>
      </c>
      <c r="D15" s="12">
        <v>125</v>
      </c>
      <c r="E15" s="48" t="s">
        <v>156</v>
      </c>
      <c r="F15" s="12">
        <v>2.5</v>
      </c>
      <c r="G15" s="12" t="s">
        <v>103</v>
      </c>
      <c r="H15" s="12">
        <v>300</v>
      </c>
      <c r="I15" s="132">
        <f>H15*F15*D15</f>
        <v>93750</v>
      </c>
      <c r="J15" s="47"/>
    </row>
    <row r="16" spans="1:10" s="16" customFormat="1" ht="25.05" customHeight="1" x14ac:dyDescent="0.35">
      <c r="A16" s="148"/>
      <c r="B16" s="12">
        <v>2</v>
      </c>
      <c r="C16" s="13" t="s">
        <v>109</v>
      </c>
      <c r="D16" s="12">
        <v>4</v>
      </c>
      <c r="E16" s="20" t="s">
        <v>107</v>
      </c>
      <c r="F16" s="12">
        <v>2.5</v>
      </c>
      <c r="G16" s="12" t="s">
        <v>103</v>
      </c>
      <c r="H16" s="12">
        <v>1200</v>
      </c>
      <c r="I16" s="132">
        <f t="shared" ref="I16:I80" si="0">H16*F16*D16</f>
        <v>12000</v>
      </c>
      <c r="J16" s="47"/>
    </row>
    <row r="17" spans="1:10" s="16" customFormat="1" ht="25.05" customHeight="1" x14ac:dyDescent="0.35">
      <c r="A17" s="148"/>
      <c r="B17" s="12">
        <v>3</v>
      </c>
      <c r="C17" s="13" t="s">
        <v>112</v>
      </c>
      <c r="D17" s="12">
        <v>1</v>
      </c>
      <c r="E17" s="20" t="s">
        <v>107</v>
      </c>
      <c r="F17" s="12">
        <v>2.5</v>
      </c>
      <c r="G17" s="12" t="s">
        <v>103</v>
      </c>
      <c r="H17" s="12">
        <v>8000</v>
      </c>
      <c r="I17" s="132">
        <f>H17*F17*D17</f>
        <v>20000</v>
      </c>
      <c r="J17" s="47"/>
    </row>
    <row r="18" spans="1:10" s="16" customFormat="1" ht="25.05" customHeight="1" x14ac:dyDescent="0.35">
      <c r="A18" s="148"/>
      <c r="B18" s="12">
        <v>4</v>
      </c>
      <c r="C18" s="13" t="s">
        <v>114</v>
      </c>
      <c r="D18" s="12">
        <v>1</v>
      </c>
      <c r="E18" s="20" t="s">
        <v>107</v>
      </c>
      <c r="F18" s="12">
        <v>2.5</v>
      </c>
      <c r="G18" s="12" t="s">
        <v>103</v>
      </c>
      <c r="H18" s="12">
        <v>5000</v>
      </c>
      <c r="I18" s="132">
        <f t="shared" si="0"/>
        <v>12500</v>
      </c>
      <c r="J18" s="47"/>
    </row>
    <row r="19" spans="1:10" s="16" customFormat="1" ht="25.05" customHeight="1" x14ac:dyDescent="0.35">
      <c r="A19" s="148"/>
      <c r="B19" s="12">
        <v>5</v>
      </c>
      <c r="C19" s="13" t="s">
        <v>157</v>
      </c>
      <c r="D19" s="12">
        <v>2</v>
      </c>
      <c r="E19" s="20" t="s">
        <v>107</v>
      </c>
      <c r="F19" s="12">
        <v>2.5</v>
      </c>
      <c r="G19" s="12" t="s">
        <v>103</v>
      </c>
      <c r="H19" s="12">
        <v>500</v>
      </c>
      <c r="I19" s="132">
        <f t="shared" si="0"/>
        <v>2500</v>
      </c>
      <c r="J19" s="47"/>
    </row>
    <row r="20" spans="1:10" s="16" customFormat="1" ht="25.05" customHeight="1" x14ac:dyDescent="0.35">
      <c r="A20" s="148"/>
      <c r="B20" s="12">
        <v>6</v>
      </c>
      <c r="C20" s="13" t="s">
        <v>115</v>
      </c>
      <c r="D20" s="12">
        <v>1</v>
      </c>
      <c r="E20" s="20" t="s">
        <v>107</v>
      </c>
      <c r="F20" s="12">
        <v>2.5</v>
      </c>
      <c r="G20" s="12" t="s">
        <v>103</v>
      </c>
      <c r="H20" s="12">
        <v>2000</v>
      </c>
      <c r="I20" s="132">
        <f t="shared" si="0"/>
        <v>5000</v>
      </c>
      <c r="J20" s="47"/>
    </row>
    <row r="21" spans="1:10" s="16" customFormat="1" ht="25.05" customHeight="1" x14ac:dyDescent="0.35">
      <c r="A21" s="148"/>
      <c r="B21" s="12">
        <v>7</v>
      </c>
      <c r="C21" s="13" t="s">
        <v>116</v>
      </c>
      <c r="D21" s="12">
        <v>1</v>
      </c>
      <c r="E21" s="20" t="s">
        <v>107</v>
      </c>
      <c r="F21" s="12">
        <v>2.5</v>
      </c>
      <c r="G21" s="12" t="s">
        <v>103</v>
      </c>
      <c r="H21" s="12">
        <v>3000</v>
      </c>
      <c r="I21" s="132">
        <f t="shared" si="0"/>
        <v>7500</v>
      </c>
      <c r="J21" s="47"/>
    </row>
    <row r="22" spans="1:10" s="16" customFormat="1" ht="25.05" customHeight="1" x14ac:dyDescent="0.35">
      <c r="A22" s="148"/>
      <c r="B22" s="12">
        <v>8</v>
      </c>
      <c r="C22" s="19" t="s">
        <v>117</v>
      </c>
      <c r="D22" s="20">
        <v>8</v>
      </c>
      <c r="E22" s="20" t="s">
        <v>107</v>
      </c>
      <c r="F22" s="12">
        <v>2.5</v>
      </c>
      <c r="G22" s="12" t="s">
        <v>103</v>
      </c>
      <c r="H22" s="20">
        <v>600</v>
      </c>
      <c r="I22" s="132">
        <f t="shared" si="0"/>
        <v>12000</v>
      </c>
      <c r="J22" s="49"/>
    </row>
    <row r="23" spans="1:10" s="16" customFormat="1" ht="25.05" customHeight="1" x14ac:dyDescent="0.35">
      <c r="A23" s="148"/>
      <c r="B23" s="12">
        <v>9</v>
      </c>
      <c r="C23" s="19" t="s">
        <v>127</v>
      </c>
      <c r="D23" s="20">
        <v>8</v>
      </c>
      <c r="E23" s="20" t="s">
        <v>107</v>
      </c>
      <c r="F23" s="12">
        <v>2.5</v>
      </c>
      <c r="G23" s="12" t="s">
        <v>103</v>
      </c>
      <c r="H23" s="20">
        <v>500</v>
      </c>
      <c r="I23" s="132">
        <f t="shared" si="0"/>
        <v>10000</v>
      </c>
      <c r="J23" s="49"/>
    </row>
    <row r="24" spans="1:10" s="16" customFormat="1" ht="25.05" customHeight="1" x14ac:dyDescent="0.35">
      <c r="A24" s="148"/>
      <c r="B24" s="12">
        <v>10</v>
      </c>
      <c r="C24" s="19" t="s">
        <v>158</v>
      </c>
      <c r="D24" s="20">
        <v>3</v>
      </c>
      <c r="E24" s="20" t="s">
        <v>107</v>
      </c>
      <c r="F24" s="12">
        <v>2.5</v>
      </c>
      <c r="G24" s="12" t="s">
        <v>103</v>
      </c>
      <c r="H24" s="20">
        <v>450</v>
      </c>
      <c r="I24" s="132">
        <f t="shared" si="0"/>
        <v>3375</v>
      </c>
      <c r="J24" s="49"/>
    </row>
    <row r="25" spans="1:10" s="16" customFormat="1" ht="25.05" customHeight="1" x14ac:dyDescent="0.35">
      <c r="A25" s="148"/>
      <c r="B25" s="12">
        <v>11</v>
      </c>
      <c r="C25" s="19" t="s">
        <v>159</v>
      </c>
      <c r="D25" s="20">
        <v>4</v>
      </c>
      <c r="E25" s="20" t="s">
        <v>107</v>
      </c>
      <c r="F25" s="12">
        <v>2.5</v>
      </c>
      <c r="G25" s="12" t="s">
        <v>103</v>
      </c>
      <c r="H25" s="20">
        <v>1500</v>
      </c>
      <c r="I25" s="132">
        <f t="shared" si="0"/>
        <v>15000</v>
      </c>
      <c r="J25" s="49"/>
    </row>
    <row r="26" spans="1:10" s="16" customFormat="1" ht="25.05" customHeight="1" x14ac:dyDescent="0.35">
      <c r="A26" s="148"/>
      <c r="B26" s="12">
        <v>12</v>
      </c>
      <c r="C26" s="19" t="s">
        <v>125</v>
      </c>
      <c r="D26" s="20">
        <v>2</v>
      </c>
      <c r="E26" s="48" t="s">
        <v>107</v>
      </c>
      <c r="F26" s="12">
        <v>2.5</v>
      </c>
      <c r="G26" s="12" t="s">
        <v>103</v>
      </c>
      <c r="H26" s="20">
        <v>450</v>
      </c>
      <c r="I26" s="132">
        <f t="shared" si="0"/>
        <v>2250</v>
      </c>
      <c r="J26" s="49"/>
    </row>
    <row r="27" spans="1:10" s="16" customFormat="1" ht="25.05" customHeight="1" x14ac:dyDescent="0.35">
      <c r="A27" s="148"/>
      <c r="B27" s="12">
        <v>13</v>
      </c>
      <c r="C27" s="19" t="s">
        <v>123</v>
      </c>
      <c r="D27" s="20">
        <v>8</v>
      </c>
      <c r="E27" s="20" t="s">
        <v>107</v>
      </c>
      <c r="F27" s="12">
        <v>2.5</v>
      </c>
      <c r="G27" s="12" t="s">
        <v>103</v>
      </c>
      <c r="H27" s="20">
        <v>300</v>
      </c>
      <c r="I27" s="132">
        <f t="shared" si="0"/>
        <v>6000</v>
      </c>
      <c r="J27" s="49"/>
    </row>
    <row r="28" spans="1:10" s="16" customFormat="1" ht="25.05" customHeight="1" x14ac:dyDescent="0.35">
      <c r="A28" s="148"/>
      <c r="B28" s="12">
        <v>14</v>
      </c>
      <c r="C28" s="19" t="s">
        <v>118</v>
      </c>
      <c r="D28" s="20">
        <v>1</v>
      </c>
      <c r="E28" s="48" t="s">
        <v>104</v>
      </c>
      <c r="F28" s="12">
        <v>2.5</v>
      </c>
      <c r="G28" s="12" t="s">
        <v>103</v>
      </c>
      <c r="H28" s="20">
        <v>0</v>
      </c>
      <c r="I28" s="132">
        <f t="shared" si="0"/>
        <v>0</v>
      </c>
      <c r="J28" s="48"/>
    </row>
    <row r="29" spans="1:10" s="16" customFormat="1" ht="25.05" customHeight="1" x14ac:dyDescent="0.35">
      <c r="A29" s="148"/>
      <c r="B29" s="12">
        <v>15</v>
      </c>
      <c r="C29" s="19" t="s">
        <v>119</v>
      </c>
      <c r="D29" s="20">
        <v>14</v>
      </c>
      <c r="E29" s="20" t="s">
        <v>107</v>
      </c>
      <c r="F29" s="12">
        <v>2.5</v>
      </c>
      <c r="G29" s="12" t="s">
        <v>103</v>
      </c>
      <c r="H29" s="20">
        <v>600</v>
      </c>
      <c r="I29" s="132">
        <f t="shared" si="0"/>
        <v>21000</v>
      </c>
      <c r="J29" s="49"/>
    </row>
    <row r="30" spans="1:10" s="16" customFormat="1" ht="25.05" customHeight="1" x14ac:dyDescent="0.35">
      <c r="A30" s="148"/>
      <c r="B30" s="12">
        <v>16</v>
      </c>
      <c r="C30" s="19" t="s">
        <v>160</v>
      </c>
      <c r="D30" s="20">
        <v>6</v>
      </c>
      <c r="E30" s="20" t="s">
        <v>107</v>
      </c>
      <c r="F30" s="12">
        <v>2.5</v>
      </c>
      <c r="G30" s="12" t="s">
        <v>103</v>
      </c>
      <c r="H30" s="20">
        <v>600</v>
      </c>
      <c r="I30" s="132">
        <f t="shared" si="0"/>
        <v>9000</v>
      </c>
      <c r="J30" s="49"/>
    </row>
    <row r="31" spans="1:10" s="16" customFormat="1" ht="25.05" customHeight="1" x14ac:dyDescent="0.35">
      <c r="A31" s="148"/>
      <c r="B31" s="12">
        <v>17</v>
      </c>
      <c r="C31" s="19" t="s">
        <v>161</v>
      </c>
      <c r="D31" s="20">
        <v>6</v>
      </c>
      <c r="E31" s="20" t="s">
        <v>107</v>
      </c>
      <c r="F31" s="12">
        <v>2.5</v>
      </c>
      <c r="G31" s="12" t="s">
        <v>103</v>
      </c>
      <c r="H31" s="20">
        <v>600</v>
      </c>
      <c r="I31" s="132">
        <f t="shared" si="0"/>
        <v>9000</v>
      </c>
      <c r="J31" s="49"/>
    </row>
    <row r="32" spans="1:10" s="16" customFormat="1" ht="25.05" customHeight="1" x14ac:dyDescent="0.35">
      <c r="A32" s="148"/>
      <c r="B32" s="12">
        <v>18</v>
      </c>
      <c r="C32" s="19" t="s">
        <v>162</v>
      </c>
      <c r="D32" s="20">
        <v>6</v>
      </c>
      <c r="E32" s="20" t="s">
        <v>107</v>
      </c>
      <c r="F32" s="12">
        <v>2.5</v>
      </c>
      <c r="G32" s="12" t="s">
        <v>103</v>
      </c>
      <c r="H32" s="20">
        <v>600</v>
      </c>
      <c r="I32" s="132">
        <f t="shared" si="0"/>
        <v>9000</v>
      </c>
      <c r="J32" s="49"/>
    </row>
    <row r="33" spans="1:10" s="16" customFormat="1" ht="25.05" customHeight="1" x14ac:dyDescent="0.35">
      <c r="A33" s="148"/>
      <c r="B33" s="12">
        <v>19</v>
      </c>
      <c r="C33" s="19" t="s">
        <v>163</v>
      </c>
      <c r="D33" s="20">
        <v>6</v>
      </c>
      <c r="E33" s="20" t="s">
        <v>107</v>
      </c>
      <c r="F33" s="12">
        <v>2.5</v>
      </c>
      <c r="G33" s="12" t="s">
        <v>103</v>
      </c>
      <c r="H33" s="20">
        <v>600</v>
      </c>
      <c r="I33" s="132">
        <f t="shared" si="0"/>
        <v>9000</v>
      </c>
      <c r="J33" s="49"/>
    </row>
    <row r="34" spans="1:10" s="16" customFormat="1" ht="25.05" customHeight="1" x14ac:dyDescent="0.35">
      <c r="A34" s="148"/>
      <c r="B34" s="12">
        <v>20</v>
      </c>
      <c r="C34" s="19" t="s">
        <v>164</v>
      </c>
      <c r="D34" s="20">
        <v>1</v>
      </c>
      <c r="E34" s="20" t="s">
        <v>107</v>
      </c>
      <c r="F34" s="12">
        <v>2.5</v>
      </c>
      <c r="G34" s="12" t="s">
        <v>103</v>
      </c>
      <c r="H34" s="20">
        <v>3500</v>
      </c>
      <c r="I34" s="132">
        <f>H34*F34*D34</f>
        <v>8750</v>
      </c>
      <c r="J34" s="49"/>
    </row>
    <row r="35" spans="1:10" s="16" customFormat="1" ht="25.05" customHeight="1" x14ac:dyDescent="0.35">
      <c r="A35" s="148"/>
      <c r="B35" s="12">
        <v>21</v>
      </c>
      <c r="C35" s="19" t="s">
        <v>128</v>
      </c>
      <c r="D35" s="20">
        <v>14</v>
      </c>
      <c r="E35" s="20" t="s">
        <v>107</v>
      </c>
      <c r="F35" s="12">
        <v>2.5</v>
      </c>
      <c r="G35" s="12" t="s">
        <v>103</v>
      </c>
      <c r="H35" s="20">
        <v>400</v>
      </c>
      <c r="I35" s="132">
        <f t="shared" si="0"/>
        <v>14000</v>
      </c>
      <c r="J35" s="49"/>
    </row>
    <row r="36" spans="1:10" s="16" customFormat="1" ht="25.05" customHeight="1" x14ac:dyDescent="0.35">
      <c r="A36" s="148"/>
      <c r="B36" s="12">
        <v>22</v>
      </c>
      <c r="C36" s="19" t="s">
        <v>165</v>
      </c>
      <c r="D36" s="20">
        <v>8</v>
      </c>
      <c r="E36" s="20" t="s">
        <v>107</v>
      </c>
      <c r="F36" s="12">
        <v>2.5</v>
      </c>
      <c r="G36" s="12" t="s">
        <v>103</v>
      </c>
      <c r="H36" s="20">
        <v>200</v>
      </c>
      <c r="I36" s="132">
        <f t="shared" si="0"/>
        <v>4000</v>
      </c>
      <c r="J36" s="49"/>
    </row>
    <row r="37" spans="1:10" s="16" customFormat="1" ht="25.05" customHeight="1" x14ac:dyDescent="0.35">
      <c r="A37" s="148"/>
      <c r="B37" s="12">
        <v>23</v>
      </c>
      <c r="C37" s="19" t="s">
        <v>166</v>
      </c>
      <c r="D37" s="20">
        <v>10</v>
      </c>
      <c r="E37" s="20" t="s">
        <v>107</v>
      </c>
      <c r="F37" s="12">
        <v>2.5</v>
      </c>
      <c r="G37" s="12" t="s">
        <v>103</v>
      </c>
      <c r="H37" s="20">
        <v>200</v>
      </c>
      <c r="I37" s="132">
        <f t="shared" si="0"/>
        <v>5000</v>
      </c>
      <c r="J37" s="49"/>
    </row>
    <row r="38" spans="1:10" s="16" customFormat="1" ht="25.05" customHeight="1" x14ac:dyDescent="0.35">
      <c r="A38" s="148"/>
      <c r="B38" s="12">
        <v>24</v>
      </c>
      <c r="C38" s="19" t="s">
        <v>245</v>
      </c>
      <c r="D38" s="20">
        <v>8</v>
      </c>
      <c r="E38" s="20" t="s">
        <v>107</v>
      </c>
      <c r="F38" s="12">
        <v>2.5</v>
      </c>
      <c r="G38" s="12" t="s">
        <v>103</v>
      </c>
      <c r="H38" s="20">
        <v>500</v>
      </c>
      <c r="I38" s="132">
        <f t="shared" si="0"/>
        <v>10000</v>
      </c>
      <c r="J38" s="49" t="s">
        <v>246</v>
      </c>
    </row>
    <row r="39" spans="1:10" s="16" customFormat="1" ht="25.05" customHeight="1" x14ac:dyDescent="0.35">
      <c r="A39" s="148"/>
      <c r="B39" s="12">
        <v>25</v>
      </c>
      <c r="C39" s="19" t="s">
        <v>177</v>
      </c>
      <c r="D39" s="20">
        <v>2</v>
      </c>
      <c r="E39" s="20" t="s">
        <v>107</v>
      </c>
      <c r="F39" s="12">
        <v>2.5</v>
      </c>
      <c r="G39" s="12" t="s">
        <v>103</v>
      </c>
      <c r="H39" s="20">
        <v>200</v>
      </c>
      <c r="I39" s="132">
        <f t="shared" si="0"/>
        <v>1000</v>
      </c>
      <c r="J39" s="49"/>
    </row>
    <row r="40" spans="1:10" s="16" customFormat="1" ht="25.05" customHeight="1" x14ac:dyDescent="0.35">
      <c r="A40" s="148"/>
      <c r="B40" s="12">
        <v>26</v>
      </c>
      <c r="C40" s="19" t="s">
        <v>167</v>
      </c>
      <c r="D40" s="20">
        <v>2</v>
      </c>
      <c r="E40" s="20" t="s">
        <v>107</v>
      </c>
      <c r="F40" s="12">
        <v>2.5</v>
      </c>
      <c r="G40" s="12" t="s">
        <v>103</v>
      </c>
      <c r="H40" s="20">
        <v>450</v>
      </c>
      <c r="I40" s="132">
        <f t="shared" si="0"/>
        <v>2250</v>
      </c>
      <c r="J40" s="49"/>
    </row>
    <row r="41" spans="1:10" s="16" customFormat="1" ht="25.05" customHeight="1" x14ac:dyDescent="0.35">
      <c r="A41" s="148"/>
      <c r="B41" s="12">
        <v>27</v>
      </c>
      <c r="C41" s="19" t="s">
        <v>120</v>
      </c>
      <c r="D41" s="20">
        <v>2</v>
      </c>
      <c r="E41" s="20" t="s">
        <v>107</v>
      </c>
      <c r="F41" s="12">
        <v>2.5</v>
      </c>
      <c r="G41" s="12" t="s">
        <v>103</v>
      </c>
      <c r="H41" s="20">
        <v>1000</v>
      </c>
      <c r="I41" s="132">
        <f t="shared" si="0"/>
        <v>5000</v>
      </c>
      <c r="J41" s="49"/>
    </row>
    <row r="42" spans="1:10" s="16" customFormat="1" ht="25.05" customHeight="1" x14ac:dyDescent="0.35">
      <c r="A42" s="148"/>
      <c r="B42" s="12">
        <v>28</v>
      </c>
      <c r="C42" s="19" t="s">
        <v>121</v>
      </c>
      <c r="D42" s="20">
        <v>16</v>
      </c>
      <c r="E42" s="20" t="s">
        <v>107</v>
      </c>
      <c r="F42" s="12">
        <v>2.5</v>
      </c>
      <c r="G42" s="12" t="s">
        <v>103</v>
      </c>
      <c r="H42" s="20">
        <v>350</v>
      </c>
      <c r="I42" s="132">
        <f t="shared" si="0"/>
        <v>14000</v>
      </c>
      <c r="J42" s="49"/>
    </row>
    <row r="43" spans="1:10" s="16" customFormat="1" ht="25.05" customHeight="1" x14ac:dyDescent="0.35">
      <c r="A43" s="148"/>
      <c r="B43" s="12">
        <v>29</v>
      </c>
      <c r="C43" s="19" t="s">
        <v>122</v>
      </c>
      <c r="D43" s="20">
        <v>6</v>
      </c>
      <c r="E43" s="20" t="s">
        <v>107</v>
      </c>
      <c r="F43" s="12">
        <v>2.5</v>
      </c>
      <c r="G43" s="12" t="s">
        <v>103</v>
      </c>
      <c r="H43" s="20">
        <v>180</v>
      </c>
      <c r="I43" s="132">
        <f t="shared" si="0"/>
        <v>2700</v>
      </c>
      <c r="J43" s="49"/>
    </row>
    <row r="44" spans="1:10" s="16" customFormat="1" ht="25.05" customHeight="1" x14ac:dyDescent="0.35">
      <c r="A44" s="148"/>
      <c r="B44" s="12">
        <v>30</v>
      </c>
      <c r="C44" s="19" t="s">
        <v>191</v>
      </c>
      <c r="D44" s="20">
        <v>1</v>
      </c>
      <c r="E44" s="20" t="s">
        <v>107</v>
      </c>
      <c r="F44" s="12">
        <v>2.5</v>
      </c>
      <c r="G44" s="20" t="s">
        <v>27</v>
      </c>
      <c r="H44" s="20">
        <v>350</v>
      </c>
      <c r="I44" s="132">
        <f t="shared" si="0"/>
        <v>875</v>
      </c>
      <c r="J44" s="49"/>
    </row>
    <row r="45" spans="1:10" s="16" customFormat="1" ht="24.75" customHeight="1" x14ac:dyDescent="0.35">
      <c r="A45" s="148"/>
      <c r="B45" s="12">
        <v>31</v>
      </c>
      <c r="C45" s="19" t="s">
        <v>190</v>
      </c>
      <c r="D45" s="20">
        <v>1</v>
      </c>
      <c r="E45" s="20" t="s">
        <v>104</v>
      </c>
      <c r="F45" s="12">
        <v>2.5</v>
      </c>
      <c r="G45" s="20" t="s">
        <v>27</v>
      </c>
      <c r="H45" s="20">
        <v>0</v>
      </c>
      <c r="I45" s="132">
        <f t="shared" si="0"/>
        <v>0</v>
      </c>
      <c r="J45" s="49"/>
    </row>
    <row r="46" spans="1:10" s="16" customFormat="1" ht="25.05" customHeight="1" x14ac:dyDescent="0.35">
      <c r="A46" s="148"/>
      <c r="B46" s="12">
        <v>32</v>
      </c>
      <c r="C46" s="13" t="s">
        <v>168</v>
      </c>
      <c r="D46" s="20">
        <v>16</v>
      </c>
      <c r="E46" s="20" t="s">
        <v>107</v>
      </c>
      <c r="F46" s="12">
        <v>2.5</v>
      </c>
      <c r="G46" s="12" t="s">
        <v>103</v>
      </c>
      <c r="H46" s="20">
        <v>500</v>
      </c>
      <c r="I46" s="132">
        <f t="shared" si="0"/>
        <v>20000</v>
      </c>
      <c r="J46" s="49"/>
    </row>
    <row r="47" spans="1:10" s="16" customFormat="1" ht="25.05" customHeight="1" x14ac:dyDescent="0.35">
      <c r="A47" s="148"/>
      <c r="B47" s="12">
        <v>33</v>
      </c>
      <c r="C47" s="13" t="s">
        <v>169</v>
      </c>
      <c r="D47" s="20">
        <v>24</v>
      </c>
      <c r="E47" s="20" t="s">
        <v>107</v>
      </c>
      <c r="F47" s="12">
        <v>2.5</v>
      </c>
      <c r="G47" s="12" t="s">
        <v>103</v>
      </c>
      <c r="H47" s="20">
        <v>400</v>
      </c>
      <c r="I47" s="132">
        <f t="shared" si="0"/>
        <v>24000</v>
      </c>
      <c r="J47" s="49"/>
    </row>
    <row r="48" spans="1:10" s="16" customFormat="1" ht="25.05" customHeight="1" x14ac:dyDescent="0.35">
      <c r="A48" s="148"/>
      <c r="B48" s="12">
        <v>34</v>
      </c>
      <c r="C48" s="13" t="s">
        <v>170</v>
      </c>
      <c r="D48" s="20">
        <v>16</v>
      </c>
      <c r="E48" s="20" t="s">
        <v>107</v>
      </c>
      <c r="F48" s="12">
        <v>2.5</v>
      </c>
      <c r="G48" s="12" t="s">
        <v>103</v>
      </c>
      <c r="H48" s="20">
        <v>400</v>
      </c>
      <c r="I48" s="132">
        <f t="shared" si="0"/>
        <v>16000</v>
      </c>
      <c r="J48" s="49"/>
    </row>
    <row r="49" spans="1:10" s="16" customFormat="1" ht="25.05" customHeight="1" x14ac:dyDescent="0.35">
      <c r="A49" s="148"/>
      <c r="B49" s="12">
        <v>35</v>
      </c>
      <c r="C49" s="19" t="s">
        <v>247</v>
      </c>
      <c r="D49" s="20">
        <v>34</v>
      </c>
      <c r="E49" s="20" t="s">
        <v>28</v>
      </c>
      <c r="F49" s="12">
        <v>2.5</v>
      </c>
      <c r="G49" s="20" t="s">
        <v>27</v>
      </c>
      <c r="H49" s="20">
        <v>400</v>
      </c>
      <c r="I49" s="132">
        <f t="shared" si="0"/>
        <v>34000</v>
      </c>
      <c r="J49" s="49"/>
    </row>
    <row r="50" spans="1:10" s="16" customFormat="1" ht="25.05" customHeight="1" x14ac:dyDescent="0.35">
      <c r="A50" s="148"/>
      <c r="B50" s="12">
        <v>36</v>
      </c>
      <c r="C50" s="13" t="s">
        <v>248</v>
      </c>
      <c r="D50" s="20">
        <v>6</v>
      </c>
      <c r="E50" s="20" t="s">
        <v>107</v>
      </c>
      <c r="F50" s="12">
        <v>2.5</v>
      </c>
      <c r="G50" s="12" t="s">
        <v>103</v>
      </c>
      <c r="H50" s="20">
        <v>400</v>
      </c>
      <c r="I50" s="132">
        <f t="shared" si="0"/>
        <v>6000</v>
      </c>
      <c r="J50" s="49"/>
    </row>
    <row r="51" spans="1:10" s="16" customFormat="1" ht="25.05" customHeight="1" x14ac:dyDescent="0.35">
      <c r="A51" s="148"/>
      <c r="B51" s="12">
        <v>37</v>
      </c>
      <c r="C51" s="13" t="s">
        <v>124</v>
      </c>
      <c r="D51" s="20">
        <v>1</v>
      </c>
      <c r="E51" s="20" t="s">
        <v>107</v>
      </c>
      <c r="F51" s="12">
        <v>2.5</v>
      </c>
      <c r="G51" s="12" t="s">
        <v>103</v>
      </c>
      <c r="H51" s="20">
        <v>5500</v>
      </c>
      <c r="I51" s="132">
        <f t="shared" si="0"/>
        <v>13750</v>
      </c>
      <c r="J51" s="49"/>
    </row>
    <row r="52" spans="1:10" s="16" customFormat="1" ht="25.05" customHeight="1" x14ac:dyDescent="0.35">
      <c r="A52" s="148"/>
      <c r="B52" s="12">
        <v>38</v>
      </c>
      <c r="C52" s="13" t="s">
        <v>113</v>
      </c>
      <c r="D52" s="20">
        <v>1</v>
      </c>
      <c r="E52" s="20" t="s">
        <v>107</v>
      </c>
      <c r="F52" s="12">
        <v>2.5</v>
      </c>
      <c r="G52" s="12" t="s">
        <v>103</v>
      </c>
      <c r="H52" s="20">
        <v>2500</v>
      </c>
      <c r="I52" s="132">
        <f t="shared" si="0"/>
        <v>6250</v>
      </c>
      <c r="J52" s="49"/>
    </row>
    <row r="53" spans="1:10" s="16" customFormat="1" ht="25.05" customHeight="1" x14ac:dyDescent="0.35">
      <c r="A53" s="148"/>
      <c r="B53" s="12">
        <v>39</v>
      </c>
      <c r="C53" s="13" t="s">
        <v>171</v>
      </c>
      <c r="D53" s="20">
        <v>2</v>
      </c>
      <c r="E53" s="20" t="s">
        <v>107</v>
      </c>
      <c r="F53" s="12">
        <v>2.5</v>
      </c>
      <c r="G53" s="12" t="s">
        <v>103</v>
      </c>
      <c r="H53" s="20">
        <v>500</v>
      </c>
      <c r="I53" s="132">
        <f t="shared" si="0"/>
        <v>2500</v>
      </c>
      <c r="J53" s="49"/>
    </row>
    <row r="54" spans="1:10" s="16" customFormat="1" ht="25.05" customHeight="1" x14ac:dyDescent="0.35">
      <c r="A54" s="148"/>
      <c r="B54" s="12">
        <v>40</v>
      </c>
      <c r="C54" s="13" t="s">
        <v>172</v>
      </c>
      <c r="D54" s="20">
        <v>2</v>
      </c>
      <c r="E54" s="20" t="s">
        <v>107</v>
      </c>
      <c r="F54" s="12">
        <v>2.5</v>
      </c>
      <c r="G54" s="12" t="s">
        <v>103</v>
      </c>
      <c r="H54" s="20">
        <v>350</v>
      </c>
      <c r="I54" s="132">
        <f t="shared" si="0"/>
        <v>1750</v>
      </c>
      <c r="J54" s="49"/>
    </row>
    <row r="55" spans="1:10" s="16" customFormat="1" ht="25.05" customHeight="1" x14ac:dyDescent="0.35">
      <c r="A55" s="148"/>
      <c r="B55" s="12">
        <v>41</v>
      </c>
      <c r="C55" s="13" t="s">
        <v>173</v>
      </c>
      <c r="D55" s="20">
        <v>2</v>
      </c>
      <c r="E55" s="20" t="s">
        <v>107</v>
      </c>
      <c r="F55" s="12">
        <v>2.5</v>
      </c>
      <c r="G55" s="12" t="s">
        <v>103</v>
      </c>
      <c r="H55" s="20">
        <v>500</v>
      </c>
      <c r="I55" s="132">
        <f t="shared" si="0"/>
        <v>2500</v>
      </c>
      <c r="J55" s="49"/>
    </row>
    <row r="56" spans="1:10" s="16" customFormat="1" ht="25.05" customHeight="1" x14ac:dyDescent="0.35">
      <c r="A56" s="148"/>
      <c r="B56" s="12">
        <v>42</v>
      </c>
      <c r="C56" s="13" t="s">
        <v>174</v>
      </c>
      <c r="D56" s="20">
        <v>120</v>
      </c>
      <c r="E56" s="20" t="s">
        <v>106</v>
      </c>
      <c r="F56" s="12">
        <v>2.5</v>
      </c>
      <c r="G56" s="12" t="s">
        <v>103</v>
      </c>
      <c r="H56" s="20">
        <v>80</v>
      </c>
      <c r="I56" s="132">
        <f t="shared" si="0"/>
        <v>24000</v>
      </c>
      <c r="J56" s="49"/>
    </row>
    <row r="57" spans="1:10" s="16" customFormat="1" ht="25.05" customHeight="1" x14ac:dyDescent="0.35">
      <c r="A57" s="148"/>
      <c r="B57" s="12">
        <v>43</v>
      </c>
      <c r="C57" s="19" t="s">
        <v>126</v>
      </c>
      <c r="D57" s="20">
        <v>2</v>
      </c>
      <c r="E57" s="48" t="s">
        <v>107</v>
      </c>
      <c r="F57" s="12">
        <v>2.5</v>
      </c>
      <c r="G57" s="12" t="s">
        <v>103</v>
      </c>
      <c r="H57" s="20">
        <v>1800</v>
      </c>
      <c r="I57" s="132">
        <f t="shared" si="0"/>
        <v>9000</v>
      </c>
      <c r="J57" s="49"/>
    </row>
    <row r="58" spans="1:10" s="16" customFormat="1" ht="25.05" customHeight="1" x14ac:dyDescent="0.35">
      <c r="A58" s="148"/>
      <c r="B58" s="12">
        <v>44</v>
      </c>
      <c r="C58" s="19" t="s">
        <v>175</v>
      </c>
      <c r="D58" s="20">
        <v>8</v>
      </c>
      <c r="E58" s="48" t="s">
        <v>107</v>
      </c>
      <c r="F58" s="12">
        <v>2.5</v>
      </c>
      <c r="G58" s="12" t="s">
        <v>103</v>
      </c>
      <c r="H58" s="20">
        <v>350</v>
      </c>
      <c r="I58" s="132">
        <f t="shared" si="0"/>
        <v>7000</v>
      </c>
      <c r="J58" s="49"/>
    </row>
    <row r="59" spans="1:10" s="16" customFormat="1" ht="25.05" customHeight="1" x14ac:dyDescent="0.35">
      <c r="A59" s="148"/>
      <c r="B59" s="12">
        <v>45</v>
      </c>
      <c r="C59" s="19" t="s">
        <v>176</v>
      </c>
      <c r="D59" s="20">
        <v>1</v>
      </c>
      <c r="E59" s="48" t="s">
        <v>107</v>
      </c>
      <c r="F59" s="12">
        <v>2.5</v>
      </c>
      <c r="G59" s="12" t="s">
        <v>103</v>
      </c>
      <c r="H59" s="20">
        <v>2000</v>
      </c>
      <c r="I59" s="132">
        <f t="shared" si="0"/>
        <v>5000</v>
      </c>
      <c r="J59" s="49"/>
    </row>
    <row r="60" spans="1:10" s="16" customFormat="1" ht="25.05" customHeight="1" x14ac:dyDescent="0.35">
      <c r="A60" s="148"/>
      <c r="B60" s="12">
        <v>46</v>
      </c>
      <c r="C60" s="19" t="s">
        <v>125</v>
      </c>
      <c r="D60" s="20">
        <v>2</v>
      </c>
      <c r="E60" s="48" t="s">
        <v>107</v>
      </c>
      <c r="F60" s="12">
        <v>2.5</v>
      </c>
      <c r="G60" s="12" t="s">
        <v>103</v>
      </c>
      <c r="H60" s="20">
        <v>450</v>
      </c>
      <c r="I60" s="132">
        <f t="shared" si="0"/>
        <v>2250</v>
      </c>
      <c r="J60" s="49"/>
    </row>
    <row r="61" spans="1:10" s="16" customFormat="1" ht="25.05" customHeight="1" x14ac:dyDescent="0.35">
      <c r="A61" s="146"/>
      <c r="B61" s="12">
        <v>47</v>
      </c>
      <c r="C61" s="19" t="s">
        <v>408</v>
      </c>
      <c r="D61" s="20">
        <v>16</v>
      </c>
      <c r="E61" s="48" t="s">
        <v>107</v>
      </c>
      <c r="F61" s="12">
        <v>2.5</v>
      </c>
      <c r="G61" s="12" t="s">
        <v>103</v>
      </c>
      <c r="H61" s="20">
        <v>800</v>
      </c>
      <c r="I61" s="132">
        <f t="shared" ref="I61" si="1">H61*F61*D61</f>
        <v>32000</v>
      </c>
      <c r="J61" s="49" t="s">
        <v>411</v>
      </c>
    </row>
    <row r="62" spans="1:10" s="16" customFormat="1" ht="25.05" customHeight="1" x14ac:dyDescent="0.35">
      <c r="A62" s="152" t="s">
        <v>253</v>
      </c>
      <c r="B62" s="12">
        <v>48</v>
      </c>
      <c r="C62" s="13" t="s">
        <v>249</v>
      </c>
      <c r="D62" s="12">
        <v>90</v>
      </c>
      <c r="E62" s="48" t="s">
        <v>156</v>
      </c>
      <c r="F62" s="12">
        <v>2.5</v>
      </c>
      <c r="G62" s="12" t="s">
        <v>103</v>
      </c>
      <c r="H62" s="12">
        <v>300</v>
      </c>
      <c r="I62" s="132">
        <f t="shared" si="0"/>
        <v>67500</v>
      </c>
      <c r="J62" s="47"/>
    </row>
    <row r="63" spans="1:10" s="16" customFormat="1" ht="25.05" customHeight="1" x14ac:dyDescent="0.35">
      <c r="A63" s="152"/>
      <c r="B63" s="12">
        <v>49</v>
      </c>
      <c r="C63" s="13" t="s">
        <v>109</v>
      </c>
      <c r="D63" s="12">
        <v>2</v>
      </c>
      <c r="E63" s="20" t="s">
        <v>107</v>
      </c>
      <c r="F63" s="12">
        <v>2.5</v>
      </c>
      <c r="G63" s="12" t="s">
        <v>103</v>
      </c>
      <c r="H63" s="12">
        <v>1200</v>
      </c>
      <c r="I63" s="132">
        <f t="shared" si="0"/>
        <v>6000</v>
      </c>
      <c r="J63" s="47"/>
    </row>
    <row r="64" spans="1:10" s="16" customFormat="1" ht="25.05" customHeight="1" x14ac:dyDescent="0.35">
      <c r="A64" s="152"/>
      <c r="B64" s="12">
        <v>50</v>
      </c>
      <c r="C64" s="13" t="s">
        <v>250</v>
      </c>
      <c r="D64" s="12">
        <v>1</v>
      </c>
      <c r="E64" s="20" t="s">
        <v>107</v>
      </c>
      <c r="F64" s="12">
        <v>2.5</v>
      </c>
      <c r="G64" s="12" t="s">
        <v>103</v>
      </c>
      <c r="H64" s="12">
        <v>5500</v>
      </c>
      <c r="I64" s="132">
        <f t="shared" si="0"/>
        <v>13750</v>
      </c>
      <c r="J64" s="47"/>
    </row>
    <row r="65" spans="1:10" s="16" customFormat="1" ht="25.05" customHeight="1" x14ac:dyDescent="0.35">
      <c r="A65" s="152"/>
      <c r="B65" s="12">
        <v>51</v>
      </c>
      <c r="C65" s="13" t="s">
        <v>157</v>
      </c>
      <c r="D65" s="12">
        <v>1</v>
      </c>
      <c r="E65" s="20" t="s">
        <v>107</v>
      </c>
      <c r="F65" s="12">
        <v>2.5</v>
      </c>
      <c r="G65" s="12" t="s">
        <v>103</v>
      </c>
      <c r="H65" s="12">
        <v>500</v>
      </c>
      <c r="I65" s="132">
        <f t="shared" si="0"/>
        <v>1250</v>
      </c>
      <c r="J65" s="47"/>
    </row>
    <row r="66" spans="1:10" s="16" customFormat="1" ht="25.05" customHeight="1" x14ac:dyDescent="0.35">
      <c r="A66" s="152"/>
      <c r="B66" s="12">
        <v>52</v>
      </c>
      <c r="C66" s="19" t="s">
        <v>117</v>
      </c>
      <c r="D66" s="20">
        <v>4</v>
      </c>
      <c r="E66" s="20" t="s">
        <v>107</v>
      </c>
      <c r="F66" s="12">
        <v>2.5</v>
      </c>
      <c r="G66" s="12" t="s">
        <v>103</v>
      </c>
      <c r="H66" s="20">
        <v>600</v>
      </c>
      <c r="I66" s="132">
        <f t="shared" si="0"/>
        <v>6000</v>
      </c>
      <c r="J66" s="49"/>
    </row>
    <row r="67" spans="1:10" s="16" customFormat="1" ht="25.05" customHeight="1" x14ac:dyDescent="0.35">
      <c r="A67" s="152"/>
      <c r="B67" s="12">
        <v>53</v>
      </c>
      <c r="C67" s="19" t="s">
        <v>127</v>
      </c>
      <c r="D67" s="20">
        <v>4</v>
      </c>
      <c r="E67" s="20" t="s">
        <v>107</v>
      </c>
      <c r="F67" s="12">
        <v>2.5</v>
      </c>
      <c r="G67" s="12" t="s">
        <v>103</v>
      </c>
      <c r="H67" s="20">
        <v>500</v>
      </c>
      <c r="I67" s="132">
        <f t="shared" si="0"/>
        <v>5000</v>
      </c>
      <c r="J67" s="49"/>
    </row>
    <row r="68" spans="1:10" s="16" customFormat="1" ht="25.05" customHeight="1" x14ac:dyDescent="0.35">
      <c r="A68" s="152"/>
      <c r="B68" s="12">
        <v>54</v>
      </c>
      <c r="C68" s="19" t="s">
        <v>158</v>
      </c>
      <c r="D68" s="20">
        <v>4</v>
      </c>
      <c r="E68" s="20" t="s">
        <v>107</v>
      </c>
      <c r="F68" s="12">
        <v>2.5</v>
      </c>
      <c r="G68" s="12" t="s">
        <v>103</v>
      </c>
      <c r="H68" s="20">
        <v>450</v>
      </c>
      <c r="I68" s="132">
        <f t="shared" si="0"/>
        <v>4500</v>
      </c>
      <c r="J68" s="49"/>
    </row>
    <row r="69" spans="1:10" s="16" customFormat="1" ht="25.05" customHeight="1" x14ac:dyDescent="0.35">
      <c r="A69" s="152"/>
      <c r="B69" s="12">
        <v>55</v>
      </c>
      <c r="C69" s="19" t="s">
        <v>159</v>
      </c>
      <c r="D69" s="20">
        <v>2</v>
      </c>
      <c r="E69" s="20" t="s">
        <v>107</v>
      </c>
      <c r="F69" s="12">
        <v>2.5</v>
      </c>
      <c r="G69" s="12" t="s">
        <v>103</v>
      </c>
      <c r="H69" s="20">
        <v>1500</v>
      </c>
      <c r="I69" s="132">
        <f t="shared" si="0"/>
        <v>7500</v>
      </c>
      <c r="J69" s="49"/>
    </row>
    <row r="70" spans="1:10" s="16" customFormat="1" ht="25.05" customHeight="1" x14ac:dyDescent="0.35">
      <c r="A70" s="152"/>
      <c r="B70" s="12">
        <v>56</v>
      </c>
      <c r="C70" s="19" t="s">
        <v>123</v>
      </c>
      <c r="D70" s="20">
        <v>4</v>
      </c>
      <c r="E70" s="20" t="s">
        <v>107</v>
      </c>
      <c r="F70" s="12">
        <v>2.5</v>
      </c>
      <c r="G70" s="12" t="s">
        <v>103</v>
      </c>
      <c r="H70" s="20">
        <v>300</v>
      </c>
      <c r="I70" s="132">
        <f t="shared" si="0"/>
        <v>3000</v>
      </c>
      <c r="J70" s="49"/>
    </row>
    <row r="71" spans="1:10" s="16" customFormat="1" ht="25.05" customHeight="1" x14ac:dyDescent="0.35">
      <c r="A71" s="152"/>
      <c r="B71" s="12">
        <v>57</v>
      </c>
      <c r="C71" s="19" t="s">
        <v>125</v>
      </c>
      <c r="D71" s="20">
        <v>1</v>
      </c>
      <c r="E71" s="48" t="s">
        <v>107</v>
      </c>
      <c r="F71" s="12">
        <v>2.5</v>
      </c>
      <c r="G71" s="12" t="s">
        <v>103</v>
      </c>
      <c r="H71" s="20">
        <v>450</v>
      </c>
      <c r="I71" s="132">
        <f t="shared" ref="I71" si="2">H71*F71*D71</f>
        <v>1125</v>
      </c>
      <c r="J71" s="49"/>
    </row>
    <row r="72" spans="1:10" s="16" customFormat="1" ht="25.05" customHeight="1" x14ac:dyDescent="0.35">
      <c r="A72" s="152"/>
      <c r="B72" s="12">
        <v>58</v>
      </c>
      <c r="C72" s="19" t="s">
        <v>161</v>
      </c>
      <c r="D72" s="20">
        <v>4</v>
      </c>
      <c r="E72" s="20" t="s">
        <v>107</v>
      </c>
      <c r="F72" s="12">
        <v>2.5</v>
      </c>
      <c r="G72" s="12" t="s">
        <v>103</v>
      </c>
      <c r="H72" s="20">
        <v>600</v>
      </c>
      <c r="I72" s="132">
        <f t="shared" si="0"/>
        <v>6000</v>
      </c>
      <c r="J72" s="49"/>
    </row>
    <row r="73" spans="1:10" s="16" customFormat="1" ht="25.05" customHeight="1" x14ac:dyDescent="0.35">
      <c r="A73" s="152"/>
      <c r="B73" s="12">
        <v>59</v>
      </c>
      <c r="C73" s="19" t="s">
        <v>162</v>
      </c>
      <c r="D73" s="20">
        <v>2</v>
      </c>
      <c r="E73" s="20" t="s">
        <v>107</v>
      </c>
      <c r="F73" s="12">
        <v>2.5</v>
      </c>
      <c r="G73" s="12" t="s">
        <v>103</v>
      </c>
      <c r="H73" s="20">
        <v>600</v>
      </c>
      <c r="I73" s="132">
        <f t="shared" si="0"/>
        <v>3000</v>
      </c>
      <c r="J73" s="49"/>
    </row>
    <row r="74" spans="1:10" s="16" customFormat="1" ht="25.05" customHeight="1" x14ac:dyDescent="0.35">
      <c r="A74" s="152"/>
      <c r="B74" s="12">
        <v>60</v>
      </c>
      <c r="C74" s="19" t="s">
        <v>163</v>
      </c>
      <c r="D74" s="20">
        <v>1</v>
      </c>
      <c r="E74" s="20" t="s">
        <v>107</v>
      </c>
      <c r="F74" s="12">
        <v>2.5</v>
      </c>
      <c r="G74" s="12" t="s">
        <v>103</v>
      </c>
      <c r="H74" s="20">
        <v>600</v>
      </c>
      <c r="I74" s="132">
        <f t="shared" si="0"/>
        <v>1500</v>
      </c>
      <c r="J74" s="49"/>
    </row>
    <row r="75" spans="1:10" s="16" customFormat="1" ht="25.05" customHeight="1" x14ac:dyDescent="0.35">
      <c r="A75" s="152"/>
      <c r="B75" s="12">
        <v>61</v>
      </c>
      <c r="C75" s="19" t="s">
        <v>164</v>
      </c>
      <c r="D75" s="20">
        <v>1</v>
      </c>
      <c r="E75" s="20" t="s">
        <v>107</v>
      </c>
      <c r="F75" s="12">
        <v>2.5</v>
      </c>
      <c r="G75" s="12" t="s">
        <v>103</v>
      </c>
      <c r="H75" s="20">
        <v>3500</v>
      </c>
      <c r="I75" s="132">
        <f t="shared" si="0"/>
        <v>8750</v>
      </c>
      <c r="J75" s="49"/>
    </row>
    <row r="76" spans="1:10" s="16" customFormat="1" ht="25.05" customHeight="1" x14ac:dyDescent="0.35">
      <c r="A76" s="152"/>
      <c r="B76" s="12">
        <v>62</v>
      </c>
      <c r="C76" s="19" t="s">
        <v>128</v>
      </c>
      <c r="D76" s="20">
        <v>3</v>
      </c>
      <c r="E76" s="20" t="s">
        <v>107</v>
      </c>
      <c r="F76" s="12">
        <v>2.5</v>
      </c>
      <c r="G76" s="12" t="s">
        <v>103</v>
      </c>
      <c r="H76" s="20">
        <v>400</v>
      </c>
      <c r="I76" s="132">
        <f t="shared" si="0"/>
        <v>3000</v>
      </c>
      <c r="J76" s="49"/>
    </row>
    <row r="77" spans="1:10" s="16" customFormat="1" ht="25.05" customHeight="1" x14ac:dyDescent="0.35">
      <c r="A77" s="152"/>
      <c r="B77" s="12">
        <v>63</v>
      </c>
      <c r="C77" s="19" t="s">
        <v>165</v>
      </c>
      <c r="D77" s="20">
        <v>4</v>
      </c>
      <c r="E77" s="20" t="s">
        <v>107</v>
      </c>
      <c r="F77" s="12">
        <v>2.5</v>
      </c>
      <c r="G77" s="12" t="s">
        <v>103</v>
      </c>
      <c r="H77" s="20">
        <v>200</v>
      </c>
      <c r="I77" s="132">
        <f t="shared" si="0"/>
        <v>2000</v>
      </c>
      <c r="J77" s="49"/>
    </row>
    <row r="78" spans="1:10" s="16" customFormat="1" ht="25.05" customHeight="1" x14ac:dyDescent="0.35">
      <c r="A78" s="152"/>
      <c r="B78" s="12">
        <v>64</v>
      </c>
      <c r="C78" s="19" t="s">
        <v>166</v>
      </c>
      <c r="D78" s="20">
        <v>2</v>
      </c>
      <c r="E78" s="20" t="s">
        <v>107</v>
      </c>
      <c r="F78" s="12">
        <v>2.5</v>
      </c>
      <c r="G78" s="12" t="s">
        <v>103</v>
      </c>
      <c r="H78" s="20">
        <v>200</v>
      </c>
      <c r="I78" s="132">
        <f t="shared" si="0"/>
        <v>1000</v>
      </c>
      <c r="J78" s="49"/>
    </row>
    <row r="79" spans="1:10" s="16" customFormat="1" ht="25.05" customHeight="1" x14ac:dyDescent="0.35">
      <c r="A79" s="152"/>
      <c r="B79" s="12">
        <v>65</v>
      </c>
      <c r="C79" s="19" t="s">
        <v>167</v>
      </c>
      <c r="D79" s="20">
        <v>2</v>
      </c>
      <c r="E79" s="20" t="s">
        <v>107</v>
      </c>
      <c r="F79" s="12">
        <v>2.5</v>
      </c>
      <c r="G79" s="12" t="s">
        <v>103</v>
      </c>
      <c r="H79" s="20">
        <v>450</v>
      </c>
      <c r="I79" s="132">
        <f t="shared" si="0"/>
        <v>2250</v>
      </c>
      <c r="J79" s="49"/>
    </row>
    <row r="80" spans="1:10" s="16" customFormat="1" ht="25.05" customHeight="1" x14ac:dyDescent="0.35">
      <c r="A80" s="152"/>
      <c r="B80" s="12">
        <v>66</v>
      </c>
      <c r="C80" s="19" t="s">
        <v>191</v>
      </c>
      <c r="D80" s="20">
        <v>1</v>
      </c>
      <c r="E80" s="20" t="s">
        <v>107</v>
      </c>
      <c r="F80" s="12">
        <v>2.5</v>
      </c>
      <c r="G80" s="20" t="s">
        <v>27</v>
      </c>
      <c r="H80" s="20">
        <v>350</v>
      </c>
      <c r="I80" s="132">
        <f t="shared" si="0"/>
        <v>875</v>
      </c>
      <c r="J80" s="49"/>
    </row>
    <row r="81" spans="1:10" s="16" customFormat="1" ht="25.05" customHeight="1" x14ac:dyDescent="0.35">
      <c r="A81" s="152"/>
      <c r="B81" s="12">
        <v>67</v>
      </c>
      <c r="C81" s="13" t="s">
        <v>168</v>
      </c>
      <c r="D81" s="20">
        <v>8</v>
      </c>
      <c r="E81" s="20" t="s">
        <v>107</v>
      </c>
      <c r="F81" s="12">
        <v>2.5</v>
      </c>
      <c r="G81" s="12" t="s">
        <v>103</v>
      </c>
      <c r="H81" s="20">
        <v>500</v>
      </c>
      <c r="I81" s="132">
        <f t="shared" ref="I81:I104" si="3">H81*F81*D81</f>
        <v>10000</v>
      </c>
      <c r="J81" s="49"/>
    </row>
    <row r="82" spans="1:10" s="16" customFormat="1" ht="25.05" customHeight="1" x14ac:dyDescent="0.35">
      <c r="A82" s="152"/>
      <c r="B82" s="12">
        <v>68</v>
      </c>
      <c r="C82" s="13" t="s">
        <v>170</v>
      </c>
      <c r="D82" s="20">
        <v>24</v>
      </c>
      <c r="E82" s="20" t="s">
        <v>107</v>
      </c>
      <c r="F82" s="12">
        <v>2.5</v>
      </c>
      <c r="G82" s="12" t="s">
        <v>103</v>
      </c>
      <c r="H82" s="20">
        <v>400</v>
      </c>
      <c r="I82" s="132">
        <f t="shared" si="3"/>
        <v>24000</v>
      </c>
      <c r="J82" s="49"/>
    </row>
    <row r="83" spans="1:10" s="16" customFormat="1" ht="25.05" customHeight="1" x14ac:dyDescent="0.35">
      <c r="A83" s="152"/>
      <c r="B83" s="12">
        <v>69</v>
      </c>
      <c r="C83" s="13" t="s">
        <v>251</v>
      </c>
      <c r="D83" s="20">
        <v>2</v>
      </c>
      <c r="E83" s="20" t="s">
        <v>107</v>
      </c>
      <c r="F83" s="12">
        <v>2.5</v>
      </c>
      <c r="G83" s="12" t="s">
        <v>103</v>
      </c>
      <c r="H83" s="20">
        <v>400</v>
      </c>
      <c r="I83" s="132">
        <f t="shared" si="3"/>
        <v>2000</v>
      </c>
      <c r="J83" s="49"/>
    </row>
    <row r="84" spans="1:10" s="16" customFormat="1" ht="25.05" customHeight="1" x14ac:dyDescent="0.35">
      <c r="A84" s="152"/>
      <c r="B84" s="12">
        <v>70</v>
      </c>
      <c r="C84" s="13" t="s">
        <v>178</v>
      </c>
      <c r="D84" s="20">
        <v>1</v>
      </c>
      <c r="E84" s="20" t="s">
        <v>107</v>
      </c>
      <c r="F84" s="12">
        <v>2.5</v>
      </c>
      <c r="G84" s="12" t="s">
        <v>103</v>
      </c>
      <c r="H84" s="20">
        <v>2500</v>
      </c>
      <c r="I84" s="132">
        <f t="shared" si="3"/>
        <v>6250</v>
      </c>
      <c r="J84" s="49"/>
    </row>
    <row r="85" spans="1:10" s="16" customFormat="1" ht="25.05" customHeight="1" x14ac:dyDescent="0.35">
      <c r="A85" s="152"/>
      <c r="B85" s="12">
        <v>71</v>
      </c>
      <c r="C85" s="13" t="s">
        <v>174</v>
      </c>
      <c r="D85" s="20">
        <v>70</v>
      </c>
      <c r="E85" s="20" t="s">
        <v>106</v>
      </c>
      <c r="F85" s="12">
        <v>2.5</v>
      </c>
      <c r="G85" s="12" t="s">
        <v>103</v>
      </c>
      <c r="H85" s="20">
        <v>80</v>
      </c>
      <c r="I85" s="132">
        <f t="shared" si="3"/>
        <v>14000</v>
      </c>
      <c r="J85" s="49"/>
    </row>
    <row r="86" spans="1:10" s="16" customFormat="1" ht="25.05" customHeight="1" x14ac:dyDescent="0.35">
      <c r="A86" s="152"/>
      <c r="B86" s="12">
        <v>72</v>
      </c>
      <c r="C86" s="19" t="s">
        <v>179</v>
      </c>
      <c r="D86" s="20">
        <v>5</v>
      </c>
      <c r="E86" s="48" t="s">
        <v>107</v>
      </c>
      <c r="F86" s="12">
        <v>2.5</v>
      </c>
      <c r="G86" s="12" t="s">
        <v>103</v>
      </c>
      <c r="H86" s="20">
        <v>150</v>
      </c>
      <c r="I86" s="132">
        <f t="shared" si="3"/>
        <v>1875</v>
      </c>
      <c r="J86" s="49"/>
    </row>
    <row r="87" spans="1:10" s="16" customFormat="1" ht="25.05" customHeight="1" x14ac:dyDescent="0.35">
      <c r="A87" s="152"/>
      <c r="B87" s="12">
        <v>73</v>
      </c>
      <c r="C87" s="19" t="s">
        <v>125</v>
      </c>
      <c r="D87" s="20">
        <v>1</v>
      </c>
      <c r="E87" s="48" t="s">
        <v>107</v>
      </c>
      <c r="F87" s="12">
        <v>2.5</v>
      </c>
      <c r="G87" s="12" t="s">
        <v>103</v>
      </c>
      <c r="H87" s="20">
        <v>450</v>
      </c>
      <c r="I87" s="132">
        <f t="shared" si="3"/>
        <v>1125</v>
      </c>
      <c r="J87" s="49"/>
    </row>
    <row r="88" spans="1:10" s="16" customFormat="1" ht="25.05" customHeight="1" x14ac:dyDescent="0.35">
      <c r="A88" s="152" t="s">
        <v>252</v>
      </c>
      <c r="B88" s="12">
        <v>74</v>
      </c>
      <c r="C88" s="13" t="s">
        <v>254</v>
      </c>
      <c r="D88" s="12">
        <v>15</v>
      </c>
      <c r="E88" s="48" t="s">
        <v>107</v>
      </c>
      <c r="F88" s="12">
        <v>1</v>
      </c>
      <c r="G88" s="12" t="s">
        <v>103</v>
      </c>
      <c r="H88" s="20">
        <v>4000</v>
      </c>
      <c r="I88" s="132">
        <f t="shared" si="3"/>
        <v>60000</v>
      </c>
      <c r="J88" s="47"/>
    </row>
    <row r="89" spans="1:10" s="16" customFormat="1" ht="25.05" customHeight="1" x14ac:dyDescent="0.35">
      <c r="A89" s="152"/>
      <c r="B89" s="12">
        <v>75</v>
      </c>
      <c r="C89" s="13" t="s">
        <v>255</v>
      </c>
      <c r="D89" s="12">
        <v>15</v>
      </c>
      <c r="E89" s="20" t="s">
        <v>107</v>
      </c>
      <c r="F89" s="12">
        <v>1</v>
      </c>
      <c r="G89" s="12" t="s">
        <v>103</v>
      </c>
      <c r="H89" s="20">
        <v>250</v>
      </c>
      <c r="I89" s="132">
        <f t="shared" si="3"/>
        <v>3750</v>
      </c>
      <c r="J89" s="47" t="s">
        <v>412</v>
      </c>
    </row>
    <row r="90" spans="1:10" s="16" customFormat="1" ht="25.05" customHeight="1" x14ac:dyDescent="0.35">
      <c r="A90" s="140" t="s">
        <v>108</v>
      </c>
      <c r="B90" s="12">
        <v>76</v>
      </c>
      <c r="C90" s="13" t="s">
        <v>256</v>
      </c>
      <c r="D90" s="20">
        <v>20</v>
      </c>
      <c r="E90" s="48" t="s">
        <v>156</v>
      </c>
      <c r="F90" s="12">
        <v>2.5</v>
      </c>
      <c r="G90" s="12" t="s">
        <v>103</v>
      </c>
      <c r="H90" s="20">
        <v>300</v>
      </c>
      <c r="I90" s="132">
        <f t="shared" si="3"/>
        <v>15000</v>
      </c>
      <c r="J90" s="49"/>
    </row>
    <row r="91" spans="1:10" s="16" customFormat="1" ht="25.05" customHeight="1" x14ac:dyDescent="0.35">
      <c r="A91" s="140"/>
      <c r="B91" s="12">
        <v>77</v>
      </c>
      <c r="C91" s="13" t="s">
        <v>109</v>
      </c>
      <c r="D91" s="20">
        <v>1</v>
      </c>
      <c r="E91" s="20" t="s">
        <v>107</v>
      </c>
      <c r="F91" s="12">
        <v>2.5</v>
      </c>
      <c r="G91" s="12" t="s">
        <v>103</v>
      </c>
      <c r="H91" s="12">
        <v>1200</v>
      </c>
      <c r="I91" s="132">
        <f t="shared" si="3"/>
        <v>3000</v>
      </c>
      <c r="J91" s="49"/>
    </row>
    <row r="92" spans="1:10" s="16" customFormat="1" ht="25.05" customHeight="1" x14ac:dyDescent="0.35">
      <c r="A92" s="140"/>
      <c r="B92" s="12">
        <v>78</v>
      </c>
      <c r="C92" s="19" t="s">
        <v>123</v>
      </c>
      <c r="D92" s="20">
        <v>2</v>
      </c>
      <c r="E92" s="20" t="s">
        <v>107</v>
      </c>
      <c r="F92" s="12">
        <v>2.5</v>
      </c>
      <c r="G92" s="12" t="s">
        <v>103</v>
      </c>
      <c r="H92" s="20">
        <v>300</v>
      </c>
      <c r="I92" s="132">
        <f t="shared" si="3"/>
        <v>1500</v>
      </c>
      <c r="J92" s="49"/>
    </row>
    <row r="93" spans="1:10" s="16" customFormat="1" ht="25.05" customHeight="1" x14ac:dyDescent="0.35">
      <c r="A93" s="140"/>
      <c r="B93" s="12">
        <v>79</v>
      </c>
      <c r="C93" s="19" t="s">
        <v>257</v>
      </c>
      <c r="D93" s="20">
        <v>2</v>
      </c>
      <c r="E93" s="20" t="s">
        <v>107</v>
      </c>
      <c r="F93" s="12">
        <v>2.5</v>
      </c>
      <c r="G93" s="12" t="s">
        <v>103</v>
      </c>
      <c r="H93" s="20">
        <v>4000</v>
      </c>
      <c r="I93" s="132">
        <f t="shared" si="3"/>
        <v>20000</v>
      </c>
      <c r="J93" s="49"/>
    </row>
    <row r="94" spans="1:10" s="16" customFormat="1" ht="25.05" customHeight="1" x14ac:dyDescent="0.35">
      <c r="A94" s="140"/>
      <c r="B94" s="12">
        <v>80</v>
      </c>
      <c r="C94" s="19" t="s">
        <v>161</v>
      </c>
      <c r="D94" s="20">
        <v>6</v>
      </c>
      <c r="E94" s="20" t="s">
        <v>107</v>
      </c>
      <c r="F94" s="12">
        <v>2.5</v>
      </c>
      <c r="G94" s="12" t="s">
        <v>103</v>
      </c>
      <c r="H94" s="20">
        <v>600</v>
      </c>
      <c r="I94" s="132">
        <f t="shared" si="3"/>
        <v>9000</v>
      </c>
      <c r="J94" s="49"/>
    </row>
    <row r="95" spans="1:10" s="16" customFormat="1" ht="25.05" customHeight="1" x14ac:dyDescent="0.35">
      <c r="A95" s="140"/>
      <c r="B95" s="12">
        <v>81</v>
      </c>
      <c r="C95" s="19" t="s">
        <v>164</v>
      </c>
      <c r="D95" s="20">
        <v>1</v>
      </c>
      <c r="E95" s="20" t="s">
        <v>107</v>
      </c>
      <c r="F95" s="12">
        <v>2.5</v>
      </c>
      <c r="G95" s="12" t="s">
        <v>103</v>
      </c>
      <c r="H95" s="20">
        <v>3500</v>
      </c>
      <c r="I95" s="132">
        <f t="shared" si="3"/>
        <v>8750</v>
      </c>
      <c r="J95" s="49"/>
    </row>
    <row r="96" spans="1:10" s="16" customFormat="1" ht="25.05" customHeight="1" x14ac:dyDescent="0.35">
      <c r="A96" s="140"/>
      <c r="B96" s="12">
        <v>82</v>
      </c>
      <c r="C96" s="19" t="s">
        <v>128</v>
      </c>
      <c r="D96" s="20">
        <v>1</v>
      </c>
      <c r="E96" s="20" t="s">
        <v>107</v>
      </c>
      <c r="F96" s="12">
        <v>2.5</v>
      </c>
      <c r="G96" s="12" t="s">
        <v>103</v>
      </c>
      <c r="H96" s="20">
        <v>400</v>
      </c>
      <c r="I96" s="132">
        <f t="shared" si="3"/>
        <v>1000</v>
      </c>
      <c r="J96" s="49"/>
    </row>
    <row r="97" spans="1:10" s="16" customFormat="1" ht="25.05" customHeight="1" x14ac:dyDescent="0.35">
      <c r="A97" s="140"/>
      <c r="B97" s="12">
        <v>83</v>
      </c>
      <c r="C97" s="19" t="s">
        <v>258</v>
      </c>
      <c r="D97" s="20">
        <v>2</v>
      </c>
      <c r="E97" s="20" t="s">
        <v>107</v>
      </c>
      <c r="F97" s="12">
        <v>2.5</v>
      </c>
      <c r="G97" s="12" t="s">
        <v>103</v>
      </c>
      <c r="H97" s="20">
        <v>200</v>
      </c>
      <c r="I97" s="132">
        <f t="shared" si="3"/>
        <v>1000</v>
      </c>
      <c r="J97" s="49"/>
    </row>
    <row r="98" spans="1:10" s="16" customFormat="1" ht="25.05" customHeight="1" x14ac:dyDescent="0.35">
      <c r="A98" s="140"/>
      <c r="B98" s="12">
        <v>84</v>
      </c>
      <c r="C98" s="19" t="s">
        <v>167</v>
      </c>
      <c r="D98" s="20">
        <v>2</v>
      </c>
      <c r="E98" s="20" t="s">
        <v>107</v>
      </c>
      <c r="F98" s="12">
        <v>2.5</v>
      </c>
      <c r="G98" s="12" t="s">
        <v>103</v>
      </c>
      <c r="H98" s="20">
        <v>450</v>
      </c>
      <c r="I98" s="132">
        <f t="shared" si="3"/>
        <v>2250</v>
      </c>
      <c r="J98" s="49"/>
    </row>
    <row r="99" spans="1:10" s="16" customFormat="1" ht="25.05" customHeight="1" x14ac:dyDescent="0.35">
      <c r="A99" s="140"/>
      <c r="B99" s="12">
        <v>85</v>
      </c>
      <c r="C99" s="19" t="s">
        <v>191</v>
      </c>
      <c r="D99" s="20">
        <v>2</v>
      </c>
      <c r="E99" s="20" t="s">
        <v>107</v>
      </c>
      <c r="F99" s="12">
        <v>2.5</v>
      </c>
      <c r="G99" s="20" t="s">
        <v>27</v>
      </c>
      <c r="H99" s="20">
        <v>350</v>
      </c>
      <c r="I99" s="132">
        <f t="shared" si="3"/>
        <v>1750</v>
      </c>
      <c r="J99" s="49"/>
    </row>
    <row r="100" spans="1:10" s="16" customFormat="1" ht="25.05" customHeight="1" x14ac:dyDescent="0.35">
      <c r="A100" s="140"/>
      <c r="B100" s="12">
        <v>86</v>
      </c>
      <c r="C100" s="19" t="s">
        <v>180</v>
      </c>
      <c r="D100" s="20">
        <v>20</v>
      </c>
      <c r="E100" s="20" t="s">
        <v>107</v>
      </c>
      <c r="F100" s="12">
        <v>2.5</v>
      </c>
      <c r="G100" s="20" t="s">
        <v>103</v>
      </c>
      <c r="H100" s="20">
        <v>300</v>
      </c>
      <c r="I100" s="132">
        <f t="shared" si="3"/>
        <v>15000</v>
      </c>
      <c r="J100" s="49"/>
    </row>
    <row r="101" spans="1:10" s="16" customFormat="1" ht="25.05" customHeight="1" x14ac:dyDescent="0.35">
      <c r="A101" s="140"/>
      <c r="B101" s="12">
        <v>87</v>
      </c>
      <c r="C101" s="19" t="s">
        <v>259</v>
      </c>
      <c r="D101" s="20">
        <v>20</v>
      </c>
      <c r="E101" s="20" t="s">
        <v>107</v>
      </c>
      <c r="F101" s="12">
        <v>2.5</v>
      </c>
      <c r="G101" s="20" t="s">
        <v>103</v>
      </c>
      <c r="H101" s="20">
        <v>300</v>
      </c>
      <c r="I101" s="132">
        <f t="shared" si="3"/>
        <v>15000</v>
      </c>
      <c r="J101" s="49"/>
    </row>
    <row r="102" spans="1:10" s="16" customFormat="1" ht="25.05" customHeight="1" x14ac:dyDescent="0.35">
      <c r="A102" s="140"/>
      <c r="B102" s="12">
        <v>88</v>
      </c>
      <c r="C102" s="19" t="s">
        <v>260</v>
      </c>
      <c r="D102" s="20">
        <v>6</v>
      </c>
      <c r="E102" s="20" t="s">
        <v>105</v>
      </c>
      <c r="F102" s="12">
        <v>2.5</v>
      </c>
      <c r="G102" s="20" t="s">
        <v>103</v>
      </c>
      <c r="H102" s="20">
        <v>400</v>
      </c>
      <c r="I102" s="132">
        <f t="shared" si="3"/>
        <v>6000</v>
      </c>
      <c r="J102" s="49"/>
    </row>
    <row r="103" spans="1:10" s="16" customFormat="1" ht="24.75" customHeight="1" x14ac:dyDescent="0.35">
      <c r="A103" s="140"/>
      <c r="B103" s="12">
        <v>89</v>
      </c>
      <c r="C103" s="19" t="s">
        <v>125</v>
      </c>
      <c r="D103" s="20">
        <v>2</v>
      </c>
      <c r="E103" s="20" t="s">
        <v>107</v>
      </c>
      <c r="F103" s="12">
        <v>2.5</v>
      </c>
      <c r="G103" s="20" t="s">
        <v>103</v>
      </c>
      <c r="H103" s="20">
        <v>450</v>
      </c>
      <c r="I103" s="132">
        <f t="shared" si="3"/>
        <v>2250</v>
      </c>
      <c r="J103" s="49"/>
    </row>
    <row r="104" spans="1:10" s="16" customFormat="1" ht="25.05" customHeight="1" x14ac:dyDescent="0.35">
      <c r="A104" s="140" t="s">
        <v>193</v>
      </c>
      <c r="B104" s="12">
        <v>90</v>
      </c>
      <c r="C104" s="19" t="s">
        <v>32</v>
      </c>
      <c r="D104" s="20">
        <v>1</v>
      </c>
      <c r="E104" s="20" t="s">
        <v>20</v>
      </c>
      <c r="F104" s="20">
        <v>6</v>
      </c>
      <c r="G104" s="20" t="s">
        <v>27</v>
      </c>
      <c r="H104" s="20">
        <v>1200</v>
      </c>
      <c r="I104" s="132">
        <f t="shared" si="3"/>
        <v>7200</v>
      </c>
      <c r="J104" s="49"/>
    </row>
    <row r="105" spans="1:10" s="16" customFormat="1" ht="25.05" customHeight="1" x14ac:dyDescent="0.35">
      <c r="A105" s="140"/>
      <c r="B105" s="12">
        <v>91</v>
      </c>
      <c r="C105" s="13" t="s">
        <v>181</v>
      </c>
      <c r="D105" s="20">
        <v>3</v>
      </c>
      <c r="E105" s="20" t="s">
        <v>102</v>
      </c>
      <c r="F105" s="20">
        <v>6</v>
      </c>
      <c r="G105" s="20" t="s">
        <v>103</v>
      </c>
      <c r="H105" s="20">
        <v>800</v>
      </c>
      <c r="I105" s="132">
        <f t="shared" ref="I105:I111" si="4">H105*F105*D105</f>
        <v>14400</v>
      </c>
      <c r="J105" s="49"/>
    </row>
    <row r="106" spans="1:10" s="16" customFormat="1" ht="25.05" customHeight="1" x14ac:dyDescent="0.35">
      <c r="A106" s="140"/>
      <c r="B106" s="12">
        <v>92</v>
      </c>
      <c r="C106" s="13" t="s">
        <v>182</v>
      </c>
      <c r="D106" s="20">
        <v>3</v>
      </c>
      <c r="E106" s="20" t="s">
        <v>102</v>
      </c>
      <c r="F106" s="20">
        <v>6</v>
      </c>
      <c r="G106" s="20" t="s">
        <v>103</v>
      </c>
      <c r="H106" s="20">
        <v>800</v>
      </c>
      <c r="I106" s="132">
        <f t="shared" si="4"/>
        <v>14400</v>
      </c>
      <c r="J106" s="49"/>
    </row>
    <row r="107" spans="1:10" s="16" customFormat="1" ht="25.05" customHeight="1" x14ac:dyDescent="0.35">
      <c r="A107" s="140"/>
      <c r="B107" s="12">
        <v>93</v>
      </c>
      <c r="C107" s="19" t="s">
        <v>183</v>
      </c>
      <c r="D107" s="20">
        <v>2</v>
      </c>
      <c r="E107" s="20" t="s">
        <v>102</v>
      </c>
      <c r="F107" s="20">
        <v>6</v>
      </c>
      <c r="G107" s="20" t="s">
        <v>103</v>
      </c>
      <c r="H107" s="20">
        <v>800</v>
      </c>
      <c r="I107" s="132">
        <f t="shared" si="4"/>
        <v>9600</v>
      </c>
      <c r="J107" s="49"/>
    </row>
    <row r="108" spans="1:10" s="16" customFormat="1" ht="25.05" customHeight="1" x14ac:dyDescent="0.35">
      <c r="A108" s="140"/>
      <c r="B108" s="12">
        <v>94</v>
      </c>
      <c r="C108" s="19" t="s">
        <v>184</v>
      </c>
      <c r="D108" s="20">
        <v>5</v>
      </c>
      <c r="E108" s="20" t="s">
        <v>102</v>
      </c>
      <c r="F108" s="20">
        <v>6</v>
      </c>
      <c r="G108" s="20" t="s">
        <v>103</v>
      </c>
      <c r="H108" s="20">
        <v>600</v>
      </c>
      <c r="I108" s="132">
        <f t="shared" si="4"/>
        <v>18000</v>
      </c>
      <c r="J108" s="49"/>
    </row>
    <row r="109" spans="1:10" s="16" customFormat="1" ht="25.05" customHeight="1" x14ac:dyDescent="0.35">
      <c r="A109" s="140"/>
      <c r="B109" s="12">
        <v>95</v>
      </c>
      <c r="C109" s="19" t="s">
        <v>185</v>
      </c>
      <c r="D109" s="20">
        <v>18</v>
      </c>
      <c r="E109" s="20" t="s">
        <v>102</v>
      </c>
      <c r="F109" s="20">
        <v>4</v>
      </c>
      <c r="G109" s="20" t="s">
        <v>103</v>
      </c>
      <c r="H109" s="20">
        <v>500</v>
      </c>
      <c r="I109" s="132">
        <f t="shared" si="4"/>
        <v>36000</v>
      </c>
      <c r="J109" s="49"/>
    </row>
    <row r="110" spans="1:10" s="16" customFormat="1" ht="25.05" customHeight="1" x14ac:dyDescent="0.35">
      <c r="A110" s="140"/>
      <c r="B110" s="12">
        <v>96</v>
      </c>
      <c r="C110" s="19" t="s">
        <v>186</v>
      </c>
      <c r="D110" s="20">
        <v>14</v>
      </c>
      <c r="E110" s="20" t="s">
        <v>102</v>
      </c>
      <c r="F110" s="20">
        <v>6</v>
      </c>
      <c r="G110" s="20" t="s">
        <v>103</v>
      </c>
      <c r="H110" s="20">
        <v>400</v>
      </c>
      <c r="I110" s="132">
        <f t="shared" si="4"/>
        <v>33600</v>
      </c>
      <c r="J110" s="49"/>
    </row>
    <row r="111" spans="1:10" s="16" customFormat="1" ht="25.05" customHeight="1" x14ac:dyDescent="0.35">
      <c r="A111" s="140"/>
      <c r="B111" s="12">
        <v>97</v>
      </c>
      <c r="C111" s="19" t="s">
        <v>187</v>
      </c>
      <c r="D111" s="20">
        <v>4</v>
      </c>
      <c r="E111" s="20" t="s">
        <v>102</v>
      </c>
      <c r="F111" s="20">
        <v>2</v>
      </c>
      <c r="G111" s="20" t="s">
        <v>188</v>
      </c>
      <c r="H111" s="20">
        <v>660</v>
      </c>
      <c r="I111" s="132">
        <f t="shared" si="4"/>
        <v>5280</v>
      </c>
      <c r="J111" s="49"/>
    </row>
    <row r="112" spans="1:10" s="16" customFormat="1" ht="25.05" customHeight="1" x14ac:dyDescent="0.35">
      <c r="A112" s="140"/>
      <c r="B112" s="12">
        <v>98</v>
      </c>
      <c r="C112" s="19" t="s">
        <v>192</v>
      </c>
      <c r="D112" s="20">
        <v>3</v>
      </c>
      <c r="E112" s="20" t="s">
        <v>189</v>
      </c>
      <c r="F112" s="20">
        <v>2</v>
      </c>
      <c r="G112" s="20" t="s">
        <v>188</v>
      </c>
      <c r="H112" s="20">
        <v>4000</v>
      </c>
      <c r="I112" s="132">
        <f>H112*F112*D112</f>
        <v>24000</v>
      </c>
      <c r="J112" s="52"/>
    </row>
    <row r="113" spans="1:10" s="4" customFormat="1" ht="44" customHeight="1" x14ac:dyDescent="0.35">
      <c r="A113" s="23" t="s">
        <v>34</v>
      </c>
      <c r="B113" s="23"/>
      <c r="C113" s="24" t="s">
        <v>13</v>
      </c>
      <c r="D113" s="24" t="s">
        <v>14</v>
      </c>
      <c r="E113" s="24" t="s">
        <v>144</v>
      </c>
      <c r="F113" s="24" t="s">
        <v>14</v>
      </c>
      <c r="G113" s="24" t="s">
        <v>15</v>
      </c>
      <c r="H113" s="24" t="s">
        <v>16</v>
      </c>
      <c r="I113" s="25" t="s">
        <v>17</v>
      </c>
      <c r="J113" s="26" t="s">
        <v>18</v>
      </c>
    </row>
    <row r="114" spans="1:10" s="4" customFormat="1" ht="18.399999999999999" x14ac:dyDescent="0.35">
      <c r="A114" s="153" t="s">
        <v>131</v>
      </c>
      <c r="B114" s="20">
        <v>1</v>
      </c>
      <c r="C114" s="19" t="s">
        <v>321</v>
      </c>
      <c r="D114" s="20">
        <v>239</v>
      </c>
      <c r="E114" s="20" t="s">
        <v>26</v>
      </c>
      <c r="F114" s="20">
        <v>1</v>
      </c>
      <c r="G114" s="20" t="s">
        <v>21</v>
      </c>
      <c r="H114" s="20">
        <v>30</v>
      </c>
      <c r="I114" s="132">
        <f>D114*F114*H114</f>
        <v>7170</v>
      </c>
      <c r="J114" s="32"/>
    </row>
    <row r="115" spans="1:10" s="4" customFormat="1" ht="18.399999999999999" x14ac:dyDescent="0.35">
      <c r="A115" s="154"/>
      <c r="B115" s="20">
        <v>2</v>
      </c>
      <c r="C115" s="19" t="s">
        <v>268</v>
      </c>
      <c r="D115" s="20">
        <v>239</v>
      </c>
      <c r="E115" s="20" t="s">
        <v>156</v>
      </c>
      <c r="F115" s="20">
        <v>1</v>
      </c>
      <c r="G115" s="20" t="s">
        <v>92</v>
      </c>
      <c r="H115" s="20">
        <v>320</v>
      </c>
      <c r="I115" s="132">
        <f t="shared" ref="I115:I160" si="5">D115*F115*H115</f>
        <v>76480</v>
      </c>
      <c r="J115" s="32"/>
    </row>
    <row r="116" spans="1:10" s="16" customFormat="1" ht="18.399999999999999" x14ac:dyDescent="0.35">
      <c r="A116" s="154"/>
      <c r="B116" s="20">
        <v>3</v>
      </c>
      <c r="C116" s="19" t="s">
        <v>263</v>
      </c>
      <c r="D116" s="20">
        <v>1</v>
      </c>
      <c r="E116" s="20" t="s">
        <v>22</v>
      </c>
      <c r="F116" s="20">
        <v>1</v>
      </c>
      <c r="G116" s="20" t="s">
        <v>92</v>
      </c>
      <c r="H116" s="20">
        <v>6500</v>
      </c>
      <c r="I116" s="132">
        <f t="shared" si="5"/>
        <v>6500</v>
      </c>
      <c r="J116" s="32"/>
    </row>
    <row r="117" spans="1:10" s="16" customFormat="1" ht="18.399999999999999" x14ac:dyDescent="0.35">
      <c r="A117" s="154"/>
      <c r="B117" s="20">
        <v>4</v>
      </c>
      <c r="C117" s="19" t="s">
        <v>320</v>
      </c>
      <c r="D117" s="20">
        <v>1</v>
      </c>
      <c r="E117" s="20" t="s">
        <v>22</v>
      </c>
      <c r="F117" s="20">
        <v>1</v>
      </c>
      <c r="G117" s="20" t="s">
        <v>92</v>
      </c>
      <c r="H117" s="20">
        <v>8000</v>
      </c>
      <c r="I117" s="132">
        <f t="shared" si="5"/>
        <v>8000</v>
      </c>
      <c r="J117" s="32"/>
    </row>
    <row r="118" spans="1:10" s="16" customFormat="1" ht="18.399999999999999" x14ac:dyDescent="0.35">
      <c r="A118" s="154"/>
      <c r="B118" s="20">
        <v>5</v>
      </c>
      <c r="C118" s="19" t="s">
        <v>264</v>
      </c>
      <c r="D118" s="20">
        <v>0</v>
      </c>
      <c r="E118" s="20" t="s">
        <v>156</v>
      </c>
      <c r="F118" s="20">
        <v>1</v>
      </c>
      <c r="G118" s="20" t="s">
        <v>92</v>
      </c>
      <c r="H118" s="20">
        <v>320</v>
      </c>
      <c r="I118" s="132">
        <f t="shared" si="5"/>
        <v>0</v>
      </c>
      <c r="J118" s="32" t="s">
        <v>425</v>
      </c>
    </row>
    <row r="119" spans="1:10" s="53" customFormat="1" ht="18.399999999999999" x14ac:dyDescent="0.35">
      <c r="A119" s="154"/>
      <c r="B119" s="20">
        <v>6</v>
      </c>
      <c r="C119" s="19" t="s">
        <v>276</v>
      </c>
      <c r="D119" s="20">
        <v>30</v>
      </c>
      <c r="E119" s="20" t="s">
        <v>277</v>
      </c>
      <c r="F119" s="20">
        <v>1</v>
      </c>
      <c r="G119" s="20" t="s">
        <v>92</v>
      </c>
      <c r="H119" s="20">
        <v>280</v>
      </c>
      <c r="I119" s="132">
        <f t="shared" si="5"/>
        <v>8400</v>
      </c>
      <c r="J119" s="32"/>
    </row>
    <row r="120" spans="1:10" s="16" customFormat="1" ht="18.399999999999999" x14ac:dyDescent="0.35">
      <c r="A120" s="154"/>
      <c r="B120" s="20">
        <v>7</v>
      </c>
      <c r="C120" s="19" t="s">
        <v>418</v>
      </c>
      <c r="D120" s="20">
        <v>30</v>
      </c>
      <c r="E120" s="20" t="s">
        <v>277</v>
      </c>
      <c r="F120" s="20">
        <v>1</v>
      </c>
      <c r="G120" s="20" t="s">
        <v>92</v>
      </c>
      <c r="H120" s="20">
        <v>220</v>
      </c>
      <c r="I120" s="132">
        <f t="shared" si="5"/>
        <v>6600</v>
      </c>
      <c r="J120" s="32"/>
    </row>
    <row r="121" spans="1:10" s="16" customFormat="1" ht="18.399999999999999" x14ac:dyDescent="0.35">
      <c r="A121" s="154"/>
      <c r="B121" s="20">
        <v>8</v>
      </c>
      <c r="C121" s="19" t="s">
        <v>377</v>
      </c>
      <c r="D121" s="20">
        <v>25</v>
      </c>
      <c r="E121" s="20" t="s">
        <v>31</v>
      </c>
      <c r="F121" s="20">
        <v>1</v>
      </c>
      <c r="G121" s="20" t="s">
        <v>92</v>
      </c>
      <c r="H121" s="20">
        <v>30</v>
      </c>
      <c r="I121" s="132">
        <f t="shared" si="5"/>
        <v>750</v>
      </c>
      <c r="J121" s="32"/>
    </row>
    <row r="122" spans="1:10" s="16" customFormat="1" ht="18.399999999999999" x14ac:dyDescent="0.35">
      <c r="A122" s="154"/>
      <c r="B122" s="20">
        <v>9</v>
      </c>
      <c r="C122" s="19" t="s">
        <v>378</v>
      </c>
      <c r="D122" s="20">
        <v>3</v>
      </c>
      <c r="E122" s="20" t="s">
        <v>31</v>
      </c>
      <c r="F122" s="20">
        <v>1</v>
      </c>
      <c r="G122" s="20" t="s">
        <v>92</v>
      </c>
      <c r="H122" s="20">
        <v>30</v>
      </c>
      <c r="I122" s="132">
        <f t="shared" si="5"/>
        <v>90</v>
      </c>
      <c r="J122" s="32"/>
    </row>
    <row r="123" spans="1:10" s="16" customFormat="1" ht="18.399999999999999" x14ac:dyDescent="0.35">
      <c r="A123" s="154"/>
      <c r="B123" s="20">
        <v>10</v>
      </c>
      <c r="C123" s="19" t="s">
        <v>319</v>
      </c>
      <c r="D123" s="20">
        <v>100</v>
      </c>
      <c r="E123" s="20" t="s">
        <v>277</v>
      </c>
      <c r="F123" s="20">
        <v>1</v>
      </c>
      <c r="G123" s="20" t="s">
        <v>92</v>
      </c>
      <c r="H123" s="20">
        <v>100</v>
      </c>
      <c r="I123" s="132">
        <f t="shared" si="5"/>
        <v>10000</v>
      </c>
      <c r="J123" s="32"/>
    </row>
    <row r="124" spans="1:10" s="16" customFormat="1" ht="18.399999999999999" x14ac:dyDescent="0.35">
      <c r="A124" s="154"/>
      <c r="B124" s="20">
        <v>11</v>
      </c>
      <c r="C124" s="19" t="s">
        <v>265</v>
      </c>
      <c r="D124" s="20">
        <v>2</v>
      </c>
      <c r="E124" s="20" t="s">
        <v>142</v>
      </c>
      <c r="F124" s="20">
        <v>1</v>
      </c>
      <c r="G124" s="20" t="s">
        <v>92</v>
      </c>
      <c r="H124" s="20">
        <v>24000</v>
      </c>
      <c r="I124" s="132">
        <f t="shared" si="5"/>
        <v>48000</v>
      </c>
      <c r="J124" s="32"/>
    </row>
    <row r="125" spans="1:10" s="16" customFormat="1" ht="18.399999999999999" x14ac:dyDescent="0.35">
      <c r="A125" s="154"/>
      <c r="B125" s="20">
        <v>12</v>
      </c>
      <c r="C125" s="19" t="s">
        <v>266</v>
      </c>
      <c r="D125" s="20">
        <v>1</v>
      </c>
      <c r="E125" s="20" t="s">
        <v>22</v>
      </c>
      <c r="F125" s="20">
        <v>1</v>
      </c>
      <c r="G125" s="20" t="s">
        <v>92</v>
      </c>
      <c r="H125" s="20">
        <v>6500</v>
      </c>
      <c r="I125" s="132">
        <f t="shared" si="5"/>
        <v>6500</v>
      </c>
      <c r="J125" s="32"/>
    </row>
    <row r="126" spans="1:10" s="16" customFormat="1" ht="18.399999999999999" x14ac:dyDescent="0.35">
      <c r="A126" s="154"/>
      <c r="B126" s="20">
        <v>13</v>
      </c>
      <c r="C126" s="19" t="s">
        <v>267</v>
      </c>
      <c r="D126" s="20">
        <v>1</v>
      </c>
      <c r="E126" s="20" t="s">
        <v>22</v>
      </c>
      <c r="F126" s="20">
        <v>1</v>
      </c>
      <c r="G126" s="20" t="s">
        <v>92</v>
      </c>
      <c r="H126" s="20">
        <v>7000</v>
      </c>
      <c r="I126" s="132">
        <f t="shared" si="5"/>
        <v>7000</v>
      </c>
      <c r="J126" s="32"/>
    </row>
    <row r="127" spans="1:10" s="16" customFormat="1" ht="18.399999999999999" x14ac:dyDescent="0.35">
      <c r="A127" s="154"/>
      <c r="B127" s="20">
        <v>14</v>
      </c>
      <c r="C127" s="19" t="s">
        <v>137</v>
      </c>
      <c r="D127" s="20">
        <v>100</v>
      </c>
      <c r="E127" s="20" t="s">
        <v>135</v>
      </c>
      <c r="F127" s="20">
        <v>1</v>
      </c>
      <c r="G127" s="20" t="s">
        <v>92</v>
      </c>
      <c r="H127" s="20">
        <v>70</v>
      </c>
      <c r="I127" s="132">
        <f t="shared" si="5"/>
        <v>7000</v>
      </c>
      <c r="J127" s="32"/>
    </row>
    <row r="128" spans="1:10" s="53" customFormat="1" ht="18.399999999999999" x14ac:dyDescent="0.35">
      <c r="A128" s="154"/>
      <c r="B128" s="20">
        <v>15</v>
      </c>
      <c r="C128" s="19" t="s">
        <v>322</v>
      </c>
      <c r="D128" s="20">
        <v>80</v>
      </c>
      <c r="E128" s="20" t="s">
        <v>26</v>
      </c>
      <c r="F128" s="20">
        <v>1</v>
      </c>
      <c r="G128" s="20" t="s">
        <v>21</v>
      </c>
      <c r="H128" s="20">
        <v>60</v>
      </c>
      <c r="I128" s="132">
        <f t="shared" si="5"/>
        <v>4800</v>
      </c>
      <c r="J128" s="32" t="s">
        <v>424</v>
      </c>
    </row>
    <row r="129" spans="1:10" s="53" customFormat="1" ht="18.399999999999999" x14ac:dyDescent="0.35">
      <c r="A129" s="61"/>
      <c r="B129" s="20">
        <v>16</v>
      </c>
      <c r="C129" s="19" t="s">
        <v>383</v>
      </c>
      <c r="D129" s="20">
        <v>1</v>
      </c>
      <c r="E129" s="20" t="s">
        <v>35</v>
      </c>
      <c r="F129" s="20">
        <v>1</v>
      </c>
      <c r="G129" s="20" t="s">
        <v>21</v>
      </c>
      <c r="H129" s="20">
        <v>1500</v>
      </c>
      <c r="I129" s="132">
        <f t="shared" ref="I129" si="6">D129*F129*H129</f>
        <v>1500</v>
      </c>
      <c r="J129" s="32"/>
    </row>
    <row r="130" spans="1:10" s="16" customFormat="1" ht="18.399999999999999" x14ac:dyDescent="0.35">
      <c r="A130" s="20" t="s">
        <v>204</v>
      </c>
      <c r="B130" s="20">
        <v>17</v>
      </c>
      <c r="C130" s="19" t="s">
        <v>385</v>
      </c>
      <c r="D130" s="20">
        <v>170</v>
      </c>
      <c r="E130" s="20" t="s">
        <v>106</v>
      </c>
      <c r="F130" s="20">
        <v>1</v>
      </c>
      <c r="G130" s="20" t="s">
        <v>21</v>
      </c>
      <c r="H130" s="20">
        <v>180</v>
      </c>
      <c r="I130" s="132">
        <f t="shared" si="5"/>
        <v>30600</v>
      </c>
      <c r="J130" s="32" t="s">
        <v>419</v>
      </c>
    </row>
    <row r="131" spans="1:10" s="16" customFormat="1" ht="18.399999999999999" x14ac:dyDescent="0.35">
      <c r="A131" s="20" t="s">
        <v>421</v>
      </c>
      <c r="B131" s="20">
        <v>18</v>
      </c>
      <c r="C131" s="19" t="s">
        <v>380</v>
      </c>
      <c r="D131" s="20">
        <v>15</v>
      </c>
      <c r="E131" s="20" t="s">
        <v>26</v>
      </c>
      <c r="F131" s="20">
        <v>1</v>
      </c>
      <c r="G131" s="20" t="s">
        <v>21</v>
      </c>
      <c r="H131" s="20">
        <v>800</v>
      </c>
      <c r="I131" s="132">
        <f t="shared" si="5"/>
        <v>12000</v>
      </c>
      <c r="J131" s="32"/>
    </row>
    <row r="132" spans="1:10" s="16" customFormat="1" ht="18.399999999999999" x14ac:dyDescent="0.35">
      <c r="A132" s="19" t="s">
        <v>324</v>
      </c>
      <c r="B132" s="20">
        <v>19</v>
      </c>
      <c r="C132" s="19" t="s">
        <v>332</v>
      </c>
      <c r="D132" s="20">
        <v>1</v>
      </c>
      <c r="E132" s="20" t="s">
        <v>93</v>
      </c>
      <c r="F132" s="20">
        <v>1</v>
      </c>
      <c r="G132" s="20" t="s">
        <v>21</v>
      </c>
      <c r="H132" s="20">
        <v>16000</v>
      </c>
      <c r="I132" s="132">
        <f t="shared" si="5"/>
        <v>16000</v>
      </c>
      <c r="J132" s="32"/>
    </row>
    <row r="133" spans="1:10" s="16" customFormat="1" ht="18.399999999999999" x14ac:dyDescent="0.35">
      <c r="A133" s="141" t="s">
        <v>208</v>
      </c>
      <c r="B133" s="20">
        <v>20</v>
      </c>
      <c r="C133" s="19" t="s">
        <v>379</v>
      </c>
      <c r="D133" s="20">
        <v>1</v>
      </c>
      <c r="E133" s="20" t="s">
        <v>35</v>
      </c>
      <c r="F133" s="20">
        <v>1</v>
      </c>
      <c r="G133" s="20" t="s">
        <v>21</v>
      </c>
      <c r="H133" s="20">
        <v>11000</v>
      </c>
      <c r="I133" s="132">
        <f t="shared" si="5"/>
        <v>11000</v>
      </c>
      <c r="J133" s="32"/>
    </row>
    <row r="134" spans="1:10" s="16" customFormat="1" ht="18.399999999999999" x14ac:dyDescent="0.35">
      <c r="A134" s="141"/>
      <c r="B134" s="20">
        <v>21</v>
      </c>
      <c r="C134" s="19" t="s">
        <v>334</v>
      </c>
      <c r="D134" s="20">
        <v>1</v>
      </c>
      <c r="E134" s="20" t="s">
        <v>35</v>
      </c>
      <c r="F134" s="20">
        <v>1</v>
      </c>
      <c r="G134" s="20" t="s">
        <v>21</v>
      </c>
      <c r="H134" s="20">
        <v>8000</v>
      </c>
      <c r="I134" s="132">
        <f t="shared" si="5"/>
        <v>8000</v>
      </c>
      <c r="J134" s="32"/>
    </row>
    <row r="135" spans="1:10" s="16" customFormat="1" ht="18.399999999999999" x14ac:dyDescent="0.35">
      <c r="A135" s="141" t="s">
        <v>326</v>
      </c>
      <c r="B135" s="20">
        <v>22</v>
      </c>
      <c r="C135" s="19" t="s">
        <v>327</v>
      </c>
      <c r="D135" s="20">
        <v>1</v>
      </c>
      <c r="E135" s="20" t="s">
        <v>35</v>
      </c>
      <c r="F135" s="20">
        <v>1</v>
      </c>
      <c r="G135" s="20" t="s">
        <v>21</v>
      </c>
      <c r="H135" s="20">
        <v>28000</v>
      </c>
      <c r="I135" s="132">
        <f t="shared" si="5"/>
        <v>28000</v>
      </c>
      <c r="J135" s="32"/>
    </row>
    <row r="136" spans="1:10" s="16" customFormat="1" ht="18.399999999999999" x14ac:dyDescent="0.35">
      <c r="A136" s="141"/>
      <c r="B136" s="20">
        <v>23</v>
      </c>
      <c r="C136" s="19" t="s">
        <v>328</v>
      </c>
      <c r="D136" s="20">
        <v>5</v>
      </c>
      <c r="E136" s="20" t="s">
        <v>105</v>
      </c>
      <c r="F136" s="20">
        <v>1</v>
      </c>
      <c r="G136" s="20" t="s">
        <v>21</v>
      </c>
      <c r="H136" s="20">
        <v>3000</v>
      </c>
      <c r="I136" s="132">
        <f t="shared" si="5"/>
        <v>15000</v>
      </c>
      <c r="J136" s="32"/>
    </row>
    <row r="137" spans="1:10" s="16" customFormat="1" ht="18.399999999999999" x14ac:dyDescent="0.35">
      <c r="A137" s="141"/>
      <c r="B137" s="20">
        <v>24</v>
      </c>
      <c r="C137" s="19" t="s">
        <v>375</v>
      </c>
      <c r="D137" s="20">
        <v>2</v>
      </c>
      <c r="E137" s="20" t="s">
        <v>105</v>
      </c>
      <c r="F137" s="20">
        <v>1</v>
      </c>
      <c r="G137" s="20" t="s">
        <v>21</v>
      </c>
      <c r="H137" s="20">
        <v>800</v>
      </c>
      <c r="I137" s="132">
        <f t="shared" si="5"/>
        <v>1600</v>
      </c>
      <c r="J137" s="32"/>
    </row>
    <row r="138" spans="1:10" s="16" customFormat="1" ht="18.399999999999999" x14ac:dyDescent="0.35">
      <c r="A138" s="141"/>
      <c r="B138" s="20">
        <v>25</v>
      </c>
      <c r="C138" s="19" t="s">
        <v>511</v>
      </c>
      <c r="D138" s="20">
        <v>1</v>
      </c>
      <c r="E138" s="20" t="s">
        <v>93</v>
      </c>
      <c r="F138" s="20">
        <v>1</v>
      </c>
      <c r="G138" s="20" t="s">
        <v>21</v>
      </c>
      <c r="H138" s="20">
        <v>610</v>
      </c>
      <c r="I138" s="132">
        <f t="shared" si="5"/>
        <v>610</v>
      </c>
      <c r="J138" s="32"/>
    </row>
    <row r="139" spans="1:10" s="16" customFormat="1" ht="18.399999999999999" x14ac:dyDescent="0.35">
      <c r="A139" s="142" t="s">
        <v>132</v>
      </c>
      <c r="B139" s="20">
        <v>26</v>
      </c>
      <c r="C139" s="19" t="s">
        <v>323</v>
      </c>
      <c r="D139" s="20">
        <v>5</v>
      </c>
      <c r="E139" s="20" t="s">
        <v>35</v>
      </c>
      <c r="F139" s="20">
        <v>1</v>
      </c>
      <c r="G139" s="20" t="s">
        <v>21</v>
      </c>
      <c r="H139" s="20">
        <v>8000</v>
      </c>
      <c r="I139" s="132">
        <f t="shared" si="5"/>
        <v>40000</v>
      </c>
      <c r="J139" s="32" t="s">
        <v>420</v>
      </c>
    </row>
    <row r="140" spans="1:10" s="16" customFormat="1" ht="18.399999999999999" x14ac:dyDescent="0.35">
      <c r="A140" s="144"/>
      <c r="B140" s="20">
        <v>27</v>
      </c>
      <c r="C140" s="19" t="s">
        <v>423</v>
      </c>
      <c r="D140" s="59">
        <v>21</v>
      </c>
      <c r="E140" s="59" t="s">
        <v>26</v>
      </c>
      <c r="F140" s="59">
        <v>0</v>
      </c>
      <c r="G140" s="59" t="s">
        <v>21</v>
      </c>
      <c r="H140" s="59">
        <v>300</v>
      </c>
      <c r="I140" s="135">
        <f t="shared" si="5"/>
        <v>0</v>
      </c>
      <c r="J140" s="136" t="s">
        <v>1885</v>
      </c>
    </row>
    <row r="141" spans="1:10" s="16" customFormat="1" ht="18.399999999999999" x14ac:dyDescent="0.35">
      <c r="A141" s="143"/>
      <c r="B141" s="20">
        <v>28</v>
      </c>
      <c r="C141" s="19" t="s">
        <v>426</v>
      </c>
      <c r="D141" s="20">
        <v>1</v>
      </c>
      <c r="E141" s="20" t="s">
        <v>93</v>
      </c>
      <c r="F141" s="20">
        <v>1</v>
      </c>
      <c r="G141" s="20" t="s">
        <v>92</v>
      </c>
      <c r="H141" s="20">
        <v>3500</v>
      </c>
      <c r="I141" s="132">
        <f t="shared" si="5"/>
        <v>3500</v>
      </c>
      <c r="J141" s="32"/>
    </row>
    <row r="142" spans="1:10" s="16" customFormat="1" ht="18.399999999999999" x14ac:dyDescent="0.35">
      <c r="A142" s="142" t="s">
        <v>325</v>
      </c>
      <c r="B142" s="20">
        <v>29</v>
      </c>
      <c r="C142" s="19" t="s">
        <v>381</v>
      </c>
      <c r="D142" s="20">
        <v>100</v>
      </c>
      <c r="E142" s="20" t="s">
        <v>26</v>
      </c>
      <c r="F142" s="20">
        <v>2</v>
      </c>
      <c r="G142" s="20" t="s">
        <v>21</v>
      </c>
      <c r="H142" s="20">
        <v>30</v>
      </c>
      <c r="I142" s="132">
        <f t="shared" si="5"/>
        <v>6000</v>
      </c>
      <c r="J142" s="32"/>
    </row>
    <row r="143" spans="1:10" s="16" customFormat="1" ht="18.399999999999999" x14ac:dyDescent="0.35">
      <c r="A143" s="143"/>
      <c r="B143" s="20">
        <v>30</v>
      </c>
      <c r="C143" s="19" t="s">
        <v>382</v>
      </c>
      <c r="D143" s="20">
        <v>100</v>
      </c>
      <c r="E143" s="20" t="s">
        <v>26</v>
      </c>
      <c r="F143" s="20">
        <v>1</v>
      </c>
      <c r="G143" s="20" t="s">
        <v>21</v>
      </c>
      <c r="H143" s="20">
        <v>200</v>
      </c>
      <c r="I143" s="132">
        <f t="shared" si="5"/>
        <v>20000</v>
      </c>
      <c r="J143" s="32" t="s">
        <v>422</v>
      </c>
    </row>
    <row r="144" spans="1:10" s="16" customFormat="1" ht="18.399999999999999" x14ac:dyDescent="0.35">
      <c r="A144" s="60" t="s">
        <v>209</v>
      </c>
      <c r="B144" s="20">
        <v>31</v>
      </c>
      <c r="C144" s="19" t="s">
        <v>210</v>
      </c>
      <c r="D144" s="20">
        <v>1</v>
      </c>
      <c r="E144" s="20" t="s">
        <v>35</v>
      </c>
      <c r="F144" s="20">
        <v>1</v>
      </c>
      <c r="G144" s="20" t="s">
        <v>21</v>
      </c>
      <c r="H144" s="20">
        <v>7000</v>
      </c>
      <c r="I144" s="132">
        <f t="shared" si="5"/>
        <v>7000</v>
      </c>
      <c r="J144" s="32"/>
    </row>
    <row r="145" spans="1:10" s="16" customFormat="1" ht="18.399999999999999" x14ac:dyDescent="0.35">
      <c r="A145" s="142" t="s">
        <v>133</v>
      </c>
      <c r="B145" s="20">
        <v>32</v>
      </c>
      <c r="C145" s="19" t="s">
        <v>384</v>
      </c>
      <c r="D145" s="20">
        <v>20</v>
      </c>
      <c r="E145" s="20" t="s">
        <v>26</v>
      </c>
      <c r="F145" s="20">
        <v>1</v>
      </c>
      <c r="G145" s="20" t="s">
        <v>21</v>
      </c>
      <c r="H145" s="20">
        <v>150</v>
      </c>
      <c r="I145" s="132">
        <f t="shared" si="5"/>
        <v>3000</v>
      </c>
      <c r="J145" s="32"/>
    </row>
    <row r="146" spans="1:10" s="16" customFormat="1" ht="18.399999999999999" x14ac:dyDescent="0.35">
      <c r="A146" s="144"/>
      <c r="B146" s="20">
        <v>33</v>
      </c>
      <c r="C146" s="19" t="s">
        <v>351</v>
      </c>
      <c r="D146" s="20">
        <v>5</v>
      </c>
      <c r="E146" s="20" t="s">
        <v>30</v>
      </c>
      <c r="F146" s="20">
        <v>1</v>
      </c>
      <c r="G146" s="20" t="s">
        <v>21</v>
      </c>
      <c r="H146" s="20">
        <v>350</v>
      </c>
      <c r="I146" s="132">
        <f t="shared" si="5"/>
        <v>1750</v>
      </c>
      <c r="J146" s="32"/>
    </row>
    <row r="147" spans="1:10" s="16" customFormat="1" ht="18.399999999999999" x14ac:dyDescent="0.35">
      <c r="A147" s="144"/>
      <c r="B147" s="20">
        <v>34</v>
      </c>
      <c r="C147" s="19" t="s">
        <v>352</v>
      </c>
      <c r="D147" s="20">
        <v>4</v>
      </c>
      <c r="E147" s="20" t="s">
        <v>30</v>
      </c>
      <c r="F147" s="20">
        <v>1</v>
      </c>
      <c r="G147" s="20" t="s">
        <v>21</v>
      </c>
      <c r="H147" s="20">
        <v>150</v>
      </c>
      <c r="I147" s="132">
        <f t="shared" si="5"/>
        <v>600</v>
      </c>
      <c r="J147" s="32"/>
    </row>
    <row r="148" spans="1:10" s="16" customFormat="1" ht="18.399999999999999" x14ac:dyDescent="0.35">
      <c r="A148" s="144"/>
      <c r="B148" s="20">
        <v>35</v>
      </c>
      <c r="C148" s="19" t="s">
        <v>203</v>
      </c>
      <c r="D148" s="20">
        <v>1</v>
      </c>
      <c r="E148" s="20" t="s">
        <v>142</v>
      </c>
      <c r="F148" s="20">
        <v>1</v>
      </c>
      <c r="G148" s="20" t="s">
        <v>21</v>
      </c>
      <c r="H148" s="20">
        <v>20000</v>
      </c>
      <c r="I148" s="132">
        <f t="shared" si="5"/>
        <v>20000</v>
      </c>
      <c r="J148" s="32"/>
    </row>
    <row r="149" spans="1:10" s="16" customFormat="1" ht="18.399999999999999" x14ac:dyDescent="0.35">
      <c r="A149" s="144"/>
      <c r="B149" s="20">
        <v>36</v>
      </c>
      <c r="C149" s="19" t="s">
        <v>427</v>
      </c>
      <c r="D149" s="20">
        <v>6</v>
      </c>
      <c r="E149" s="20" t="s">
        <v>30</v>
      </c>
      <c r="F149" s="20">
        <v>1</v>
      </c>
      <c r="G149" s="20" t="s">
        <v>21</v>
      </c>
      <c r="H149" s="20">
        <v>250</v>
      </c>
      <c r="I149" s="132">
        <f t="shared" si="5"/>
        <v>1500</v>
      </c>
      <c r="J149" s="32" t="s">
        <v>411</v>
      </c>
    </row>
    <row r="150" spans="1:10" s="16" customFormat="1" ht="18.399999999999999" x14ac:dyDescent="0.35">
      <c r="A150" s="144"/>
      <c r="B150" s="20">
        <v>37</v>
      </c>
      <c r="C150" s="19" t="s">
        <v>333</v>
      </c>
      <c r="D150" s="20">
        <v>11</v>
      </c>
      <c r="E150" s="20" t="s">
        <v>105</v>
      </c>
      <c r="F150" s="20">
        <v>1</v>
      </c>
      <c r="G150" s="20" t="s">
        <v>21</v>
      </c>
      <c r="H150" s="20">
        <v>450</v>
      </c>
      <c r="I150" s="132">
        <f t="shared" si="5"/>
        <v>4950</v>
      </c>
      <c r="J150" s="32"/>
    </row>
    <row r="151" spans="1:10" s="16" customFormat="1" ht="18.399999999999999" x14ac:dyDescent="0.35">
      <c r="A151" s="143"/>
      <c r="B151" s="20">
        <v>38</v>
      </c>
      <c r="C151" s="19" t="s">
        <v>205</v>
      </c>
      <c r="D151" s="20">
        <v>2</v>
      </c>
      <c r="E151" s="20" t="s">
        <v>36</v>
      </c>
      <c r="F151" s="20">
        <v>1</v>
      </c>
      <c r="G151" s="20" t="s">
        <v>21</v>
      </c>
      <c r="H151" s="20">
        <v>8000</v>
      </c>
      <c r="I151" s="132">
        <f t="shared" si="5"/>
        <v>16000</v>
      </c>
      <c r="J151" s="32"/>
    </row>
    <row r="152" spans="1:10" s="16" customFormat="1" ht="18.399999999999999" x14ac:dyDescent="0.35">
      <c r="A152" s="141" t="s">
        <v>432</v>
      </c>
      <c r="B152" s="20">
        <v>39</v>
      </c>
      <c r="C152" s="19" t="s">
        <v>428</v>
      </c>
      <c r="D152" s="20">
        <v>2</v>
      </c>
      <c r="E152" s="20" t="s">
        <v>142</v>
      </c>
      <c r="F152" s="20">
        <v>1</v>
      </c>
      <c r="G152" s="20" t="s">
        <v>21</v>
      </c>
      <c r="H152" s="20">
        <v>600</v>
      </c>
      <c r="I152" s="132">
        <f t="shared" si="5"/>
        <v>1200</v>
      </c>
      <c r="J152" s="32" t="s">
        <v>411</v>
      </c>
    </row>
    <row r="153" spans="1:10" s="16" customFormat="1" ht="18.399999999999999" x14ac:dyDescent="0.35">
      <c r="A153" s="141"/>
      <c r="B153" s="20">
        <v>40</v>
      </c>
      <c r="C153" s="19" t="s">
        <v>429</v>
      </c>
      <c r="D153" s="20">
        <v>2</v>
      </c>
      <c r="E153" s="20" t="s">
        <v>431</v>
      </c>
      <c r="F153" s="20">
        <v>1</v>
      </c>
      <c r="G153" s="20" t="s">
        <v>21</v>
      </c>
      <c r="H153" s="20">
        <v>350</v>
      </c>
      <c r="I153" s="132">
        <f>D153*F153*H153</f>
        <v>700</v>
      </c>
      <c r="J153" s="32" t="s">
        <v>411</v>
      </c>
    </row>
    <row r="154" spans="1:10" s="16" customFormat="1" ht="18.399999999999999" x14ac:dyDescent="0.35">
      <c r="A154" s="141"/>
      <c r="B154" s="20">
        <v>42</v>
      </c>
      <c r="C154" s="19" t="s">
        <v>430</v>
      </c>
      <c r="D154" s="20">
        <v>2</v>
      </c>
      <c r="E154" s="20" t="s">
        <v>92</v>
      </c>
      <c r="F154" s="20">
        <v>1</v>
      </c>
      <c r="G154" s="20" t="s">
        <v>21</v>
      </c>
      <c r="H154" s="20">
        <v>550</v>
      </c>
      <c r="I154" s="132">
        <f t="shared" si="5"/>
        <v>1100</v>
      </c>
      <c r="J154" s="32" t="s">
        <v>411</v>
      </c>
    </row>
    <row r="155" spans="1:10" s="16" customFormat="1" ht="18.399999999999999" x14ac:dyDescent="0.35">
      <c r="A155" s="142" t="s">
        <v>134</v>
      </c>
      <c r="B155" s="20">
        <v>43</v>
      </c>
      <c r="C155" s="19" t="s">
        <v>138</v>
      </c>
      <c r="D155" s="20">
        <v>100</v>
      </c>
      <c r="E155" s="20" t="s">
        <v>136</v>
      </c>
      <c r="F155" s="20">
        <v>1</v>
      </c>
      <c r="G155" s="20" t="s">
        <v>21</v>
      </c>
      <c r="H155" s="20">
        <v>350</v>
      </c>
      <c r="I155" s="132">
        <f t="shared" si="5"/>
        <v>35000</v>
      </c>
      <c r="J155" s="32"/>
    </row>
    <row r="156" spans="1:10" s="16" customFormat="1" ht="18.399999999999999" x14ac:dyDescent="0.35">
      <c r="A156" s="144"/>
      <c r="B156" s="20">
        <v>44</v>
      </c>
      <c r="C156" s="19" t="s">
        <v>143</v>
      </c>
      <c r="D156" s="20">
        <v>40</v>
      </c>
      <c r="E156" s="20" t="s">
        <v>136</v>
      </c>
      <c r="F156" s="20">
        <v>1</v>
      </c>
      <c r="G156" s="20" t="s">
        <v>21</v>
      </c>
      <c r="H156" s="20">
        <v>500</v>
      </c>
      <c r="I156" s="132">
        <f>D156*F156*H156</f>
        <v>20000</v>
      </c>
      <c r="J156" s="32"/>
    </row>
    <row r="157" spans="1:10" s="16" customFormat="1" ht="18.399999999999999" x14ac:dyDescent="0.35">
      <c r="A157" s="144"/>
      <c r="B157" s="20">
        <v>45</v>
      </c>
      <c r="C157" s="19" t="s">
        <v>139</v>
      </c>
      <c r="D157" s="20">
        <v>30</v>
      </c>
      <c r="E157" s="20" t="s">
        <v>136</v>
      </c>
      <c r="F157" s="20">
        <v>1</v>
      </c>
      <c r="G157" s="20" t="s">
        <v>21</v>
      </c>
      <c r="H157" s="20">
        <v>400</v>
      </c>
      <c r="I157" s="132">
        <f t="shared" si="5"/>
        <v>12000</v>
      </c>
      <c r="J157" s="32"/>
    </row>
    <row r="158" spans="1:10" s="16" customFormat="1" ht="36.75" x14ac:dyDescent="0.35">
      <c r="A158" s="144"/>
      <c r="B158" s="20">
        <v>46</v>
      </c>
      <c r="C158" s="19" t="s">
        <v>207</v>
      </c>
      <c r="D158" s="20">
        <v>20</v>
      </c>
      <c r="E158" s="20" t="s">
        <v>136</v>
      </c>
      <c r="F158" s="20">
        <v>1</v>
      </c>
      <c r="G158" s="20" t="s">
        <v>21</v>
      </c>
      <c r="H158" s="20">
        <v>1000</v>
      </c>
      <c r="I158" s="132">
        <f t="shared" si="5"/>
        <v>20000</v>
      </c>
      <c r="J158" s="32"/>
    </row>
    <row r="159" spans="1:10" s="16" customFormat="1" ht="18.399999999999999" x14ac:dyDescent="0.35">
      <c r="A159" s="144"/>
      <c r="B159" s="20">
        <v>47</v>
      </c>
      <c r="C159" s="19" t="s">
        <v>206</v>
      </c>
      <c r="D159" s="20">
        <v>60</v>
      </c>
      <c r="E159" s="20" t="s">
        <v>136</v>
      </c>
      <c r="F159" s="20">
        <v>1</v>
      </c>
      <c r="G159" s="20" t="s">
        <v>21</v>
      </c>
      <c r="H159" s="20">
        <v>400</v>
      </c>
      <c r="I159" s="132">
        <f t="shared" si="5"/>
        <v>24000</v>
      </c>
      <c r="J159" s="32"/>
    </row>
    <row r="160" spans="1:10" s="16" customFormat="1" ht="18.399999999999999" x14ac:dyDescent="0.35">
      <c r="A160" s="144"/>
      <c r="B160" s="20">
        <v>48</v>
      </c>
      <c r="C160" s="19" t="s">
        <v>140</v>
      </c>
      <c r="D160" s="20">
        <v>8</v>
      </c>
      <c r="E160" s="20" t="s">
        <v>136</v>
      </c>
      <c r="F160" s="20">
        <v>1</v>
      </c>
      <c r="G160" s="20" t="s">
        <v>21</v>
      </c>
      <c r="H160" s="20">
        <v>600</v>
      </c>
      <c r="I160" s="132">
        <f t="shared" si="5"/>
        <v>4800</v>
      </c>
      <c r="J160" s="32"/>
    </row>
    <row r="161" spans="1:10" s="16" customFormat="1" ht="18.399999999999999" x14ac:dyDescent="0.35">
      <c r="A161" s="144"/>
      <c r="B161" s="20">
        <v>49</v>
      </c>
      <c r="C161" s="19" t="s">
        <v>141</v>
      </c>
      <c r="D161" s="20">
        <v>8</v>
      </c>
      <c r="E161" s="20" t="s">
        <v>136</v>
      </c>
      <c r="F161" s="20">
        <v>1</v>
      </c>
      <c r="G161" s="20" t="s">
        <v>21</v>
      </c>
      <c r="H161" s="20">
        <v>800</v>
      </c>
      <c r="I161" s="132">
        <f t="shared" ref="I161" si="7">D161*F161*H161</f>
        <v>6400</v>
      </c>
      <c r="J161" s="32"/>
    </row>
    <row r="162" spans="1:10" s="16" customFormat="1" ht="18.399999999999999" x14ac:dyDescent="0.35">
      <c r="A162" s="144"/>
      <c r="B162" s="20">
        <v>50</v>
      </c>
      <c r="C162" s="19" t="s">
        <v>433</v>
      </c>
      <c r="D162" s="20">
        <v>10</v>
      </c>
      <c r="E162" s="20" t="s">
        <v>136</v>
      </c>
      <c r="F162" s="20">
        <v>2</v>
      </c>
      <c r="G162" s="20" t="s">
        <v>21</v>
      </c>
      <c r="H162" s="20">
        <v>350</v>
      </c>
      <c r="I162" s="132">
        <f>D162*F162*H162</f>
        <v>7000</v>
      </c>
      <c r="J162" s="52"/>
    </row>
    <row r="163" spans="1:10" s="4" customFormat="1" ht="44" customHeight="1" x14ac:dyDescent="0.35">
      <c r="A163" s="28" t="s">
        <v>225</v>
      </c>
      <c r="B163" s="29" t="s">
        <v>12</v>
      </c>
      <c r="C163" s="29" t="s">
        <v>13</v>
      </c>
      <c r="D163" s="29" t="s">
        <v>14</v>
      </c>
      <c r="E163" s="29" t="s">
        <v>15</v>
      </c>
      <c r="F163" s="29" t="s">
        <v>14</v>
      </c>
      <c r="G163" s="29" t="s">
        <v>15</v>
      </c>
      <c r="H163" s="29" t="s">
        <v>16</v>
      </c>
      <c r="I163" s="30" t="s">
        <v>17</v>
      </c>
      <c r="J163" s="31" t="s">
        <v>18</v>
      </c>
    </row>
    <row r="164" spans="1:10" s="16" customFormat="1" ht="18.399999999999999" x14ac:dyDescent="0.35">
      <c r="A164" s="19" t="s">
        <v>225</v>
      </c>
      <c r="B164" s="20">
        <v>1</v>
      </c>
      <c r="C164" s="19" t="s">
        <v>226</v>
      </c>
      <c r="D164" s="20">
        <v>1</v>
      </c>
      <c r="E164" s="20" t="s">
        <v>22</v>
      </c>
      <c r="F164" s="20">
        <v>1</v>
      </c>
      <c r="G164" s="20" t="s">
        <v>21</v>
      </c>
      <c r="H164" s="20">
        <v>50000</v>
      </c>
      <c r="I164" s="132">
        <f>D164*F164*H164</f>
        <v>50000</v>
      </c>
      <c r="J164" s="32"/>
    </row>
    <row r="165" spans="1:10" s="4" customFormat="1" ht="44" customHeight="1" x14ac:dyDescent="0.35">
      <c r="A165" s="28" t="s">
        <v>37</v>
      </c>
      <c r="B165" s="29" t="s">
        <v>12</v>
      </c>
      <c r="C165" s="29" t="s">
        <v>13</v>
      </c>
      <c r="D165" s="29" t="s">
        <v>14</v>
      </c>
      <c r="E165" s="29" t="s">
        <v>15</v>
      </c>
      <c r="F165" s="29" t="s">
        <v>14</v>
      </c>
      <c r="G165" s="29" t="s">
        <v>15</v>
      </c>
      <c r="H165" s="29" t="s">
        <v>16</v>
      </c>
      <c r="I165" s="30" t="s">
        <v>17</v>
      </c>
      <c r="J165" s="31" t="s">
        <v>18</v>
      </c>
    </row>
    <row r="166" spans="1:10" s="16" customFormat="1" ht="18.399999999999999" x14ac:dyDescent="0.35">
      <c r="A166" s="19" t="s">
        <v>212</v>
      </c>
      <c r="B166" s="20">
        <v>1</v>
      </c>
      <c r="C166" s="19" t="s">
        <v>217</v>
      </c>
      <c r="D166" s="20">
        <v>1</v>
      </c>
      <c r="E166" s="20" t="s">
        <v>22</v>
      </c>
      <c r="F166" s="20">
        <v>1</v>
      </c>
      <c r="G166" s="20" t="s">
        <v>21</v>
      </c>
      <c r="H166" s="20">
        <v>55000</v>
      </c>
      <c r="I166" s="132">
        <f>D166*F166*H166</f>
        <v>55000</v>
      </c>
      <c r="J166" s="32" t="s">
        <v>449</v>
      </c>
    </row>
    <row r="167" spans="1:10" s="16" customFormat="1" ht="18.399999999999999" x14ac:dyDescent="0.35">
      <c r="A167" s="19" t="s">
        <v>213</v>
      </c>
      <c r="B167" s="20">
        <v>2</v>
      </c>
      <c r="C167" s="19" t="s">
        <v>216</v>
      </c>
      <c r="D167" s="20">
        <v>1</v>
      </c>
      <c r="E167" s="20" t="s">
        <v>22</v>
      </c>
      <c r="F167" s="20">
        <v>2</v>
      </c>
      <c r="G167" s="20" t="s">
        <v>21</v>
      </c>
      <c r="H167" s="20">
        <v>8000</v>
      </c>
      <c r="I167" s="132">
        <f t="shared" ref="I167" si="8">D167*F167*H167</f>
        <v>16000</v>
      </c>
      <c r="J167" s="32"/>
    </row>
    <row r="168" spans="1:10" s="16" customFormat="1" ht="18.399999999999999" x14ac:dyDescent="0.35">
      <c r="A168" s="54" t="s">
        <v>214</v>
      </c>
      <c r="B168" s="20">
        <v>3</v>
      </c>
      <c r="C168" s="19" t="s">
        <v>215</v>
      </c>
      <c r="D168" s="20">
        <v>1</v>
      </c>
      <c r="E168" s="20" t="s">
        <v>22</v>
      </c>
      <c r="F168" s="20">
        <v>2</v>
      </c>
      <c r="G168" s="20" t="s">
        <v>21</v>
      </c>
      <c r="H168" s="20">
        <v>2000</v>
      </c>
      <c r="I168" s="132">
        <f t="shared" ref="I168" si="9">D168*F168*H168</f>
        <v>4000</v>
      </c>
      <c r="J168" s="32"/>
    </row>
    <row r="169" spans="1:10" s="4" customFormat="1" ht="44" customHeight="1" x14ac:dyDescent="0.35">
      <c r="A169" s="33" t="s">
        <v>38</v>
      </c>
      <c r="B169" s="33" t="s">
        <v>12</v>
      </c>
      <c r="C169" s="33" t="s">
        <v>13</v>
      </c>
      <c r="D169" s="33" t="s">
        <v>14</v>
      </c>
      <c r="E169" s="33" t="s">
        <v>15</v>
      </c>
      <c r="F169" s="33" t="s">
        <v>14</v>
      </c>
      <c r="G169" s="33" t="s">
        <v>15</v>
      </c>
      <c r="H169" s="33" t="s">
        <v>16</v>
      </c>
      <c r="I169" s="34" t="s">
        <v>17</v>
      </c>
      <c r="J169" s="33" t="s">
        <v>18</v>
      </c>
    </row>
    <row r="170" spans="1:10" s="16" customFormat="1" ht="19.899999999999999" customHeight="1" x14ac:dyDescent="0.35">
      <c r="A170" s="138" t="s">
        <v>282</v>
      </c>
      <c r="B170" s="20">
        <v>1</v>
      </c>
      <c r="C170" s="19" t="s">
        <v>283</v>
      </c>
      <c r="D170" s="20">
        <v>3</v>
      </c>
      <c r="E170" s="20" t="s">
        <v>29</v>
      </c>
      <c r="F170" s="20">
        <v>3</v>
      </c>
      <c r="G170" s="20" t="s">
        <v>27</v>
      </c>
      <c r="H170" s="20">
        <v>1800</v>
      </c>
      <c r="I170" s="132">
        <f>D170*F170*H170</f>
        <v>16200</v>
      </c>
      <c r="J170" s="32" t="s">
        <v>336</v>
      </c>
    </row>
    <row r="171" spans="1:10" s="16" customFormat="1" ht="19.899999999999999" customHeight="1" x14ac:dyDescent="0.35">
      <c r="A171" s="147"/>
      <c r="B171" s="20">
        <v>2</v>
      </c>
      <c r="C171" s="19" t="s">
        <v>284</v>
      </c>
      <c r="D171" s="20">
        <v>1</v>
      </c>
      <c r="E171" s="20" t="s">
        <v>29</v>
      </c>
      <c r="F171" s="20">
        <v>3</v>
      </c>
      <c r="G171" s="20" t="s">
        <v>27</v>
      </c>
      <c r="H171" s="20">
        <v>1200</v>
      </c>
      <c r="I171" s="132">
        <f t="shared" ref="I171:I216" si="10">D171*F171*H171</f>
        <v>3600</v>
      </c>
      <c r="J171" s="32"/>
    </row>
    <row r="172" spans="1:10" s="16" customFormat="1" ht="19.899999999999999" customHeight="1" x14ac:dyDescent="0.35">
      <c r="A172" s="147"/>
      <c r="B172" s="20">
        <v>3</v>
      </c>
      <c r="C172" s="19" t="s">
        <v>285</v>
      </c>
      <c r="D172" s="20">
        <v>1</v>
      </c>
      <c r="E172" s="20" t="s">
        <v>29</v>
      </c>
      <c r="F172" s="20">
        <v>3</v>
      </c>
      <c r="G172" s="20" t="s">
        <v>27</v>
      </c>
      <c r="H172" s="20">
        <v>600</v>
      </c>
      <c r="I172" s="132">
        <f t="shared" si="10"/>
        <v>1800</v>
      </c>
      <c r="J172" s="32"/>
    </row>
    <row r="173" spans="1:10" s="16" customFormat="1" ht="19.899999999999999" customHeight="1" x14ac:dyDescent="0.35">
      <c r="A173" s="147"/>
      <c r="B173" s="20">
        <v>4</v>
      </c>
      <c r="C173" s="19" t="s">
        <v>337</v>
      </c>
      <c r="D173" s="20">
        <v>1</v>
      </c>
      <c r="E173" s="20" t="s">
        <v>29</v>
      </c>
      <c r="F173" s="20">
        <v>3</v>
      </c>
      <c r="G173" s="20" t="s">
        <v>27</v>
      </c>
      <c r="H173" s="20">
        <v>1500</v>
      </c>
      <c r="I173" s="132">
        <f t="shared" si="10"/>
        <v>4500</v>
      </c>
      <c r="J173" s="32"/>
    </row>
    <row r="174" spans="1:10" s="16" customFormat="1" ht="19.899999999999999" customHeight="1" x14ac:dyDescent="0.35">
      <c r="A174" s="147"/>
      <c r="B174" s="20">
        <v>5</v>
      </c>
      <c r="C174" s="19" t="s">
        <v>286</v>
      </c>
      <c r="D174" s="20">
        <v>2</v>
      </c>
      <c r="E174" s="20" t="s">
        <v>287</v>
      </c>
      <c r="F174" s="20">
        <v>3</v>
      </c>
      <c r="G174" s="20" t="s">
        <v>27</v>
      </c>
      <c r="H174" s="20">
        <v>600</v>
      </c>
      <c r="I174" s="132">
        <f t="shared" si="10"/>
        <v>3600</v>
      </c>
      <c r="J174" s="32"/>
    </row>
    <row r="175" spans="1:10" s="16" customFormat="1" ht="19.899999999999999" customHeight="1" x14ac:dyDescent="0.35">
      <c r="A175" s="147"/>
      <c r="B175" s="20">
        <v>6</v>
      </c>
      <c r="C175" s="19" t="s">
        <v>338</v>
      </c>
      <c r="D175" s="20">
        <v>2</v>
      </c>
      <c r="E175" s="20" t="s">
        <v>287</v>
      </c>
      <c r="F175" s="20">
        <v>3</v>
      </c>
      <c r="G175" s="20" t="s">
        <v>27</v>
      </c>
      <c r="H175" s="20">
        <v>600</v>
      </c>
      <c r="I175" s="132">
        <f t="shared" si="10"/>
        <v>3600</v>
      </c>
      <c r="J175" s="32"/>
    </row>
    <row r="176" spans="1:10" s="16" customFormat="1" ht="19.899999999999999" customHeight="1" x14ac:dyDescent="0.35">
      <c r="A176" s="147"/>
      <c r="B176" s="20">
        <v>7</v>
      </c>
      <c r="C176" s="19" t="s">
        <v>283</v>
      </c>
      <c r="D176" s="20">
        <v>2</v>
      </c>
      <c r="E176" s="20" t="s">
        <v>29</v>
      </c>
      <c r="F176" s="20">
        <v>2</v>
      </c>
      <c r="G176" s="20" t="s">
        <v>103</v>
      </c>
      <c r="H176" s="20">
        <v>1800</v>
      </c>
      <c r="I176" s="132">
        <f t="shared" si="10"/>
        <v>7200</v>
      </c>
      <c r="J176" s="32" t="s">
        <v>339</v>
      </c>
    </row>
    <row r="177" spans="1:10" s="16" customFormat="1" ht="19.899999999999999" customHeight="1" x14ac:dyDescent="0.35">
      <c r="A177" s="147"/>
      <c r="B177" s="20">
        <v>8</v>
      </c>
      <c r="C177" s="19" t="s">
        <v>286</v>
      </c>
      <c r="D177" s="20">
        <v>1</v>
      </c>
      <c r="E177" s="20" t="s">
        <v>287</v>
      </c>
      <c r="F177" s="20">
        <v>2</v>
      </c>
      <c r="G177" s="20" t="s">
        <v>103</v>
      </c>
      <c r="H177" s="20">
        <v>600</v>
      </c>
      <c r="I177" s="132">
        <f t="shared" si="10"/>
        <v>1200</v>
      </c>
      <c r="J177" s="32" t="s">
        <v>340</v>
      </c>
    </row>
    <row r="178" spans="1:10" s="16" customFormat="1" ht="19.899999999999999" customHeight="1" x14ac:dyDescent="0.35">
      <c r="A178" s="139"/>
      <c r="B178" s="20">
        <v>9</v>
      </c>
      <c r="C178" s="19" t="s">
        <v>292</v>
      </c>
      <c r="D178" s="20">
        <v>2</v>
      </c>
      <c r="E178" s="20" t="s">
        <v>28</v>
      </c>
      <c r="F178" s="20">
        <v>2</v>
      </c>
      <c r="G178" s="20" t="s">
        <v>103</v>
      </c>
      <c r="H178" s="20">
        <v>800</v>
      </c>
      <c r="I178" s="132">
        <f t="shared" si="10"/>
        <v>3200</v>
      </c>
      <c r="J178" s="32" t="s">
        <v>341</v>
      </c>
    </row>
    <row r="179" spans="1:10" s="16" customFormat="1" ht="19.899999999999999" customHeight="1" x14ac:dyDescent="0.35">
      <c r="A179" s="140" t="s">
        <v>288</v>
      </c>
      <c r="B179" s="20">
        <v>10</v>
      </c>
      <c r="C179" s="19" t="s">
        <v>289</v>
      </c>
      <c r="D179" s="20">
        <v>1</v>
      </c>
      <c r="E179" s="20" t="s">
        <v>28</v>
      </c>
      <c r="F179" s="20">
        <v>3</v>
      </c>
      <c r="G179" s="20" t="s">
        <v>27</v>
      </c>
      <c r="H179" s="20">
        <v>1000</v>
      </c>
      <c r="I179" s="132">
        <f t="shared" si="10"/>
        <v>3000</v>
      </c>
      <c r="J179" s="32"/>
    </row>
    <row r="180" spans="1:10" s="16" customFormat="1" ht="19.899999999999999" customHeight="1" x14ac:dyDescent="0.35">
      <c r="A180" s="140"/>
      <c r="B180" s="20">
        <v>11</v>
      </c>
      <c r="C180" s="19" t="s">
        <v>290</v>
      </c>
      <c r="D180" s="20">
        <v>1</v>
      </c>
      <c r="E180" s="20" t="s">
        <v>28</v>
      </c>
      <c r="F180" s="20">
        <v>3</v>
      </c>
      <c r="G180" s="20" t="s">
        <v>27</v>
      </c>
      <c r="H180" s="20">
        <v>400</v>
      </c>
      <c r="I180" s="132">
        <f t="shared" si="10"/>
        <v>1200</v>
      </c>
      <c r="J180" s="32"/>
    </row>
    <row r="181" spans="1:10" s="16" customFormat="1" ht="19.899999999999999" customHeight="1" x14ac:dyDescent="0.35">
      <c r="A181" s="140"/>
      <c r="B181" s="20">
        <v>12</v>
      </c>
      <c r="C181" s="19" t="s">
        <v>291</v>
      </c>
      <c r="D181" s="20">
        <v>1</v>
      </c>
      <c r="E181" s="20" t="s">
        <v>28</v>
      </c>
      <c r="F181" s="20">
        <v>3</v>
      </c>
      <c r="G181" s="20" t="s">
        <v>27</v>
      </c>
      <c r="H181" s="20">
        <v>300</v>
      </c>
      <c r="I181" s="132">
        <f t="shared" si="10"/>
        <v>900</v>
      </c>
      <c r="J181" s="32"/>
    </row>
    <row r="182" spans="1:10" s="16" customFormat="1" ht="19.899999999999999" customHeight="1" x14ac:dyDescent="0.35">
      <c r="A182" s="140"/>
      <c r="B182" s="20">
        <v>13</v>
      </c>
      <c r="C182" s="19" t="s">
        <v>292</v>
      </c>
      <c r="D182" s="20">
        <v>5</v>
      </c>
      <c r="E182" s="20" t="s">
        <v>28</v>
      </c>
      <c r="F182" s="20">
        <v>3</v>
      </c>
      <c r="G182" s="20" t="s">
        <v>27</v>
      </c>
      <c r="H182" s="20">
        <v>800</v>
      </c>
      <c r="I182" s="132">
        <f t="shared" si="10"/>
        <v>12000</v>
      </c>
      <c r="J182" s="32"/>
    </row>
    <row r="183" spans="1:10" s="16" customFormat="1" ht="19.899999999999999" customHeight="1" x14ac:dyDescent="0.35">
      <c r="A183" s="140"/>
      <c r="B183" s="20">
        <v>14</v>
      </c>
      <c r="C183" s="19" t="s">
        <v>293</v>
      </c>
      <c r="D183" s="20">
        <v>1</v>
      </c>
      <c r="E183" s="20" t="s">
        <v>29</v>
      </c>
      <c r="F183" s="20">
        <v>3</v>
      </c>
      <c r="G183" s="20" t="s">
        <v>27</v>
      </c>
      <c r="H183" s="20">
        <v>800</v>
      </c>
      <c r="I183" s="132">
        <f t="shared" si="10"/>
        <v>2400</v>
      </c>
      <c r="J183" s="32"/>
    </row>
    <row r="184" spans="1:10" s="16" customFormat="1" ht="19.899999999999999" customHeight="1" x14ac:dyDescent="0.35">
      <c r="A184" s="140"/>
      <c r="B184" s="20">
        <v>15</v>
      </c>
      <c r="C184" s="19" t="s">
        <v>294</v>
      </c>
      <c r="D184" s="20">
        <v>2</v>
      </c>
      <c r="E184" s="20" t="s">
        <v>29</v>
      </c>
      <c r="F184" s="20">
        <v>3</v>
      </c>
      <c r="G184" s="20" t="s">
        <v>27</v>
      </c>
      <c r="H184" s="20">
        <v>300</v>
      </c>
      <c r="I184" s="132">
        <f t="shared" si="10"/>
        <v>1800</v>
      </c>
      <c r="J184" s="32"/>
    </row>
    <row r="185" spans="1:10" s="16" customFormat="1" ht="19.899999999999999" customHeight="1" x14ac:dyDescent="0.35">
      <c r="A185" s="140"/>
      <c r="B185" s="20">
        <v>16</v>
      </c>
      <c r="C185" s="19" t="s">
        <v>295</v>
      </c>
      <c r="D185" s="20">
        <v>1</v>
      </c>
      <c r="E185" s="20" t="s">
        <v>28</v>
      </c>
      <c r="F185" s="20">
        <v>3</v>
      </c>
      <c r="G185" s="20" t="s">
        <v>27</v>
      </c>
      <c r="H185" s="20">
        <v>1000</v>
      </c>
      <c r="I185" s="132">
        <f t="shared" si="10"/>
        <v>3000</v>
      </c>
      <c r="J185" s="32"/>
    </row>
    <row r="186" spans="1:10" s="16" customFormat="1" ht="19.899999999999999" customHeight="1" x14ac:dyDescent="0.35">
      <c r="A186" s="140"/>
      <c r="B186" s="20">
        <v>17</v>
      </c>
      <c r="C186" s="19" t="s">
        <v>296</v>
      </c>
      <c r="D186" s="20">
        <v>1</v>
      </c>
      <c r="E186" s="20" t="s">
        <v>28</v>
      </c>
      <c r="F186" s="20">
        <v>3</v>
      </c>
      <c r="G186" s="20" t="s">
        <v>27</v>
      </c>
      <c r="H186" s="20">
        <v>300</v>
      </c>
      <c r="I186" s="132">
        <f t="shared" si="10"/>
        <v>900</v>
      </c>
      <c r="J186" s="32"/>
    </row>
    <row r="187" spans="1:10" s="16" customFormat="1" ht="19.899999999999999" customHeight="1" x14ac:dyDescent="0.35">
      <c r="A187" s="140" t="s">
        <v>297</v>
      </c>
      <c r="B187" s="20">
        <v>18</v>
      </c>
      <c r="C187" s="19" t="s">
        <v>298</v>
      </c>
      <c r="D187" s="20">
        <v>1</v>
      </c>
      <c r="E187" s="20" t="s">
        <v>20</v>
      </c>
      <c r="F187" s="20">
        <v>3</v>
      </c>
      <c r="G187" s="20" t="s">
        <v>27</v>
      </c>
      <c r="H187" s="20">
        <v>3000</v>
      </c>
      <c r="I187" s="132">
        <f t="shared" si="10"/>
        <v>9000</v>
      </c>
      <c r="J187" s="32"/>
    </row>
    <row r="188" spans="1:10" s="16" customFormat="1" ht="19.899999999999999" customHeight="1" x14ac:dyDescent="0.35">
      <c r="A188" s="140"/>
      <c r="B188" s="20">
        <v>19</v>
      </c>
      <c r="C188" s="19" t="s">
        <v>299</v>
      </c>
      <c r="D188" s="20">
        <v>1</v>
      </c>
      <c r="E188" s="20" t="s">
        <v>20</v>
      </c>
      <c r="F188" s="20">
        <v>3</v>
      </c>
      <c r="G188" s="20" t="s">
        <v>27</v>
      </c>
      <c r="H188" s="20">
        <v>1000</v>
      </c>
      <c r="I188" s="132">
        <f t="shared" si="10"/>
        <v>3000</v>
      </c>
      <c r="J188" s="32"/>
    </row>
    <row r="189" spans="1:10" s="16" customFormat="1" ht="19.899999999999999" customHeight="1" x14ac:dyDescent="0.35">
      <c r="A189" s="140"/>
      <c r="B189" s="20">
        <v>20</v>
      </c>
      <c r="C189" s="19" t="s">
        <v>300</v>
      </c>
      <c r="D189" s="20">
        <v>2</v>
      </c>
      <c r="E189" s="20" t="s">
        <v>20</v>
      </c>
      <c r="F189" s="20">
        <v>3</v>
      </c>
      <c r="G189" s="20" t="s">
        <v>27</v>
      </c>
      <c r="H189" s="20">
        <v>1500</v>
      </c>
      <c r="I189" s="132">
        <f t="shared" si="10"/>
        <v>9000</v>
      </c>
      <c r="J189" s="32"/>
    </row>
    <row r="190" spans="1:10" s="16" customFormat="1" ht="19.899999999999999" customHeight="1" x14ac:dyDescent="0.35">
      <c r="A190" s="140"/>
      <c r="B190" s="20">
        <v>21</v>
      </c>
      <c r="C190" s="19" t="s">
        <v>301</v>
      </c>
      <c r="D190" s="20">
        <v>1</v>
      </c>
      <c r="E190" s="20" t="s">
        <v>20</v>
      </c>
      <c r="F190" s="20">
        <v>3</v>
      </c>
      <c r="G190" s="20" t="s">
        <v>27</v>
      </c>
      <c r="H190" s="20">
        <v>1500</v>
      </c>
      <c r="I190" s="132">
        <f t="shared" si="10"/>
        <v>4500</v>
      </c>
      <c r="J190" s="32"/>
    </row>
    <row r="191" spans="1:10" s="16" customFormat="1" ht="19.899999999999999" customHeight="1" x14ac:dyDescent="0.35">
      <c r="A191" s="140"/>
      <c r="B191" s="20">
        <v>22</v>
      </c>
      <c r="C191" s="19" t="s">
        <v>302</v>
      </c>
      <c r="D191" s="20">
        <v>3</v>
      </c>
      <c r="E191" s="20" t="s">
        <v>20</v>
      </c>
      <c r="F191" s="20">
        <v>3</v>
      </c>
      <c r="G191" s="20" t="s">
        <v>27</v>
      </c>
      <c r="H191" s="20">
        <v>600</v>
      </c>
      <c r="I191" s="132">
        <f t="shared" si="10"/>
        <v>5400</v>
      </c>
      <c r="J191" s="32"/>
    </row>
    <row r="192" spans="1:10" s="16" customFormat="1" ht="19.899999999999999" customHeight="1" x14ac:dyDescent="0.35">
      <c r="A192" s="140"/>
      <c r="B192" s="20">
        <v>23</v>
      </c>
      <c r="C192" s="19" t="s">
        <v>303</v>
      </c>
      <c r="D192" s="20">
        <v>1</v>
      </c>
      <c r="E192" s="20" t="s">
        <v>20</v>
      </c>
      <c r="F192" s="20">
        <v>3</v>
      </c>
      <c r="G192" s="20" t="s">
        <v>27</v>
      </c>
      <c r="H192" s="20">
        <v>1500</v>
      </c>
      <c r="I192" s="132">
        <f t="shared" si="10"/>
        <v>4500</v>
      </c>
      <c r="J192" s="32"/>
    </row>
    <row r="193" spans="1:10" s="16" customFormat="1" ht="19.899999999999999" customHeight="1" x14ac:dyDescent="0.35">
      <c r="A193" s="140"/>
      <c r="B193" s="20">
        <v>24</v>
      </c>
      <c r="C193" s="19" t="s">
        <v>304</v>
      </c>
      <c r="D193" s="20">
        <v>1</v>
      </c>
      <c r="E193" s="20" t="s">
        <v>20</v>
      </c>
      <c r="F193" s="20">
        <v>3</v>
      </c>
      <c r="G193" s="20" t="s">
        <v>27</v>
      </c>
      <c r="H193" s="20">
        <v>1500</v>
      </c>
      <c r="I193" s="132">
        <f t="shared" si="10"/>
        <v>4500</v>
      </c>
      <c r="J193" s="32"/>
    </row>
    <row r="194" spans="1:10" s="16" customFormat="1" ht="19.899999999999999" customHeight="1" x14ac:dyDescent="0.35">
      <c r="A194" s="140" t="s">
        <v>305</v>
      </c>
      <c r="B194" s="20">
        <v>25</v>
      </c>
      <c r="C194" s="19" t="s">
        <v>306</v>
      </c>
      <c r="D194" s="20">
        <v>1</v>
      </c>
      <c r="E194" s="20" t="s">
        <v>22</v>
      </c>
      <c r="F194" s="20">
        <v>1</v>
      </c>
      <c r="G194" s="20" t="s">
        <v>307</v>
      </c>
      <c r="H194" s="20">
        <v>2500</v>
      </c>
      <c r="I194" s="132">
        <f t="shared" si="10"/>
        <v>2500</v>
      </c>
      <c r="J194" s="32"/>
    </row>
    <row r="195" spans="1:10" s="16" customFormat="1" ht="19.899999999999999" customHeight="1" x14ac:dyDescent="0.35">
      <c r="A195" s="140"/>
      <c r="B195" s="20">
        <v>26</v>
      </c>
      <c r="C195" s="19" t="s">
        <v>308</v>
      </c>
      <c r="D195" s="20">
        <v>4</v>
      </c>
      <c r="E195" s="20" t="s">
        <v>309</v>
      </c>
      <c r="F195" s="20">
        <v>4</v>
      </c>
      <c r="G195" s="20" t="s">
        <v>310</v>
      </c>
      <c r="H195" s="20">
        <v>400</v>
      </c>
      <c r="I195" s="132">
        <f t="shared" si="10"/>
        <v>6400</v>
      </c>
      <c r="J195" s="32" t="s">
        <v>311</v>
      </c>
    </row>
    <row r="196" spans="1:10" s="16" customFormat="1" ht="19.899999999999999" customHeight="1" x14ac:dyDescent="0.35">
      <c r="A196" s="140"/>
      <c r="B196" s="20">
        <v>27</v>
      </c>
      <c r="C196" s="19" t="s">
        <v>312</v>
      </c>
      <c r="D196" s="20">
        <v>12</v>
      </c>
      <c r="E196" s="20" t="s">
        <v>20</v>
      </c>
      <c r="F196" s="20">
        <v>3</v>
      </c>
      <c r="G196" s="20" t="s">
        <v>27</v>
      </c>
      <c r="H196" s="20">
        <v>150</v>
      </c>
      <c r="I196" s="132">
        <f t="shared" si="10"/>
        <v>5400</v>
      </c>
      <c r="J196" s="32"/>
    </row>
    <row r="197" spans="1:10" s="16" customFormat="1" ht="19.899999999999999" customHeight="1" x14ac:dyDescent="0.35">
      <c r="A197" s="138" t="s">
        <v>94</v>
      </c>
      <c r="B197" s="20">
        <v>28</v>
      </c>
      <c r="C197" s="19" t="s">
        <v>450</v>
      </c>
      <c r="D197" s="20">
        <v>1</v>
      </c>
      <c r="E197" s="20" t="s">
        <v>27</v>
      </c>
      <c r="F197" s="20">
        <v>1</v>
      </c>
      <c r="G197" s="20" t="s">
        <v>20</v>
      </c>
      <c r="H197" s="20">
        <v>2200</v>
      </c>
      <c r="I197" s="133">
        <f t="shared" si="10"/>
        <v>2200</v>
      </c>
      <c r="J197" s="32" t="s">
        <v>466</v>
      </c>
    </row>
    <row r="198" spans="1:10" s="16" customFormat="1" ht="19.899999999999999" customHeight="1" x14ac:dyDescent="0.35">
      <c r="A198" s="147"/>
      <c r="B198" s="20">
        <v>29</v>
      </c>
      <c r="C198" s="19" t="s">
        <v>451</v>
      </c>
      <c r="D198" s="20">
        <v>1</v>
      </c>
      <c r="E198" s="20" t="s">
        <v>27</v>
      </c>
      <c r="F198" s="20">
        <v>1</v>
      </c>
      <c r="G198" s="20" t="s">
        <v>20</v>
      </c>
      <c r="H198" s="20">
        <v>2500</v>
      </c>
      <c r="I198" s="133">
        <f t="shared" si="10"/>
        <v>2500</v>
      </c>
      <c r="J198" s="32" t="s">
        <v>466</v>
      </c>
    </row>
    <row r="199" spans="1:10" s="16" customFormat="1" ht="19.899999999999999" customHeight="1" x14ac:dyDescent="0.35">
      <c r="A199" s="147"/>
      <c r="B199" s="20">
        <v>30</v>
      </c>
      <c r="C199" s="62" t="s">
        <v>452</v>
      </c>
      <c r="D199" s="20">
        <v>1</v>
      </c>
      <c r="E199" s="20" t="s">
        <v>27</v>
      </c>
      <c r="F199" s="20">
        <v>2</v>
      </c>
      <c r="G199" s="20" t="s">
        <v>20</v>
      </c>
      <c r="H199" s="20">
        <v>2200</v>
      </c>
      <c r="I199" s="133">
        <f t="shared" si="10"/>
        <v>4400</v>
      </c>
      <c r="J199" s="32" t="s">
        <v>466</v>
      </c>
    </row>
    <row r="200" spans="1:10" s="16" customFormat="1" ht="19.899999999999999" customHeight="1" x14ac:dyDescent="0.35">
      <c r="A200" s="147"/>
      <c r="B200" s="20">
        <v>31</v>
      </c>
      <c r="C200" s="62" t="s">
        <v>453</v>
      </c>
      <c r="D200" s="20">
        <v>1</v>
      </c>
      <c r="E200" s="20" t="s">
        <v>27</v>
      </c>
      <c r="F200" s="20">
        <v>1</v>
      </c>
      <c r="G200" s="20" t="s">
        <v>20</v>
      </c>
      <c r="H200" s="20">
        <v>2500</v>
      </c>
      <c r="I200" s="133">
        <f t="shared" si="10"/>
        <v>2500</v>
      </c>
      <c r="J200" s="32" t="s">
        <v>466</v>
      </c>
    </row>
    <row r="201" spans="1:10" s="16" customFormat="1" ht="19.899999999999999" customHeight="1" x14ac:dyDescent="0.35">
      <c r="A201" s="147"/>
      <c r="B201" s="20">
        <v>32</v>
      </c>
      <c r="C201" s="19" t="s">
        <v>454</v>
      </c>
      <c r="D201" s="20">
        <v>1</v>
      </c>
      <c r="E201" s="20" t="s">
        <v>27</v>
      </c>
      <c r="F201" s="20">
        <v>1</v>
      </c>
      <c r="G201" s="20" t="s">
        <v>20</v>
      </c>
      <c r="H201" s="20">
        <v>2500</v>
      </c>
      <c r="I201" s="133">
        <f t="shared" si="10"/>
        <v>2500</v>
      </c>
      <c r="J201" s="32" t="s">
        <v>469</v>
      </c>
    </row>
    <row r="202" spans="1:10" s="16" customFormat="1" ht="19.899999999999999" customHeight="1" x14ac:dyDescent="0.35">
      <c r="A202" s="147"/>
      <c r="B202" s="20">
        <v>33</v>
      </c>
      <c r="C202" s="19" t="s">
        <v>455</v>
      </c>
      <c r="D202" s="20">
        <v>1</v>
      </c>
      <c r="E202" s="20" t="s">
        <v>27</v>
      </c>
      <c r="F202" s="20">
        <v>2</v>
      </c>
      <c r="G202" s="20" t="s">
        <v>20</v>
      </c>
      <c r="H202" s="20">
        <v>2200</v>
      </c>
      <c r="I202" s="133">
        <f t="shared" si="10"/>
        <v>4400</v>
      </c>
      <c r="J202" s="32" t="s">
        <v>466</v>
      </c>
    </row>
    <row r="203" spans="1:10" s="16" customFormat="1" ht="19.899999999999999" customHeight="1" x14ac:dyDescent="0.35">
      <c r="A203" s="147"/>
      <c r="B203" s="20">
        <v>34</v>
      </c>
      <c r="C203" s="19" t="s">
        <v>456</v>
      </c>
      <c r="D203" s="20">
        <v>1</v>
      </c>
      <c r="E203" s="20" t="s">
        <v>27</v>
      </c>
      <c r="F203" s="20">
        <v>1</v>
      </c>
      <c r="G203" s="20" t="s">
        <v>20</v>
      </c>
      <c r="H203" s="20">
        <v>2500</v>
      </c>
      <c r="I203" s="133">
        <f t="shared" si="10"/>
        <v>2500</v>
      </c>
      <c r="J203" s="32" t="s">
        <v>466</v>
      </c>
    </row>
    <row r="204" spans="1:10" s="16" customFormat="1" ht="19.899999999999999" customHeight="1" x14ac:dyDescent="0.35">
      <c r="A204" s="147"/>
      <c r="B204" s="20">
        <v>35</v>
      </c>
      <c r="C204" s="62" t="s">
        <v>473</v>
      </c>
      <c r="D204" s="20">
        <v>1</v>
      </c>
      <c r="E204" s="20" t="s">
        <v>27</v>
      </c>
      <c r="F204" s="20">
        <v>1</v>
      </c>
      <c r="G204" s="20" t="s">
        <v>362</v>
      </c>
      <c r="H204" s="20">
        <v>3000</v>
      </c>
      <c r="I204" s="133">
        <f t="shared" si="10"/>
        <v>3000</v>
      </c>
      <c r="J204" s="32" t="s">
        <v>477</v>
      </c>
    </row>
    <row r="205" spans="1:10" s="16" customFormat="1" ht="19.899999999999999" customHeight="1" x14ac:dyDescent="0.35">
      <c r="A205" s="147"/>
      <c r="B205" s="20">
        <v>36</v>
      </c>
      <c r="C205" s="19" t="s">
        <v>457</v>
      </c>
      <c r="D205" s="20">
        <v>1</v>
      </c>
      <c r="E205" s="20" t="s">
        <v>27</v>
      </c>
      <c r="F205" s="20">
        <v>2</v>
      </c>
      <c r="G205" s="20" t="s">
        <v>20</v>
      </c>
      <c r="H205" s="20">
        <v>2200</v>
      </c>
      <c r="I205" s="133">
        <f t="shared" si="10"/>
        <v>4400</v>
      </c>
      <c r="J205" s="32" t="s">
        <v>474</v>
      </c>
    </row>
    <row r="206" spans="1:10" s="16" customFormat="1" ht="19.899999999999999" customHeight="1" x14ac:dyDescent="0.35">
      <c r="A206" s="147"/>
      <c r="B206" s="20">
        <v>37</v>
      </c>
      <c r="C206" s="19" t="s">
        <v>458</v>
      </c>
      <c r="D206" s="20">
        <v>6</v>
      </c>
      <c r="E206" s="20" t="s">
        <v>467</v>
      </c>
      <c r="F206" s="20">
        <v>2</v>
      </c>
      <c r="G206" s="20" t="s">
        <v>20</v>
      </c>
      <c r="H206" s="20">
        <v>250</v>
      </c>
      <c r="I206" s="133">
        <f t="shared" si="10"/>
        <v>3000</v>
      </c>
      <c r="J206" s="32" t="s">
        <v>475</v>
      </c>
    </row>
    <row r="207" spans="1:10" s="16" customFormat="1" ht="19.899999999999999" customHeight="1" x14ac:dyDescent="0.35">
      <c r="A207" s="147"/>
      <c r="B207" s="20">
        <v>38</v>
      </c>
      <c r="C207" s="19" t="s">
        <v>459</v>
      </c>
      <c r="D207" s="20">
        <v>1</v>
      </c>
      <c r="E207" s="20" t="s">
        <v>27</v>
      </c>
      <c r="F207" s="20">
        <v>1</v>
      </c>
      <c r="G207" s="20" t="s">
        <v>20</v>
      </c>
      <c r="H207" s="20">
        <v>2500</v>
      </c>
      <c r="I207" s="133">
        <f t="shared" si="10"/>
        <v>2500</v>
      </c>
      <c r="J207" s="32" t="s">
        <v>474</v>
      </c>
    </row>
    <row r="208" spans="1:10" s="16" customFormat="1" ht="19.899999999999999" customHeight="1" x14ac:dyDescent="0.35">
      <c r="A208" s="147"/>
      <c r="B208" s="20">
        <v>39</v>
      </c>
      <c r="C208" s="19" t="s">
        <v>460</v>
      </c>
      <c r="D208" s="20">
        <v>6</v>
      </c>
      <c r="E208" s="20" t="s">
        <v>467</v>
      </c>
      <c r="F208" s="20">
        <v>1</v>
      </c>
      <c r="G208" s="20" t="s">
        <v>20</v>
      </c>
      <c r="H208" s="20">
        <v>250</v>
      </c>
      <c r="I208" s="133">
        <f t="shared" si="10"/>
        <v>1500</v>
      </c>
      <c r="J208" s="32" t="s">
        <v>475</v>
      </c>
    </row>
    <row r="209" spans="1:10" s="16" customFormat="1" ht="19.899999999999999" customHeight="1" x14ac:dyDescent="0.35">
      <c r="A209" s="147"/>
      <c r="B209" s="20">
        <v>40</v>
      </c>
      <c r="C209" s="19" t="s">
        <v>468</v>
      </c>
      <c r="D209" s="20">
        <v>1</v>
      </c>
      <c r="E209" s="20" t="s">
        <v>27</v>
      </c>
      <c r="F209" s="20">
        <v>1</v>
      </c>
      <c r="G209" s="20" t="s">
        <v>22</v>
      </c>
      <c r="H209" s="20">
        <v>1000</v>
      </c>
      <c r="I209" s="133">
        <f t="shared" si="10"/>
        <v>1000</v>
      </c>
      <c r="J209" s="32"/>
    </row>
    <row r="210" spans="1:10" s="16" customFormat="1" ht="19.899999999999999" customHeight="1" x14ac:dyDescent="0.35">
      <c r="A210" s="147"/>
      <c r="B210" s="20">
        <v>41</v>
      </c>
      <c r="C210" s="19" t="s">
        <v>461</v>
      </c>
      <c r="D210" s="20">
        <v>1</v>
      </c>
      <c r="E210" s="20" t="s">
        <v>27</v>
      </c>
      <c r="F210" s="20">
        <v>2</v>
      </c>
      <c r="G210" s="20" t="s">
        <v>20</v>
      </c>
      <c r="H210" s="20">
        <v>2200</v>
      </c>
      <c r="I210" s="133">
        <f t="shared" si="10"/>
        <v>4400</v>
      </c>
      <c r="J210" s="32" t="s">
        <v>474</v>
      </c>
    </row>
    <row r="211" spans="1:10" s="16" customFormat="1" ht="19.899999999999999" customHeight="1" x14ac:dyDescent="0.35">
      <c r="A211" s="147"/>
      <c r="B211" s="20">
        <v>42</v>
      </c>
      <c r="C211" s="19" t="s">
        <v>462</v>
      </c>
      <c r="D211" s="20">
        <v>6</v>
      </c>
      <c r="E211" s="20" t="s">
        <v>467</v>
      </c>
      <c r="F211" s="20">
        <v>2</v>
      </c>
      <c r="G211" s="20" t="s">
        <v>20</v>
      </c>
      <c r="H211" s="20">
        <v>250</v>
      </c>
      <c r="I211" s="133">
        <f t="shared" si="10"/>
        <v>3000</v>
      </c>
      <c r="J211" s="32" t="s">
        <v>475</v>
      </c>
    </row>
    <row r="212" spans="1:10" s="16" customFormat="1" ht="19.899999999999999" customHeight="1" x14ac:dyDescent="0.35">
      <c r="A212" s="147"/>
      <c r="B212" s="20">
        <v>43</v>
      </c>
      <c r="C212" s="19" t="s">
        <v>463</v>
      </c>
      <c r="D212" s="20">
        <v>1</v>
      </c>
      <c r="E212" s="20" t="s">
        <v>27</v>
      </c>
      <c r="F212" s="20">
        <v>1</v>
      </c>
      <c r="G212" s="20" t="s">
        <v>20</v>
      </c>
      <c r="H212" s="20">
        <v>2500</v>
      </c>
      <c r="I212" s="133">
        <f t="shared" si="10"/>
        <v>2500</v>
      </c>
      <c r="J212" s="32" t="s">
        <v>474</v>
      </c>
    </row>
    <row r="213" spans="1:10" s="16" customFormat="1" ht="19.899999999999999" customHeight="1" x14ac:dyDescent="0.35">
      <c r="A213" s="147"/>
      <c r="B213" s="20">
        <v>44</v>
      </c>
      <c r="C213" s="19" t="s">
        <v>464</v>
      </c>
      <c r="D213" s="20">
        <v>6</v>
      </c>
      <c r="E213" s="20" t="s">
        <v>467</v>
      </c>
      <c r="F213" s="20">
        <v>1</v>
      </c>
      <c r="G213" s="20" t="s">
        <v>20</v>
      </c>
      <c r="H213" s="20">
        <v>250</v>
      </c>
      <c r="I213" s="133">
        <f t="shared" si="10"/>
        <v>1500</v>
      </c>
      <c r="J213" s="32" t="s">
        <v>475</v>
      </c>
    </row>
    <row r="214" spans="1:10" s="16" customFormat="1" ht="18.399999999999999" x14ac:dyDescent="0.35">
      <c r="A214" s="147"/>
      <c r="B214" s="20">
        <v>45</v>
      </c>
      <c r="C214" s="19" t="s">
        <v>465</v>
      </c>
      <c r="D214" s="20">
        <v>1</v>
      </c>
      <c r="E214" s="20" t="s">
        <v>27</v>
      </c>
      <c r="F214" s="20">
        <v>1</v>
      </c>
      <c r="G214" s="20" t="s">
        <v>362</v>
      </c>
      <c r="H214" s="20">
        <v>8000</v>
      </c>
      <c r="I214" s="133">
        <f t="shared" si="10"/>
        <v>8000</v>
      </c>
      <c r="J214" s="32" t="s">
        <v>476</v>
      </c>
    </row>
    <row r="215" spans="1:10" s="16" customFormat="1" ht="18.399999999999999" x14ac:dyDescent="0.35">
      <c r="A215" s="147"/>
      <c r="B215" s="20"/>
      <c r="C215" s="19" t="s">
        <v>470</v>
      </c>
      <c r="D215" s="20">
        <v>1</v>
      </c>
      <c r="E215" s="20" t="s">
        <v>93</v>
      </c>
      <c r="F215" s="20">
        <v>2</v>
      </c>
      <c r="G215" s="20" t="s">
        <v>105</v>
      </c>
      <c r="H215" s="20">
        <v>1000</v>
      </c>
      <c r="I215" s="133">
        <f t="shared" ref="I215" si="11">D215*F215*H215</f>
        <v>2000</v>
      </c>
      <c r="J215" s="32" t="s">
        <v>472</v>
      </c>
    </row>
    <row r="216" spans="1:10" s="16" customFormat="1" ht="19.899999999999999" customHeight="1" x14ac:dyDescent="0.35">
      <c r="A216" s="139"/>
      <c r="B216" s="20">
        <v>46</v>
      </c>
      <c r="C216" s="19" t="s">
        <v>471</v>
      </c>
      <c r="D216" s="20">
        <v>1</v>
      </c>
      <c r="E216" s="20" t="s">
        <v>93</v>
      </c>
      <c r="F216" s="20">
        <v>1</v>
      </c>
      <c r="G216" s="20" t="s">
        <v>92</v>
      </c>
      <c r="H216" s="20">
        <v>1000</v>
      </c>
      <c r="I216" s="133">
        <f t="shared" si="10"/>
        <v>1000</v>
      </c>
      <c r="J216" s="32" t="s">
        <v>472</v>
      </c>
    </row>
    <row r="217" spans="1:10" s="4" customFormat="1" ht="44" customHeight="1" x14ac:dyDescent="0.35">
      <c r="A217" s="23" t="s">
        <v>40</v>
      </c>
      <c r="B217" s="24" t="s">
        <v>12</v>
      </c>
      <c r="C217" s="24" t="s">
        <v>13</v>
      </c>
      <c r="D217" s="24" t="s">
        <v>14</v>
      </c>
      <c r="E217" s="24" t="s">
        <v>86</v>
      </c>
      <c r="F217" s="24" t="s">
        <v>14</v>
      </c>
      <c r="G217" s="24" t="s">
        <v>15</v>
      </c>
      <c r="H217" s="24" t="s">
        <v>16</v>
      </c>
      <c r="I217" s="25" t="s">
        <v>17</v>
      </c>
      <c r="J217" s="26" t="s">
        <v>18</v>
      </c>
    </row>
    <row r="218" spans="1:10" s="16" customFormat="1" ht="18.399999999999999" x14ac:dyDescent="0.35">
      <c r="A218" s="140" t="s">
        <v>95</v>
      </c>
      <c r="B218" s="20">
        <v>1</v>
      </c>
      <c r="C218" s="19" t="s">
        <v>316</v>
      </c>
      <c r="D218" s="20">
        <v>1</v>
      </c>
      <c r="E218" s="20" t="s">
        <v>22</v>
      </c>
      <c r="F218" s="20">
        <v>2</v>
      </c>
      <c r="G218" s="20" t="s">
        <v>39</v>
      </c>
      <c r="H218" s="20">
        <v>3000</v>
      </c>
      <c r="I218" s="132">
        <f>D218*F218*H218</f>
        <v>6000</v>
      </c>
      <c r="J218" s="32" t="s">
        <v>478</v>
      </c>
    </row>
    <row r="219" spans="1:10" s="16" customFormat="1" ht="18.399999999999999" x14ac:dyDescent="0.35">
      <c r="A219" s="140"/>
      <c r="B219" s="20">
        <v>2</v>
      </c>
      <c r="C219" s="19" t="s">
        <v>479</v>
      </c>
      <c r="D219" s="20">
        <v>1</v>
      </c>
      <c r="E219" s="20" t="s">
        <v>22</v>
      </c>
      <c r="F219" s="20">
        <v>3</v>
      </c>
      <c r="G219" s="20" t="s">
        <v>103</v>
      </c>
      <c r="H219" s="20">
        <v>500</v>
      </c>
      <c r="I219" s="132">
        <f>D219*F219*H219</f>
        <v>1500</v>
      </c>
      <c r="J219" s="32" t="s">
        <v>480</v>
      </c>
    </row>
    <row r="220" spans="1:10" s="16" customFormat="1" ht="18.399999999999999" x14ac:dyDescent="0.35">
      <c r="A220" s="140"/>
      <c r="B220" s="20">
        <v>3</v>
      </c>
      <c r="C220" s="19" t="s">
        <v>313</v>
      </c>
      <c r="D220" s="20">
        <v>1</v>
      </c>
      <c r="E220" s="20" t="s">
        <v>39</v>
      </c>
      <c r="F220" s="20">
        <v>2</v>
      </c>
      <c r="G220" s="20" t="s">
        <v>482</v>
      </c>
      <c r="H220" s="20">
        <f>5188*1.13</f>
        <v>5862.44</v>
      </c>
      <c r="I220" s="132">
        <f>D220*F220*H220</f>
        <v>11724.88</v>
      </c>
      <c r="J220" s="32" t="s">
        <v>315</v>
      </c>
    </row>
    <row r="221" spans="1:10" s="16" customFormat="1" ht="18.399999999999999" x14ac:dyDescent="0.35">
      <c r="A221" s="140"/>
      <c r="B221" s="20">
        <v>4</v>
      </c>
      <c r="C221" s="19" t="s">
        <v>314</v>
      </c>
      <c r="D221" s="20">
        <v>1</v>
      </c>
      <c r="E221" s="20" t="s">
        <v>39</v>
      </c>
      <c r="F221" s="20">
        <v>2</v>
      </c>
      <c r="G221" s="20" t="s">
        <v>482</v>
      </c>
      <c r="H221" s="20">
        <f>5188*1.13</f>
        <v>5862.44</v>
      </c>
      <c r="I221" s="132">
        <f>D221*F221*H221</f>
        <v>11724.88</v>
      </c>
      <c r="J221" s="32" t="s">
        <v>481</v>
      </c>
    </row>
    <row r="222" spans="1:10" s="16" customFormat="1" ht="18.399999999999999" x14ac:dyDescent="0.35">
      <c r="A222" s="138" t="s">
        <v>269</v>
      </c>
      <c r="B222" s="20">
        <v>5</v>
      </c>
      <c r="C222" s="19" t="s">
        <v>270</v>
      </c>
      <c r="D222" s="20">
        <v>1</v>
      </c>
      <c r="E222" s="20" t="s">
        <v>22</v>
      </c>
      <c r="F222" s="20">
        <v>1</v>
      </c>
      <c r="G222" s="20" t="s">
        <v>21</v>
      </c>
      <c r="H222" s="20">
        <v>6000</v>
      </c>
      <c r="I222" s="132">
        <f t="shared" ref="I222:I224" si="12">D222*F222*H222</f>
        <v>6000</v>
      </c>
      <c r="J222" s="32"/>
    </row>
    <row r="223" spans="1:10" s="16" customFormat="1" ht="18.399999999999999" x14ac:dyDescent="0.35">
      <c r="A223" s="147"/>
      <c r="B223" s="20">
        <v>6</v>
      </c>
      <c r="C223" s="19" t="s">
        <v>271</v>
      </c>
      <c r="D223" s="20">
        <v>1</v>
      </c>
      <c r="E223" s="20" t="s">
        <v>22</v>
      </c>
      <c r="F223" s="20">
        <v>1</v>
      </c>
      <c r="G223" s="20" t="s">
        <v>21</v>
      </c>
      <c r="H223" s="20">
        <v>1000</v>
      </c>
      <c r="I223" s="132">
        <f t="shared" si="12"/>
        <v>1000</v>
      </c>
      <c r="J223" s="32" t="s">
        <v>275</v>
      </c>
    </row>
    <row r="224" spans="1:10" s="16" customFormat="1" ht="36.75" x14ac:dyDescent="0.35">
      <c r="A224" s="147"/>
      <c r="B224" s="20">
        <v>7</v>
      </c>
      <c r="C224" s="19" t="s">
        <v>272</v>
      </c>
      <c r="D224" s="20">
        <v>1</v>
      </c>
      <c r="E224" s="20" t="s">
        <v>22</v>
      </c>
      <c r="F224" s="20">
        <v>1</v>
      </c>
      <c r="G224" s="20" t="s">
        <v>21</v>
      </c>
      <c r="H224" s="20">
        <v>2000</v>
      </c>
      <c r="I224" s="132">
        <f t="shared" si="12"/>
        <v>2000</v>
      </c>
      <c r="J224" s="32"/>
    </row>
    <row r="225" spans="1:10" s="16" customFormat="1" ht="18.399999999999999" x14ac:dyDescent="0.35">
      <c r="A225" s="139"/>
      <c r="B225" s="20">
        <v>8</v>
      </c>
      <c r="C225" s="19" t="s">
        <v>274</v>
      </c>
      <c r="D225" s="20">
        <f>380+220</f>
        <v>600</v>
      </c>
      <c r="E225" s="20" t="s">
        <v>102</v>
      </c>
      <c r="F225" s="20">
        <v>1</v>
      </c>
      <c r="G225" s="20" t="s">
        <v>21</v>
      </c>
      <c r="H225" s="20">
        <v>5</v>
      </c>
      <c r="I225" s="132">
        <f t="shared" ref="I225" si="13">D225*F225*H225</f>
        <v>3000</v>
      </c>
      <c r="J225" s="32" t="s">
        <v>273</v>
      </c>
    </row>
    <row r="226" spans="1:10" s="4" customFormat="1" ht="43.9" customHeight="1" x14ac:dyDescent="0.35">
      <c r="A226" s="35" t="s">
        <v>41</v>
      </c>
      <c r="B226" s="10" t="s">
        <v>12</v>
      </c>
      <c r="C226" s="10" t="s">
        <v>13</v>
      </c>
      <c r="D226" s="10" t="s">
        <v>14</v>
      </c>
      <c r="E226" s="10" t="s">
        <v>15</v>
      </c>
      <c r="F226" s="10" t="s">
        <v>14</v>
      </c>
      <c r="G226" s="10" t="s">
        <v>15</v>
      </c>
      <c r="H226" s="10" t="s">
        <v>16</v>
      </c>
      <c r="I226" s="11" t="s">
        <v>17</v>
      </c>
      <c r="J226" s="36" t="s">
        <v>18</v>
      </c>
    </row>
    <row r="227" spans="1:10" s="16" customFormat="1" ht="18.399999999999999" x14ac:dyDescent="0.35">
      <c r="A227" s="145" t="s">
        <v>261</v>
      </c>
      <c r="B227" s="12">
        <v>1</v>
      </c>
      <c r="C227" s="145" t="s">
        <v>345</v>
      </c>
      <c r="D227" s="12">
        <v>9</v>
      </c>
      <c r="E227" s="12" t="s">
        <v>102</v>
      </c>
      <c r="F227" s="12">
        <v>1</v>
      </c>
      <c r="G227" s="12" t="s">
        <v>39</v>
      </c>
      <c r="H227" s="12">
        <v>5500</v>
      </c>
      <c r="I227" s="134">
        <f>D227*F227*H227</f>
        <v>49500</v>
      </c>
      <c r="J227" s="15" t="s">
        <v>343</v>
      </c>
    </row>
    <row r="228" spans="1:10" s="16" customFormat="1" ht="18.399999999999999" x14ac:dyDescent="0.35">
      <c r="A228" s="148"/>
      <c r="B228" s="12">
        <v>2</v>
      </c>
      <c r="C228" s="146"/>
      <c r="D228" s="12">
        <v>9</v>
      </c>
      <c r="E228" s="12" t="s">
        <v>102</v>
      </c>
      <c r="F228" s="12">
        <v>1</v>
      </c>
      <c r="G228" s="12" t="s">
        <v>39</v>
      </c>
      <c r="H228" s="12">
        <v>2500</v>
      </c>
      <c r="I228" s="134">
        <f>D228*F228*H228</f>
        <v>22500</v>
      </c>
      <c r="J228" s="15" t="s">
        <v>344</v>
      </c>
    </row>
    <row r="229" spans="1:10" s="16" customFormat="1" ht="18.399999999999999" x14ac:dyDescent="0.35">
      <c r="A229" s="146"/>
      <c r="B229" s="12">
        <v>3</v>
      </c>
      <c r="C229" s="13" t="s">
        <v>317</v>
      </c>
      <c r="D229" s="12">
        <v>1</v>
      </c>
      <c r="E229" s="12" t="s">
        <v>22</v>
      </c>
      <c r="F229" s="12">
        <v>1</v>
      </c>
      <c r="G229" s="12" t="s">
        <v>39</v>
      </c>
      <c r="H229" s="12">
        <v>3000</v>
      </c>
      <c r="I229" s="134">
        <f>D229*F229*H229</f>
        <v>3000</v>
      </c>
      <c r="J229" s="15" t="s">
        <v>318</v>
      </c>
    </row>
    <row r="230" spans="1:10" s="16" customFormat="1" ht="18.399999999999999" x14ac:dyDescent="0.35">
      <c r="A230" s="13" t="s">
        <v>202</v>
      </c>
      <c r="B230" s="12">
        <v>4</v>
      </c>
      <c r="C230" s="13" t="s">
        <v>221</v>
      </c>
      <c r="D230" s="12">
        <v>7</v>
      </c>
      <c r="E230" s="12" t="s">
        <v>102</v>
      </c>
      <c r="F230" s="12">
        <v>2.5</v>
      </c>
      <c r="G230" s="12" t="s">
        <v>39</v>
      </c>
      <c r="H230" s="12">
        <v>2000</v>
      </c>
      <c r="I230" s="134">
        <f t="shared" ref="I230:I234" si="14">D230*F230*H230</f>
        <v>35000</v>
      </c>
      <c r="J230" s="15" t="s">
        <v>347</v>
      </c>
    </row>
    <row r="231" spans="1:10" s="16" customFormat="1" ht="18.399999999999999" x14ac:dyDescent="0.35">
      <c r="A231" s="13" t="s">
        <v>222</v>
      </c>
      <c r="B231" s="12">
        <v>5</v>
      </c>
      <c r="C231" s="13" t="s">
        <v>221</v>
      </c>
      <c r="D231" s="12">
        <v>1</v>
      </c>
      <c r="E231" s="12" t="s">
        <v>102</v>
      </c>
      <c r="F231" s="12">
        <v>1.5</v>
      </c>
      <c r="G231" s="12" t="s">
        <v>39</v>
      </c>
      <c r="H231" s="12">
        <v>5000</v>
      </c>
      <c r="I231" s="134">
        <f>D231*F231*H231</f>
        <v>7500</v>
      </c>
      <c r="J231" s="15" t="s">
        <v>346</v>
      </c>
    </row>
    <row r="232" spans="1:10" s="16" customFormat="1" ht="18.399999999999999" x14ac:dyDescent="0.35">
      <c r="A232" s="55" t="s">
        <v>367</v>
      </c>
      <c r="B232" s="12">
        <v>6</v>
      </c>
      <c r="C232" s="13" t="s">
        <v>368</v>
      </c>
      <c r="D232" s="12">
        <v>1</v>
      </c>
      <c r="E232" s="12" t="s">
        <v>102</v>
      </c>
      <c r="F232" s="12">
        <v>2</v>
      </c>
      <c r="G232" s="12" t="s">
        <v>39</v>
      </c>
      <c r="H232" s="12">
        <v>2500</v>
      </c>
      <c r="I232" s="134">
        <f>D232*F232*H232</f>
        <v>5000</v>
      </c>
      <c r="J232" s="15" t="s">
        <v>369</v>
      </c>
    </row>
    <row r="233" spans="1:10" s="16" customFormat="1" ht="18.399999999999999" x14ac:dyDescent="0.35">
      <c r="A233" s="13" t="s">
        <v>220</v>
      </c>
      <c r="B233" s="12">
        <v>7</v>
      </c>
      <c r="C233" s="13" t="s">
        <v>218</v>
      </c>
      <c r="D233" s="12">
        <v>4</v>
      </c>
      <c r="E233" s="12" t="s">
        <v>102</v>
      </c>
      <c r="F233" s="12">
        <v>1</v>
      </c>
      <c r="G233" s="12" t="s">
        <v>39</v>
      </c>
      <c r="H233" s="12">
        <v>4000</v>
      </c>
      <c r="I233" s="134">
        <f>D233*F233*H233</f>
        <v>16000</v>
      </c>
      <c r="J233" s="15" t="s">
        <v>110</v>
      </c>
    </row>
    <row r="234" spans="1:10" s="16" customFormat="1" ht="18.399999999999999" x14ac:dyDescent="0.35">
      <c r="A234" s="145" t="s">
        <v>219</v>
      </c>
      <c r="B234" s="12">
        <v>8</v>
      </c>
      <c r="C234" s="13" t="s">
        <v>409</v>
      </c>
      <c r="D234" s="12">
        <v>1</v>
      </c>
      <c r="E234" s="12" t="s">
        <v>20</v>
      </c>
      <c r="F234" s="12">
        <v>1</v>
      </c>
      <c r="G234" s="12" t="s">
        <v>27</v>
      </c>
      <c r="H234" s="12">
        <v>4200</v>
      </c>
      <c r="I234" s="134">
        <f t="shared" si="14"/>
        <v>4200</v>
      </c>
      <c r="J234" s="15" t="s">
        <v>223</v>
      </c>
    </row>
    <row r="235" spans="1:10" s="16" customFormat="1" ht="18.399999999999999" x14ac:dyDescent="0.35">
      <c r="A235" s="148"/>
      <c r="B235" s="12">
        <v>9</v>
      </c>
      <c r="C235" s="13" t="s">
        <v>410</v>
      </c>
      <c r="D235" s="12">
        <v>3</v>
      </c>
      <c r="E235" s="12" t="s">
        <v>20</v>
      </c>
      <c r="F235" s="12">
        <v>1</v>
      </c>
      <c r="G235" s="12" t="s">
        <v>27</v>
      </c>
      <c r="H235" s="12">
        <v>3700</v>
      </c>
      <c r="I235" s="134">
        <f t="shared" ref="I235:I236" si="15">D235*F235*H235</f>
        <v>11100</v>
      </c>
      <c r="J235" s="15" t="s">
        <v>223</v>
      </c>
    </row>
    <row r="236" spans="1:10" s="16" customFormat="1" ht="18.399999999999999" x14ac:dyDescent="0.35">
      <c r="A236" s="148"/>
      <c r="B236" s="12">
        <v>10</v>
      </c>
      <c r="C236" s="13" t="s">
        <v>1265</v>
      </c>
      <c r="D236" s="12">
        <v>1</v>
      </c>
      <c r="E236" s="12" t="s">
        <v>93</v>
      </c>
      <c r="F236" s="12">
        <v>1</v>
      </c>
      <c r="G236" s="12" t="s">
        <v>21</v>
      </c>
      <c r="H236" s="12">
        <v>14270</v>
      </c>
      <c r="I236" s="134">
        <f t="shared" si="15"/>
        <v>14270</v>
      </c>
      <c r="J236" s="15" t="s">
        <v>1267</v>
      </c>
    </row>
    <row r="237" spans="1:10" s="16" customFormat="1" ht="18.399999999999999" x14ac:dyDescent="0.35">
      <c r="A237" s="148"/>
      <c r="B237" s="12">
        <v>11</v>
      </c>
      <c r="C237" s="13" t="s">
        <v>413</v>
      </c>
      <c r="D237" s="12">
        <v>1</v>
      </c>
      <c r="E237" s="12" t="s">
        <v>93</v>
      </c>
      <c r="F237" s="12">
        <v>1</v>
      </c>
      <c r="G237" s="12" t="s">
        <v>21</v>
      </c>
      <c r="H237" s="12">
        <v>800.59</v>
      </c>
      <c r="I237" s="134">
        <f>D237*F237*H237</f>
        <v>800.59</v>
      </c>
      <c r="J237" s="15" t="s">
        <v>1266</v>
      </c>
    </row>
    <row r="238" spans="1:10" s="16" customFormat="1" ht="18.399999999999999" x14ac:dyDescent="0.35">
      <c r="A238" s="146"/>
      <c r="B238" s="12">
        <v>12</v>
      </c>
      <c r="C238" s="13" t="s">
        <v>414</v>
      </c>
      <c r="D238" s="12">
        <v>1</v>
      </c>
      <c r="E238" s="12" t="s">
        <v>93</v>
      </c>
      <c r="F238" s="12">
        <v>1</v>
      </c>
      <c r="G238" s="12" t="s">
        <v>224</v>
      </c>
      <c r="H238" s="12">
        <v>2042</v>
      </c>
      <c r="I238" s="134">
        <f>D238*F238*H238</f>
        <v>2042</v>
      </c>
      <c r="J238" s="15" t="s">
        <v>415</v>
      </c>
    </row>
    <row r="239" spans="1:10" s="4" customFormat="1" ht="44" customHeight="1" x14ac:dyDescent="0.35">
      <c r="A239" s="9" t="s">
        <v>42</v>
      </c>
      <c r="B239" s="10" t="s">
        <v>12</v>
      </c>
      <c r="C239" s="10" t="s">
        <v>13</v>
      </c>
      <c r="D239" s="10" t="s">
        <v>14</v>
      </c>
      <c r="E239" s="10" t="s">
        <v>15</v>
      </c>
      <c r="F239" s="10" t="s">
        <v>14</v>
      </c>
      <c r="G239" s="10" t="s">
        <v>15</v>
      </c>
      <c r="H239" s="10" t="s">
        <v>16</v>
      </c>
      <c r="I239" s="11" t="s">
        <v>17</v>
      </c>
      <c r="J239" s="36" t="s">
        <v>18</v>
      </c>
    </row>
    <row r="240" spans="1:10" s="16" customFormat="1" ht="18.399999999999999" x14ac:dyDescent="0.35">
      <c r="A240" s="145" t="s">
        <v>1884</v>
      </c>
      <c r="B240" s="12">
        <v>1</v>
      </c>
      <c r="C240" s="13" t="s">
        <v>227</v>
      </c>
      <c r="D240" s="12">
        <v>1000</v>
      </c>
      <c r="E240" s="12" t="s">
        <v>105</v>
      </c>
      <c r="F240" s="12">
        <v>1</v>
      </c>
      <c r="G240" s="12" t="s">
        <v>92</v>
      </c>
      <c r="H240" s="12">
        <v>10</v>
      </c>
      <c r="I240" s="134">
        <f>D240*F240*H240</f>
        <v>10000</v>
      </c>
      <c r="J240" s="15" t="s">
        <v>44</v>
      </c>
    </row>
    <row r="241" spans="1:10" s="16" customFormat="1" ht="18.399999999999999" x14ac:dyDescent="0.35">
      <c r="A241" s="148"/>
      <c r="B241" s="12">
        <v>2</v>
      </c>
      <c r="C241" s="13" t="s">
        <v>228</v>
      </c>
      <c r="D241" s="12">
        <v>1</v>
      </c>
      <c r="E241" s="12" t="s">
        <v>93</v>
      </c>
      <c r="F241" s="12">
        <v>3</v>
      </c>
      <c r="G241" s="12" t="s">
        <v>92</v>
      </c>
      <c r="H241" s="12">
        <v>100</v>
      </c>
      <c r="I241" s="134">
        <f t="shared" ref="I241:I244" si="16">D241*F241*H241</f>
        <v>300</v>
      </c>
      <c r="J241" s="15" t="s">
        <v>45</v>
      </c>
    </row>
    <row r="242" spans="1:10" s="16" customFormat="1" ht="18.399999999999999" x14ac:dyDescent="0.35">
      <c r="A242" s="148"/>
      <c r="B242" s="12">
        <v>3</v>
      </c>
      <c r="C242" s="13" t="s">
        <v>229</v>
      </c>
      <c r="D242" s="12">
        <v>102</v>
      </c>
      <c r="E242" s="12" t="s">
        <v>232</v>
      </c>
      <c r="F242" s="12">
        <v>1</v>
      </c>
      <c r="G242" s="12" t="s">
        <v>92</v>
      </c>
      <c r="H242" s="12">
        <v>40</v>
      </c>
      <c r="I242" s="134">
        <f t="shared" si="16"/>
        <v>4080</v>
      </c>
      <c r="J242" s="15" t="s">
        <v>47</v>
      </c>
    </row>
    <row r="243" spans="1:10" s="16" customFormat="1" ht="18.399999999999999" x14ac:dyDescent="0.35">
      <c r="A243" s="148"/>
      <c r="B243" s="12">
        <v>4</v>
      </c>
      <c r="C243" s="13" t="s">
        <v>230</v>
      </c>
      <c r="D243" s="12">
        <v>3</v>
      </c>
      <c r="E243" s="12" t="s">
        <v>102</v>
      </c>
      <c r="F243" s="12">
        <v>1</v>
      </c>
      <c r="G243" s="12" t="s">
        <v>103</v>
      </c>
      <c r="H243" s="12">
        <v>500</v>
      </c>
      <c r="I243" s="134">
        <f t="shared" si="16"/>
        <v>1500</v>
      </c>
      <c r="J243" s="15"/>
    </row>
    <row r="244" spans="1:10" s="16" customFormat="1" ht="18.399999999999999" x14ac:dyDescent="0.35">
      <c r="A244" s="146"/>
      <c r="B244" s="12">
        <v>5</v>
      </c>
      <c r="C244" s="13" t="s">
        <v>231</v>
      </c>
      <c r="D244" s="12">
        <v>1</v>
      </c>
      <c r="E244" s="12" t="s">
        <v>93</v>
      </c>
      <c r="F244" s="12">
        <v>1</v>
      </c>
      <c r="G244" s="12" t="s">
        <v>92</v>
      </c>
      <c r="H244" s="12">
        <v>445.78</v>
      </c>
      <c r="I244" s="134">
        <f t="shared" si="16"/>
        <v>445.78</v>
      </c>
      <c r="J244" s="15" t="s">
        <v>416</v>
      </c>
    </row>
    <row r="245" spans="1:10" s="16" customFormat="1" ht="18.399999999999999" x14ac:dyDescent="0.35">
      <c r="A245" s="152" t="s">
        <v>403</v>
      </c>
      <c r="B245" s="12">
        <v>6</v>
      </c>
      <c r="C245" s="13" t="s">
        <v>350</v>
      </c>
      <c r="D245" s="12">
        <v>4</v>
      </c>
      <c r="E245" s="12" t="s">
        <v>105</v>
      </c>
      <c r="F245" s="12">
        <v>1</v>
      </c>
      <c r="G245" s="12" t="s">
        <v>21</v>
      </c>
      <c r="H245" s="12">
        <v>120</v>
      </c>
      <c r="I245" s="134">
        <f t="shared" ref="I245:I247" si="17">D245*F245*H245</f>
        <v>480</v>
      </c>
      <c r="J245" s="15" t="s">
        <v>1291</v>
      </c>
    </row>
    <row r="246" spans="1:10" s="16" customFormat="1" ht="18.399999999999999" x14ac:dyDescent="0.35">
      <c r="A246" s="152"/>
      <c r="B246" s="12">
        <v>7</v>
      </c>
      <c r="C246" s="13" t="s">
        <v>46</v>
      </c>
      <c r="D246" s="12">
        <v>200</v>
      </c>
      <c r="E246" s="12" t="s">
        <v>30</v>
      </c>
      <c r="F246" s="12">
        <v>2</v>
      </c>
      <c r="G246" s="12" t="s">
        <v>21</v>
      </c>
      <c r="H246" s="12">
        <v>1</v>
      </c>
      <c r="I246" s="134">
        <f t="shared" si="17"/>
        <v>400</v>
      </c>
      <c r="J246" s="15" t="s">
        <v>47</v>
      </c>
    </row>
    <row r="247" spans="1:10" s="16" customFormat="1" ht="18.399999999999999" x14ac:dyDescent="0.35">
      <c r="A247" s="152"/>
      <c r="B247" s="12">
        <v>8</v>
      </c>
      <c r="C247" s="13" t="s">
        <v>43</v>
      </c>
      <c r="D247" s="12">
        <v>12</v>
      </c>
      <c r="E247" s="12" t="s">
        <v>30</v>
      </c>
      <c r="F247" s="12">
        <v>1</v>
      </c>
      <c r="G247" s="12" t="s">
        <v>21</v>
      </c>
      <c r="H247" s="12">
        <v>65</v>
      </c>
      <c r="I247" s="134">
        <f t="shared" si="17"/>
        <v>780</v>
      </c>
      <c r="J247" s="15" t="s">
        <v>44</v>
      </c>
    </row>
    <row r="248" spans="1:10" s="16" customFormat="1" ht="18.399999999999999" x14ac:dyDescent="0.35">
      <c r="A248" s="152"/>
      <c r="B248" s="12">
        <v>9</v>
      </c>
      <c r="C248" s="13" t="s">
        <v>48</v>
      </c>
      <c r="D248" s="12">
        <v>200</v>
      </c>
      <c r="E248" s="12" t="s">
        <v>49</v>
      </c>
      <c r="F248" s="12">
        <v>1</v>
      </c>
      <c r="G248" s="12" t="s">
        <v>211</v>
      </c>
      <c r="H248" s="12">
        <v>3</v>
      </c>
      <c r="I248" s="134">
        <f t="shared" ref="I248:I283" si="18">D248*F248*H248</f>
        <v>600</v>
      </c>
      <c r="J248" s="15"/>
    </row>
    <row r="249" spans="1:10" s="16" customFormat="1" ht="18.399999999999999" x14ac:dyDescent="0.35">
      <c r="A249" s="138" t="s">
        <v>50</v>
      </c>
      <c r="B249" s="12">
        <v>10</v>
      </c>
      <c r="C249" s="19" t="s">
        <v>51</v>
      </c>
      <c r="D249" s="20">
        <v>200</v>
      </c>
      <c r="E249" s="20" t="s">
        <v>49</v>
      </c>
      <c r="F249" s="20">
        <v>1</v>
      </c>
      <c r="G249" s="20" t="s">
        <v>21</v>
      </c>
      <c r="H249" s="20">
        <v>3</v>
      </c>
      <c r="I249" s="134">
        <f t="shared" si="18"/>
        <v>600</v>
      </c>
      <c r="J249" s="32"/>
    </row>
    <row r="250" spans="1:10" s="16" customFormat="1" ht="18.399999999999999" x14ac:dyDescent="0.35">
      <c r="A250" s="147"/>
      <c r="B250" s="12">
        <v>11</v>
      </c>
      <c r="C250" s="19" t="s">
        <v>1289</v>
      </c>
      <c r="D250" s="20">
        <v>40</v>
      </c>
      <c r="E250" s="20" t="s">
        <v>330</v>
      </c>
      <c r="F250" s="20">
        <v>1</v>
      </c>
      <c r="G250" s="20" t="s">
        <v>21</v>
      </c>
      <c r="H250" s="20">
        <v>5</v>
      </c>
      <c r="I250" s="134">
        <f t="shared" si="18"/>
        <v>200</v>
      </c>
      <c r="J250" s="32" t="s">
        <v>1290</v>
      </c>
    </row>
    <row r="251" spans="1:10" s="16" customFormat="1" ht="18.399999999999999" x14ac:dyDescent="0.35">
      <c r="A251" s="147"/>
      <c r="B251" s="12">
        <v>12</v>
      </c>
      <c r="C251" s="19" t="s">
        <v>1292</v>
      </c>
      <c r="D251" s="20">
        <v>6</v>
      </c>
      <c r="E251" s="20" t="s">
        <v>105</v>
      </c>
      <c r="F251" s="20">
        <v>1</v>
      </c>
      <c r="G251" s="20" t="s">
        <v>21</v>
      </c>
      <c r="H251" s="20">
        <v>250</v>
      </c>
      <c r="I251" s="134">
        <f t="shared" si="18"/>
        <v>1500</v>
      </c>
      <c r="J251" s="32" t="s">
        <v>1293</v>
      </c>
    </row>
    <row r="252" spans="1:10" s="16" customFormat="1" ht="18.399999999999999" x14ac:dyDescent="0.35">
      <c r="A252" s="147"/>
      <c r="B252" s="12">
        <v>13</v>
      </c>
      <c r="C252" s="19" t="s">
        <v>342</v>
      </c>
      <c r="D252" s="20">
        <v>67</v>
      </c>
      <c r="E252" s="20" t="s">
        <v>330</v>
      </c>
      <c r="F252" s="20">
        <v>1</v>
      </c>
      <c r="G252" s="20" t="s">
        <v>21</v>
      </c>
      <c r="H252" s="20">
        <v>10</v>
      </c>
      <c r="I252" s="134">
        <f t="shared" si="18"/>
        <v>670</v>
      </c>
      <c r="J252" s="32"/>
    </row>
    <row r="253" spans="1:10" s="16" customFormat="1" ht="18.399999999999999" x14ac:dyDescent="0.35">
      <c r="A253" s="147"/>
      <c r="B253" s="12">
        <v>14</v>
      </c>
      <c r="C253" s="19" t="s">
        <v>353</v>
      </c>
      <c r="D253" s="20">
        <v>19</v>
      </c>
      <c r="E253" s="20" t="s">
        <v>105</v>
      </c>
      <c r="F253" s="20">
        <v>1</v>
      </c>
      <c r="G253" s="20" t="s">
        <v>21</v>
      </c>
      <c r="H253" s="20">
        <v>65</v>
      </c>
      <c r="I253" s="134">
        <f t="shared" si="18"/>
        <v>1235</v>
      </c>
      <c r="J253" s="32" t="s">
        <v>354</v>
      </c>
    </row>
    <row r="254" spans="1:10" s="16" customFormat="1" ht="18.399999999999999" x14ac:dyDescent="0.35">
      <c r="A254" s="147"/>
      <c r="B254" s="12">
        <v>15</v>
      </c>
      <c r="C254" s="19" t="s">
        <v>52</v>
      </c>
      <c r="D254" s="20">
        <v>1</v>
      </c>
      <c r="E254" s="20" t="s">
        <v>53</v>
      </c>
      <c r="F254" s="20">
        <v>36</v>
      </c>
      <c r="G254" s="20" t="s">
        <v>30</v>
      </c>
      <c r="H254" s="20">
        <v>300</v>
      </c>
      <c r="I254" s="134">
        <f t="shared" si="18"/>
        <v>10800</v>
      </c>
      <c r="J254" s="32"/>
    </row>
    <row r="255" spans="1:10" s="16" customFormat="1" ht="18.399999999999999" x14ac:dyDescent="0.35">
      <c r="A255" s="147"/>
      <c r="B255" s="12">
        <v>16</v>
      </c>
      <c r="C255" s="19" t="s">
        <v>349</v>
      </c>
      <c r="D255" s="20">
        <v>3</v>
      </c>
      <c r="E255" s="20" t="s">
        <v>243</v>
      </c>
      <c r="F255" s="20">
        <v>1</v>
      </c>
      <c r="G255" s="20" t="s">
        <v>92</v>
      </c>
      <c r="H255" s="20">
        <v>3000</v>
      </c>
      <c r="I255" s="134">
        <f t="shared" si="18"/>
        <v>9000</v>
      </c>
      <c r="J255" s="32" t="s">
        <v>406</v>
      </c>
    </row>
    <row r="256" spans="1:10" s="16" customFormat="1" ht="18.399999999999999" x14ac:dyDescent="0.35">
      <c r="A256" s="147"/>
      <c r="B256" s="12">
        <v>17</v>
      </c>
      <c r="C256" s="19" t="s">
        <v>401</v>
      </c>
      <c r="D256" s="20">
        <v>12</v>
      </c>
      <c r="E256" s="20" t="s">
        <v>280</v>
      </c>
      <c r="F256" s="20">
        <v>1</v>
      </c>
      <c r="G256" s="20" t="s">
        <v>21</v>
      </c>
      <c r="H256" s="20">
        <v>312</v>
      </c>
      <c r="I256" s="134">
        <f t="shared" si="18"/>
        <v>3744</v>
      </c>
      <c r="J256" s="32"/>
    </row>
    <row r="257" spans="1:10" s="16" customFormat="1" ht="18.75" customHeight="1" x14ac:dyDescent="0.35">
      <c r="A257" s="147"/>
      <c r="B257" s="12">
        <v>18</v>
      </c>
      <c r="C257" s="19" t="s">
        <v>278</v>
      </c>
      <c r="D257" s="20">
        <v>1</v>
      </c>
      <c r="E257" s="20" t="s">
        <v>22</v>
      </c>
      <c r="F257" s="20">
        <v>1</v>
      </c>
      <c r="G257" s="20" t="s">
        <v>21</v>
      </c>
      <c r="H257" s="20">
        <v>9600</v>
      </c>
      <c r="I257" s="134">
        <f t="shared" si="18"/>
        <v>9600</v>
      </c>
      <c r="J257" s="32"/>
    </row>
    <row r="258" spans="1:10" s="16" customFormat="1" ht="18.75" customHeight="1" x14ac:dyDescent="0.35">
      <c r="A258" s="147"/>
      <c r="B258" s="12">
        <v>19</v>
      </c>
      <c r="C258" s="19" t="s">
        <v>279</v>
      </c>
      <c r="D258" s="20">
        <v>1</v>
      </c>
      <c r="E258" s="20" t="s">
        <v>22</v>
      </c>
      <c r="F258" s="20">
        <v>1</v>
      </c>
      <c r="G258" s="20" t="s">
        <v>21</v>
      </c>
      <c r="H258" s="20">
        <f>502.76+659+99.9</f>
        <v>1261.6600000000001</v>
      </c>
      <c r="I258" s="134">
        <f t="shared" ref="I258" si="19">D258*F258*H258</f>
        <v>1261.6600000000001</v>
      </c>
      <c r="J258" s="32" t="s">
        <v>1491</v>
      </c>
    </row>
    <row r="259" spans="1:10" s="16" customFormat="1" ht="18.75" customHeight="1" x14ac:dyDescent="0.35">
      <c r="A259" s="147"/>
      <c r="B259" s="12">
        <v>20</v>
      </c>
      <c r="C259" s="19" t="s">
        <v>1489</v>
      </c>
      <c r="D259" s="20">
        <v>1</v>
      </c>
      <c r="E259" s="20" t="s">
        <v>93</v>
      </c>
      <c r="F259" s="20">
        <v>1</v>
      </c>
      <c r="G259" s="20" t="s">
        <v>21</v>
      </c>
      <c r="H259" s="20">
        <v>52.02</v>
      </c>
      <c r="I259" s="134">
        <f t="shared" ref="I259:I263" si="20">D259*F259*H259</f>
        <v>52.02</v>
      </c>
      <c r="J259" s="32"/>
    </row>
    <row r="260" spans="1:10" s="16" customFormat="1" ht="18.75" customHeight="1" x14ac:dyDescent="0.35">
      <c r="A260" s="147"/>
      <c r="B260" s="12">
        <v>21</v>
      </c>
      <c r="C260" s="19" t="s">
        <v>363</v>
      </c>
      <c r="D260" s="20">
        <v>6</v>
      </c>
      <c r="E260" s="20" t="s">
        <v>365</v>
      </c>
      <c r="F260" s="20">
        <v>1</v>
      </c>
      <c r="G260" s="20" t="s">
        <v>39</v>
      </c>
      <c r="H260" s="20">
        <v>1200</v>
      </c>
      <c r="I260" s="132">
        <f t="shared" si="20"/>
        <v>7200</v>
      </c>
      <c r="J260" s="157" t="s">
        <v>366</v>
      </c>
    </row>
    <row r="261" spans="1:10" s="16" customFormat="1" ht="18.75" customHeight="1" x14ac:dyDescent="0.35">
      <c r="A261" s="139"/>
      <c r="B261" s="12">
        <v>22</v>
      </c>
      <c r="C261" s="19" t="s">
        <v>364</v>
      </c>
      <c r="D261" s="20">
        <v>5</v>
      </c>
      <c r="E261" s="20" t="s">
        <v>365</v>
      </c>
      <c r="F261" s="20">
        <v>1</v>
      </c>
      <c r="G261" s="20" t="s">
        <v>39</v>
      </c>
      <c r="H261" s="20">
        <v>1200</v>
      </c>
      <c r="I261" s="132">
        <f t="shared" si="20"/>
        <v>6000</v>
      </c>
      <c r="J261" s="157"/>
    </row>
    <row r="262" spans="1:10" s="16" customFormat="1" ht="43.15" customHeight="1" x14ac:dyDescent="0.35">
      <c r="A262" s="138" t="s">
        <v>404</v>
      </c>
      <c r="B262" s="12">
        <v>23</v>
      </c>
      <c r="C262" s="19" t="s">
        <v>1288</v>
      </c>
      <c r="D262" s="20">
        <v>1</v>
      </c>
      <c r="E262" s="20" t="s">
        <v>22</v>
      </c>
      <c r="F262" s="20">
        <v>1</v>
      </c>
      <c r="G262" s="20" t="s">
        <v>21</v>
      </c>
      <c r="H262" s="20">
        <f>834.9+1452.5+1843.63+692.76+680.35</f>
        <v>5504.1400000000012</v>
      </c>
      <c r="I262" s="134">
        <f t="shared" si="20"/>
        <v>5504.1400000000012</v>
      </c>
      <c r="J262" s="32" t="s">
        <v>513</v>
      </c>
    </row>
    <row r="263" spans="1:10" s="16" customFormat="1" ht="18.75" customHeight="1" x14ac:dyDescent="0.35">
      <c r="A263" s="147"/>
      <c r="B263" s="12">
        <v>24</v>
      </c>
      <c r="C263" s="19" t="s">
        <v>495</v>
      </c>
      <c r="D263" s="20">
        <v>18</v>
      </c>
      <c r="E263" s="20" t="s">
        <v>105</v>
      </c>
      <c r="F263" s="20">
        <v>1</v>
      </c>
      <c r="G263" s="20" t="s">
        <v>21</v>
      </c>
      <c r="H263" s="20">
        <v>48</v>
      </c>
      <c r="I263" s="134">
        <f t="shared" si="20"/>
        <v>864</v>
      </c>
      <c r="J263" s="32"/>
    </row>
    <row r="264" spans="1:10" s="16" customFormat="1" ht="18.75" customHeight="1" x14ac:dyDescent="0.35">
      <c r="A264" s="139"/>
      <c r="B264" s="12">
        <v>25</v>
      </c>
      <c r="C264" s="19" t="s">
        <v>496</v>
      </c>
      <c r="D264" s="20">
        <v>18</v>
      </c>
      <c r="E264" s="20" t="s">
        <v>105</v>
      </c>
      <c r="F264" s="20">
        <v>1</v>
      </c>
      <c r="G264" s="20" t="s">
        <v>21</v>
      </c>
      <c r="H264" s="20">
        <v>25</v>
      </c>
      <c r="I264" s="134">
        <f t="shared" ref="I264:I268" si="21">D264*F264*H264</f>
        <v>450</v>
      </c>
      <c r="J264" s="32"/>
    </row>
    <row r="265" spans="1:10" s="16" customFormat="1" ht="18.399999999999999" x14ac:dyDescent="0.35">
      <c r="A265" s="138" t="s">
        <v>145</v>
      </c>
      <c r="B265" s="12">
        <v>26</v>
      </c>
      <c r="C265" s="19" t="s">
        <v>1485</v>
      </c>
      <c r="D265" s="20">
        <v>1</v>
      </c>
      <c r="E265" s="20" t="s">
        <v>22</v>
      </c>
      <c r="F265" s="20">
        <v>1</v>
      </c>
      <c r="G265" s="20" t="s">
        <v>21</v>
      </c>
      <c r="H265" s="20">
        <f>656.89+21.8</f>
        <v>678.68999999999994</v>
      </c>
      <c r="I265" s="134">
        <f t="shared" si="21"/>
        <v>678.68999999999994</v>
      </c>
      <c r="J265" s="32" t="s">
        <v>1486</v>
      </c>
    </row>
    <row r="266" spans="1:10" s="16" customFormat="1" ht="18.399999999999999" x14ac:dyDescent="0.35">
      <c r="A266" s="147"/>
      <c r="B266" s="12">
        <v>27</v>
      </c>
      <c r="C266" s="19" t="s">
        <v>1490</v>
      </c>
      <c r="D266" s="20">
        <v>1</v>
      </c>
      <c r="E266" s="20" t="s">
        <v>22</v>
      </c>
      <c r="F266" s="20">
        <v>1</v>
      </c>
      <c r="G266" s="20" t="s">
        <v>21</v>
      </c>
      <c r="H266" s="20">
        <f>1622+550+78+45.98+15.62+55.72+59.6+31.2+17.9</f>
        <v>2476.0199999999995</v>
      </c>
      <c r="I266" s="134">
        <f t="shared" si="21"/>
        <v>2476.0199999999995</v>
      </c>
      <c r="J266" s="32"/>
    </row>
    <row r="267" spans="1:10" s="16" customFormat="1" ht="18.399999999999999" x14ac:dyDescent="0.35">
      <c r="A267" s="147"/>
      <c r="B267" s="12">
        <v>28</v>
      </c>
      <c r="C267" s="19" t="s">
        <v>1487</v>
      </c>
      <c r="D267" s="20">
        <v>1</v>
      </c>
      <c r="E267" s="20" t="s">
        <v>22</v>
      </c>
      <c r="F267" s="20">
        <v>1</v>
      </c>
      <c r="G267" s="20" t="s">
        <v>21</v>
      </c>
      <c r="H267" s="20">
        <v>269</v>
      </c>
      <c r="I267" s="134">
        <f t="shared" si="21"/>
        <v>269</v>
      </c>
      <c r="J267" s="32" t="s">
        <v>1488</v>
      </c>
    </row>
    <row r="268" spans="1:10" s="16" customFormat="1" ht="18.399999999999999" x14ac:dyDescent="0.35">
      <c r="A268" s="147"/>
      <c r="B268" s="12">
        <v>29</v>
      </c>
      <c r="C268" s="19" t="s">
        <v>1483</v>
      </c>
      <c r="D268" s="20">
        <v>1</v>
      </c>
      <c r="E268" s="20" t="s">
        <v>22</v>
      </c>
      <c r="F268" s="20">
        <v>1</v>
      </c>
      <c r="G268" s="20" t="s">
        <v>21</v>
      </c>
      <c r="H268" s="20">
        <v>155.19999999999999</v>
      </c>
      <c r="I268" s="134">
        <f t="shared" si="21"/>
        <v>155.19999999999999</v>
      </c>
      <c r="J268" s="32" t="s">
        <v>1484</v>
      </c>
    </row>
    <row r="269" spans="1:10" s="16" customFormat="1" ht="18.399999999999999" x14ac:dyDescent="0.35">
      <c r="A269" s="147"/>
      <c r="B269" s="12">
        <v>34</v>
      </c>
      <c r="C269" s="19" t="s">
        <v>1282</v>
      </c>
      <c r="D269" s="20">
        <v>1</v>
      </c>
      <c r="E269" s="20" t="s">
        <v>30</v>
      </c>
      <c r="F269" s="20">
        <v>1</v>
      </c>
      <c r="G269" s="20" t="s">
        <v>21</v>
      </c>
      <c r="H269" s="20">
        <v>380</v>
      </c>
      <c r="I269" s="134">
        <f t="shared" si="18"/>
        <v>380</v>
      </c>
      <c r="J269" s="32" t="s">
        <v>1283</v>
      </c>
    </row>
    <row r="270" spans="1:10" s="16" customFormat="1" ht="18.399999999999999" x14ac:dyDescent="0.35">
      <c r="A270" s="139"/>
      <c r="B270" s="12">
        <v>35</v>
      </c>
      <c r="C270" s="19" t="s">
        <v>1294</v>
      </c>
      <c r="D270" s="20">
        <v>30</v>
      </c>
      <c r="E270" s="20" t="s">
        <v>330</v>
      </c>
      <c r="F270" s="20">
        <v>1</v>
      </c>
      <c r="G270" s="20" t="s">
        <v>21</v>
      </c>
      <c r="H270" s="20">
        <v>25</v>
      </c>
      <c r="I270" s="134">
        <f t="shared" si="18"/>
        <v>750</v>
      </c>
      <c r="J270" s="32"/>
    </row>
    <row r="271" spans="1:10" s="16" customFormat="1" ht="18.399999999999999" x14ac:dyDescent="0.35">
      <c r="A271" s="138" t="s">
        <v>329</v>
      </c>
      <c r="B271" s="12">
        <v>36</v>
      </c>
      <c r="C271" s="19" t="s">
        <v>516</v>
      </c>
      <c r="D271" s="20">
        <v>30</v>
      </c>
      <c r="E271" s="20" t="s">
        <v>105</v>
      </c>
      <c r="F271" s="20">
        <v>1</v>
      </c>
      <c r="G271" s="20" t="s">
        <v>21</v>
      </c>
      <c r="H271" s="20">
        <v>80</v>
      </c>
      <c r="I271" s="134">
        <f t="shared" si="18"/>
        <v>2400</v>
      </c>
      <c r="J271" s="32" t="s">
        <v>331</v>
      </c>
    </row>
    <row r="272" spans="1:10" s="16" customFormat="1" ht="18.399999999999999" x14ac:dyDescent="0.35">
      <c r="A272" s="147"/>
      <c r="B272" s="12">
        <v>37</v>
      </c>
      <c r="C272" s="19" t="s">
        <v>402</v>
      </c>
      <c r="D272" s="20">
        <v>800</v>
      </c>
      <c r="E272" s="20" t="s">
        <v>330</v>
      </c>
      <c r="F272" s="20">
        <v>1</v>
      </c>
      <c r="G272" s="20" t="s">
        <v>21</v>
      </c>
      <c r="H272" s="20">
        <v>8</v>
      </c>
      <c r="I272" s="134">
        <f t="shared" si="18"/>
        <v>6400</v>
      </c>
      <c r="J272" s="32" t="s">
        <v>517</v>
      </c>
    </row>
    <row r="273" spans="1:10" s="16" customFormat="1" ht="18.399999999999999" x14ac:dyDescent="0.35">
      <c r="A273" s="139"/>
      <c r="B273" s="12">
        <v>38</v>
      </c>
      <c r="C273" s="19" t="s">
        <v>376</v>
      </c>
      <c r="D273" s="20">
        <v>300</v>
      </c>
      <c r="E273" s="20" t="s">
        <v>330</v>
      </c>
      <c r="F273" s="20">
        <v>0</v>
      </c>
      <c r="G273" s="20" t="s">
        <v>21</v>
      </c>
      <c r="H273" s="20">
        <v>0.8</v>
      </c>
      <c r="I273" s="134">
        <f t="shared" ref="I273" si="22">D273*F273*H273</f>
        <v>0</v>
      </c>
      <c r="J273" s="32" t="s">
        <v>447</v>
      </c>
    </row>
    <row r="274" spans="1:10" s="16" customFormat="1" ht="18.399999999999999" x14ac:dyDescent="0.35">
      <c r="A274" s="140" t="s">
        <v>54</v>
      </c>
      <c r="B274" s="12">
        <v>39</v>
      </c>
      <c r="C274" s="19" t="s">
        <v>55</v>
      </c>
      <c r="D274" s="20">
        <v>8</v>
      </c>
      <c r="E274" s="20" t="s">
        <v>30</v>
      </c>
      <c r="F274" s="20">
        <v>1</v>
      </c>
      <c r="G274" s="20" t="s">
        <v>21</v>
      </c>
      <c r="H274" s="20">
        <v>60</v>
      </c>
      <c r="I274" s="134">
        <f t="shared" si="18"/>
        <v>480</v>
      </c>
      <c r="J274" s="32" t="s">
        <v>56</v>
      </c>
    </row>
    <row r="275" spans="1:10" s="16" customFormat="1" ht="18.399999999999999" x14ac:dyDescent="0.35">
      <c r="A275" s="140"/>
      <c r="B275" s="12">
        <v>40</v>
      </c>
      <c r="C275" s="19" t="s">
        <v>57</v>
      </c>
      <c r="D275" s="20">
        <v>15</v>
      </c>
      <c r="E275" s="20" t="s">
        <v>30</v>
      </c>
      <c r="F275" s="20">
        <v>1</v>
      </c>
      <c r="G275" s="20" t="s">
        <v>21</v>
      </c>
      <c r="H275" s="20">
        <v>10</v>
      </c>
      <c r="I275" s="134">
        <f t="shared" si="18"/>
        <v>150</v>
      </c>
      <c r="J275" s="32"/>
    </row>
    <row r="276" spans="1:10" s="16" customFormat="1" ht="18.399999999999999" x14ac:dyDescent="0.35">
      <c r="A276" s="140"/>
      <c r="B276" s="12">
        <v>41</v>
      </c>
      <c r="C276" s="19" t="s">
        <v>58</v>
      </c>
      <c r="D276" s="20">
        <v>2</v>
      </c>
      <c r="E276" s="20" t="s">
        <v>30</v>
      </c>
      <c r="F276" s="20">
        <v>1</v>
      </c>
      <c r="G276" s="20" t="s">
        <v>21</v>
      </c>
      <c r="H276" s="20">
        <v>8</v>
      </c>
      <c r="I276" s="134">
        <f t="shared" si="18"/>
        <v>16</v>
      </c>
      <c r="J276" s="32"/>
    </row>
    <row r="277" spans="1:10" s="16" customFormat="1" ht="18.399999999999999" x14ac:dyDescent="0.35">
      <c r="A277" s="138" t="s">
        <v>59</v>
      </c>
      <c r="B277" s="12">
        <v>42</v>
      </c>
      <c r="C277" s="19" t="s">
        <v>348</v>
      </c>
      <c r="D277" s="20">
        <v>1</v>
      </c>
      <c r="E277" s="20" t="s">
        <v>30</v>
      </c>
      <c r="F277" s="20">
        <v>1</v>
      </c>
      <c r="G277" s="20" t="s">
        <v>21</v>
      </c>
      <c r="H277" s="20">
        <v>380</v>
      </c>
      <c r="I277" s="134">
        <f t="shared" ref="I277" si="23">D277*F277*H277</f>
        <v>380</v>
      </c>
      <c r="J277" s="32" t="s">
        <v>405</v>
      </c>
    </row>
    <row r="278" spans="1:10" s="16" customFormat="1" ht="18.399999999999999" x14ac:dyDescent="0.35">
      <c r="A278" s="147"/>
      <c r="B278" s="12">
        <v>43</v>
      </c>
      <c r="C278" s="19" t="s">
        <v>60</v>
      </c>
      <c r="D278" s="20">
        <v>800</v>
      </c>
      <c r="E278" s="20" t="s">
        <v>30</v>
      </c>
      <c r="F278" s="20">
        <v>1</v>
      </c>
      <c r="G278" s="20" t="s">
        <v>21</v>
      </c>
      <c r="H278" s="20">
        <v>10</v>
      </c>
      <c r="I278" s="134">
        <f t="shared" si="18"/>
        <v>8000</v>
      </c>
      <c r="J278" s="32" t="s">
        <v>61</v>
      </c>
    </row>
    <row r="279" spans="1:10" s="16" customFormat="1" ht="18.399999999999999" x14ac:dyDescent="0.35">
      <c r="A279" s="147"/>
      <c r="B279" s="12">
        <v>44</v>
      </c>
      <c r="C279" s="19" t="s">
        <v>407</v>
      </c>
      <c r="D279" s="20">
        <v>650</v>
      </c>
      <c r="E279" s="20" t="s">
        <v>30</v>
      </c>
      <c r="F279" s="20">
        <v>1</v>
      </c>
      <c r="G279" s="20" t="s">
        <v>21</v>
      </c>
      <c r="H279" s="20">
        <v>10</v>
      </c>
      <c r="I279" s="134">
        <f t="shared" ref="I279" si="24">D279*F279*H279</f>
        <v>6500</v>
      </c>
      <c r="J279" s="32" t="s">
        <v>1284</v>
      </c>
    </row>
    <row r="280" spans="1:10" s="16" customFormat="1" ht="18.399999999999999" x14ac:dyDescent="0.35">
      <c r="A280" s="147"/>
      <c r="B280" s="12">
        <v>45</v>
      </c>
      <c r="C280" s="19" t="s">
        <v>195</v>
      </c>
      <c r="D280" s="20">
        <v>650</v>
      </c>
      <c r="E280" s="20" t="s">
        <v>30</v>
      </c>
      <c r="F280" s="20">
        <v>1</v>
      </c>
      <c r="G280" s="20" t="s">
        <v>21</v>
      </c>
      <c r="H280" s="20">
        <v>20</v>
      </c>
      <c r="I280" s="134">
        <f t="shared" si="18"/>
        <v>13000</v>
      </c>
      <c r="J280" s="32" t="s">
        <v>1285</v>
      </c>
    </row>
    <row r="281" spans="1:10" s="16" customFormat="1" ht="18.399999999999999" x14ac:dyDescent="0.35">
      <c r="A281" s="147"/>
      <c r="B281" s="12">
        <v>46</v>
      </c>
      <c r="C281" s="19" t="s">
        <v>1286</v>
      </c>
      <c r="D281" s="20">
        <v>20</v>
      </c>
      <c r="E281" s="20" t="s">
        <v>30</v>
      </c>
      <c r="F281" s="20">
        <v>1</v>
      </c>
      <c r="G281" s="20" t="s">
        <v>21</v>
      </c>
      <c r="H281" s="20">
        <v>5</v>
      </c>
      <c r="I281" s="134">
        <f t="shared" si="18"/>
        <v>100</v>
      </c>
      <c r="J281" s="32" t="s">
        <v>1287</v>
      </c>
    </row>
    <row r="282" spans="1:10" s="16" customFormat="1" ht="18.399999999999999" x14ac:dyDescent="0.35">
      <c r="A282" s="139"/>
      <c r="B282" s="12">
        <v>47</v>
      </c>
      <c r="C282" s="19" t="s">
        <v>194</v>
      </c>
      <c r="D282" s="20">
        <v>1</v>
      </c>
      <c r="E282" s="20" t="s">
        <v>93</v>
      </c>
      <c r="F282" s="20">
        <v>1</v>
      </c>
      <c r="G282" s="20" t="s">
        <v>21</v>
      </c>
      <c r="H282" s="20">
        <v>2629.4</v>
      </c>
      <c r="I282" s="134">
        <f t="shared" si="18"/>
        <v>2629.4</v>
      </c>
      <c r="J282" s="32" t="s">
        <v>1281</v>
      </c>
    </row>
    <row r="283" spans="1:10" s="16" customFormat="1" ht="18.399999999999999" x14ac:dyDescent="0.35">
      <c r="A283" s="138" t="s">
        <v>233</v>
      </c>
      <c r="B283" s="12">
        <v>48</v>
      </c>
      <c r="C283" s="19" t="s">
        <v>234</v>
      </c>
      <c r="D283" s="20">
        <v>11</v>
      </c>
      <c r="E283" s="20" t="s">
        <v>105</v>
      </c>
      <c r="F283" s="20">
        <v>1</v>
      </c>
      <c r="G283" s="20" t="s">
        <v>92</v>
      </c>
      <c r="H283" s="20">
        <v>1200</v>
      </c>
      <c r="I283" s="134">
        <f t="shared" si="18"/>
        <v>13200</v>
      </c>
      <c r="J283" s="32"/>
    </row>
    <row r="284" spans="1:10" s="16" customFormat="1" ht="36.75" x14ac:dyDescent="0.35">
      <c r="A284" s="147"/>
      <c r="B284" s="12">
        <v>49</v>
      </c>
      <c r="C284" s="138" t="s">
        <v>236</v>
      </c>
      <c r="D284" s="20">
        <v>11</v>
      </c>
      <c r="E284" s="20" t="s">
        <v>105</v>
      </c>
      <c r="F284" s="20">
        <v>1</v>
      </c>
      <c r="G284" s="20" t="s">
        <v>92</v>
      </c>
      <c r="H284" s="20">
        <f>780+600+150</f>
        <v>1530</v>
      </c>
      <c r="I284" s="134">
        <f>D284*F284*H284</f>
        <v>16830</v>
      </c>
      <c r="J284" s="32" t="s">
        <v>237</v>
      </c>
    </row>
    <row r="285" spans="1:10" s="16" customFormat="1" ht="18.399999999999999" x14ac:dyDescent="0.35">
      <c r="A285" s="147"/>
      <c r="B285" s="12">
        <v>50</v>
      </c>
      <c r="C285" s="147"/>
      <c r="D285" s="20">
        <v>1</v>
      </c>
      <c r="E285" s="20" t="s">
        <v>93</v>
      </c>
      <c r="F285" s="20">
        <v>1</v>
      </c>
      <c r="G285" s="20" t="s">
        <v>92</v>
      </c>
      <c r="H285" s="20">
        <v>3000</v>
      </c>
      <c r="I285" s="134">
        <f>D285*F285*H285</f>
        <v>3000</v>
      </c>
      <c r="J285" s="32" t="s">
        <v>238</v>
      </c>
    </row>
    <row r="286" spans="1:10" s="16" customFormat="1" ht="18.399999999999999" x14ac:dyDescent="0.35">
      <c r="A286" s="147"/>
      <c r="B286" s="12">
        <v>51</v>
      </c>
      <c r="C286" s="139"/>
      <c r="D286" s="20">
        <v>1</v>
      </c>
      <c r="E286" s="20" t="s">
        <v>93</v>
      </c>
      <c r="F286" s="20">
        <v>1</v>
      </c>
      <c r="G286" s="20" t="s">
        <v>92</v>
      </c>
      <c r="H286" s="20">
        <v>1170</v>
      </c>
      <c r="I286" s="134">
        <f t="shared" ref="I286:I287" si="25">D286*F286*H286</f>
        <v>1170</v>
      </c>
      <c r="J286" s="32" t="s">
        <v>239</v>
      </c>
    </row>
    <row r="287" spans="1:10" s="16" customFormat="1" ht="18.399999999999999" x14ac:dyDescent="0.35">
      <c r="A287" s="147"/>
      <c r="B287" s="12">
        <v>52</v>
      </c>
      <c r="C287" s="19" t="s">
        <v>235</v>
      </c>
      <c r="D287" s="20">
        <v>11</v>
      </c>
      <c r="E287" s="20" t="s">
        <v>105</v>
      </c>
      <c r="F287" s="20">
        <v>1</v>
      </c>
      <c r="G287" s="20" t="s">
        <v>92</v>
      </c>
      <c r="H287" s="20">
        <v>3899</v>
      </c>
      <c r="I287" s="134">
        <f t="shared" si="25"/>
        <v>42889</v>
      </c>
      <c r="J287" s="32"/>
    </row>
    <row r="288" spans="1:10" s="16" customFormat="1" ht="18.399999999999999" x14ac:dyDescent="0.35">
      <c r="A288" s="139"/>
      <c r="B288" s="12">
        <v>53</v>
      </c>
      <c r="C288" s="19" t="s">
        <v>514</v>
      </c>
      <c r="D288" s="20">
        <v>1</v>
      </c>
      <c r="E288" s="20" t="s">
        <v>22</v>
      </c>
      <c r="F288" s="20">
        <v>1</v>
      </c>
      <c r="G288" s="20" t="s">
        <v>21</v>
      </c>
      <c r="H288" s="20">
        <v>198</v>
      </c>
      <c r="I288" s="134">
        <f>D288*F288*H288</f>
        <v>198</v>
      </c>
      <c r="J288" s="32" t="s">
        <v>515</v>
      </c>
    </row>
    <row r="289" spans="1:10" s="16" customFormat="1" ht="40.5" customHeight="1" x14ac:dyDescent="0.35">
      <c r="A289" s="19" t="s">
        <v>62</v>
      </c>
      <c r="B289" s="12">
        <v>54</v>
      </c>
      <c r="C289" s="19" t="s">
        <v>63</v>
      </c>
      <c r="D289" s="20">
        <v>1</v>
      </c>
      <c r="E289" s="20" t="s">
        <v>22</v>
      </c>
      <c r="F289" s="20">
        <v>1</v>
      </c>
      <c r="G289" s="20" t="s">
        <v>21</v>
      </c>
      <c r="H289" s="20">
        <f>132.86+542.38+318+33.9+250.3+296.97</f>
        <v>1574.41</v>
      </c>
      <c r="I289" s="134">
        <f>D289*F289*H289</f>
        <v>1574.41</v>
      </c>
      <c r="J289" s="32" t="s">
        <v>1280</v>
      </c>
    </row>
    <row r="290" spans="1:10" s="4" customFormat="1" ht="44" customHeight="1" x14ac:dyDescent="0.35">
      <c r="A290" s="23" t="s">
        <v>64</v>
      </c>
      <c r="B290" s="24" t="s">
        <v>12</v>
      </c>
      <c r="C290" s="24" t="s">
        <v>13</v>
      </c>
      <c r="D290" s="24" t="s">
        <v>14</v>
      </c>
      <c r="E290" s="24" t="s">
        <v>15</v>
      </c>
      <c r="F290" s="24" t="s">
        <v>14</v>
      </c>
      <c r="G290" s="24" t="s">
        <v>15</v>
      </c>
      <c r="H290" s="24" t="s">
        <v>16</v>
      </c>
      <c r="I290" s="25" t="s">
        <v>17</v>
      </c>
      <c r="J290" s="26" t="s">
        <v>18</v>
      </c>
    </row>
    <row r="291" spans="1:10" s="16" customFormat="1" ht="73.5" x14ac:dyDescent="0.35">
      <c r="A291" s="19" t="s">
        <v>65</v>
      </c>
      <c r="B291" s="20">
        <v>1</v>
      </c>
      <c r="C291" s="19" t="s">
        <v>281</v>
      </c>
      <c r="D291" s="20">
        <v>2</v>
      </c>
      <c r="E291" s="20" t="s">
        <v>20</v>
      </c>
      <c r="F291" s="20">
        <v>4</v>
      </c>
      <c r="G291" s="20" t="s">
        <v>27</v>
      </c>
      <c r="H291" s="20">
        <v>800</v>
      </c>
      <c r="I291" s="132">
        <f>D291*F291*H291</f>
        <v>6400</v>
      </c>
      <c r="J291" s="32" t="s">
        <v>1295</v>
      </c>
    </row>
    <row r="292" spans="1:10" s="16" customFormat="1" ht="18.399999999999999" x14ac:dyDescent="0.35">
      <c r="A292" s="19" t="s">
        <v>66</v>
      </c>
      <c r="B292" s="20">
        <v>2</v>
      </c>
      <c r="C292" s="19" t="s">
        <v>335</v>
      </c>
      <c r="D292" s="20">
        <v>6</v>
      </c>
      <c r="E292" s="20" t="s">
        <v>20</v>
      </c>
      <c r="F292" s="20">
        <v>1</v>
      </c>
      <c r="G292" s="20" t="s">
        <v>92</v>
      </c>
      <c r="H292" s="20">
        <v>1500</v>
      </c>
      <c r="I292" s="132">
        <f t="shared" ref="I292:I305" si="26">D292*F292*H292</f>
        <v>9000</v>
      </c>
      <c r="J292" s="32"/>
    </row>
    <row r="293" spans="1:10" s="16" customFormat="1" ht="18.399999999999999" x14ac:dyDescent="0.35">
      <c r="A293" s="138" t="s">
        <v>67</v>
      </c>
      <c r="B293" s="20">
        <v>3</v>
      </c>
      <c r="C293" s="19" t="s">
        <v>1319</v>
      </c>
      <c r="D293" s="20">
        <v>7</v>
      </c>
      <c r="E293" s="20" t="s">
        <v>20</v>
      </c>
      <c r="F293" s="20">
        <v>1</v>
      </c>
      <c r="G293" s="20" t="s">
        <v>27</v>
      </c>
      <c r="H293" s="20">
        <v>500</v>
      </c>
      <c r="I293" s="133">
        <f t="shared" si="26"/>
        <v>3500</v>
      </c>
      <c r="J293" s="32" t="s">
        <v>1303</v>
      </c>
    </row>
    <row r="294" spans="1:10" s="16" customFormat="1" ht="18.399999999999999" x14ac:dyDescent="0.35">
      <c r="A294" s="147"/>
      <c r="B294" s="20">
        <v>4</v>
      </c>
      <c r="C294" s="19" t="s">
        <v>1320</v>
      </c>
      <c r="D294" s="20">
        <v>8</v>
      </c>
      <c r="E294" s="20" t="s">
        <v>20</v>
      </c>
      <c r="F294" s="20">
        <v>1</v>
      </c>
      <c r="G294" s="20" t="s">
        <v>27</v>
      </c>
      <c r="H294" s="20">
        <v>500</v>
      </c>
      <c r="I294" s="133">
        <f t="shared" si="26"/>
        <v>4000</v>
      </c>
      <c r="J294" s="32" t="s">
        <v>1304</v>
      </c>
    </row>
    <row r="295" spans="1:10" s="16" customFormat="1" ht="36.75" x14ac:dyDescent="0.35">
      <c r="A295" s="147"/>
      <c r="B295" s="20">
        <v>5</v>
      </c>
      <c r="C295" s="19" t="s">
        <v>1321</v>
      </c>
      <c r="D295" s="20">
        <v>19</v>
      </c>
      <c r="E295" s="20" t="s">
        <v>20</v>
      </c>
      <c r="F295" s="20">
        <v>1</v>
      </c>
      <c r="G295" s="20" t="s">
        <v>27</v>
      </c>
      <c r="H295" s="20">
        <v>500</v>
      </c>
      <c r="I295" s="133">
        <f t="shared" si="26"/>
        <v>9500</v>
      </c>
      <c r="J295" s="32" t="s">
        <v>1305</v>
      </c>
    </row>
    <row r="296" spans="1:10" s="16" customFormat="1" ht="36.75" x14ac:dyDescent="0.35">
      <c r="A296" s="147"/>
      <c r="B296" s="20">
        <v>6</v>
      </c>
      <c r="C296" s="19" t="s">
        <v>1322</v>
      </c>
      <c r="D296" s="20">
        <v>19</v>
      </c>
      <c r="E296" s="20" t="s">
        <v>20</v>
      </c>
      <c r="F296" s="20">
        <v>1</v>
      </c>
      <c r="G296" s="20" t="s">
        <v>27</v>
      </c>
      <c r="H296" s="20">
        <v>500</v>
      </c>
      <c r="I296" s="133">
        <f t="shared" si="26"/>
        <v>9500</v>
      </c>
      <c r="J296" s="32" t="s">
        <v>1306</v>
      </c>
    </row>
    <row r="297" spans="1:10" s="16" customFormat="1" ht="18.399999999999999" x14ac:dyDescent="0.35">
      <c r="A297" s="147"/>
      <c r="B297" s="20">
        <v>7</v>
      </c>
      <c r="C297" s="19" t="s">
        <v>1323</v>
      </c>
      <c r="D297" s="20">
        <v>11</v>
      </c>
      <c r="E297" s="20" t="s">
        <v>20</v>
      </c>
      <c r="F297" s="20">
        <v>1</v>
      </c>
      <c r="G297" s="20" t="s">
        <v>27</v>
      </c>
      <c r="H297" s="20">
        <v>500</v>
      </c>
      <c r="I297" s="133">
        <f t="shared" si="26"/>
        <v>5500</v>
      </c>
      <c r="J297" s="32" t="s">
        <v>1307</v>
      </c>
    </row>
    <row r="298" spans="1:10" s="16" customFormat="1" ht="18.399999999999999" x14ac:dyDescent="0.35">
      <c r="A298" s="147"/>
      <c r="B298" s="20">
        <v>8</v>
      </c>
      <c r="C298" s="19" t="s">
        <v>1324</v>
      </c>
      <c r="D298" s="20">
        <v>4</v>
      </c>
      <c r="E298" s="20" t="s">
        <v>20</v>
      </c>
      <c r="F298" s="20">
        <v>1</v>
      </c>
      <c r="G298" s="20" t="s">
        <v>27</v>
      </c>
      <c r="H298" s="20">
        <v>500</v>
      </c>
      <c r="I298" s="133">
        <f t="shared" si="26"/>
        <v>2000</v>
      </c>
      <c r="J298" s="32" t="s">
        <v>1308</v>
      </c>
    </row>
    <row r="299" spans="1:10" s="16" customFormat="1" ht="18.399999999999999" x14ac:dyDescent="0.35">
      <c r="A299" s="147"/>
      <c r="B299" s="20">
        <v>9</v>
      </c>
      <c r="C299" s="19" t="s">
        <v>1325</v>
      </c>
      <c r="D299" s="20">
        <v>5</v>
      </c>
      <c r="E299" s="20" t="s">
        <v>20</v>
      </c>
      <c r="F299" s="20">
        <v>1</v>
      </c>
      <c r="G299" s="20" t="s">
        <v>27</v>
      </c>
      <c r="H299" s="20">
        <v>500</v>
      </c>
      <c r="I299" s="133">
        <f t="shared" si="26"/>
        <v>2500</v>
      </c>
      <c r="J299" s="32" t="s">
        <v>1309</v>
      </c>
    </row>
    <row r="300" spans="1:10" s="16" customFormat="1" ht="18.399999999999999" x14ac:dyDescent="0.35">
      <c r="A300" s="147"/>
      <c r="B300" s="20">
        <v>10</v>
      </c>
      <c r="C300" s="19" t="s">
        <v>1326</v>
      </c>
      <c r="D300" s="20">
        <v>3</v>
      </c>
      <c r="E300" s="20" t="s">
        <v>20</v>
      </c>
      <c r="F300" s="20">
        <v>1</v>
      </c>
      <c r="G300" s="20" t="s">
        <v>27</v>
      </c>
      <c r="H300" s="20">
        <v>500</v>
      </c>
      <c r="I300" s="133">
        <f t="shared" si="26"/>
        <v>1500</v>
      </c>
      <c r="J300" s="32" t="s">
        <v>1310</v>
      </c>
    </row>
    <row r="301" spans="1:10" s="16" customFormat="1" ht="18.399999999999999" x14ac:dyDescent="0.35">
      <c r="A301" s="138" t="s">
        <v>96</v>
      </c>
      <c r="B301" s="20">
        <v>11</v>
      </c>
      <c r="C301" s="19" t="s">
        <v>1296</v>
      </c>
      <c r="D301" s="20">
        <v>5</v>
      </c>
      <c r="E301" s="20" t="s">
        <v>502</v>
      </c>
      <c r="F301" s="20">
        <v>1</v>
      </c>
      <c r="G301" s="20" t="s">
        <v>93</v>
      </c>
      <c r="H301" s="20">
        <v>800</v>
      </c>
      <c r="I301" s="132">
        <f t="shared" si="26"/>
        <v>4000</v>
      </c>
      <c r="J301" s="32" t="s">
        <v>1301</v>
      </c>
    </row>
    <row r="302" spans="1:10" s="16" customFormat="1" ht="18.399999999999999" x14ac:dyDescent="0.35">
      <c r="A302" s="147"/>
      <c r="B302" s="20">
        <v>12</v>
      </c>
      <c r="C302" s="19" t="s">
        <v>1302</v>
      </c>
      <c r="D302" s="20">
        <v>4</v>
      </c>
      <c r="E302" s="20" t="s">
        <v>20</v>
      </c>
      <c r="F302" s="20">
        <v>1</v>
      </c>
      <c r="G302" s="20" t="s">
        <v>27</v>
      </c>
      <c r="H302" s="20">
        <v>800</v>
      </c>
      <c r="I302" s="132">
        <f t="shared" si="26"/>
        <v>3200</v>
      </c>
      <c r="J302" s="32" t="s">
        <v>1299</v>
      </c>
    </row>
    <row r="303" spans="1:10" s="16" customFormat="1" ht="18.399999999999999" x14ac:dyDescent="0.35">
      <c r="A303" s="139"/>
      <c r="B303" s="20">
        <v>13</v>
      </c>
      <c r="C303" s="19" t="s">
        <v>1297</v>
      </c>
      <c r="D303" s="20">
        <v>40</v>
      </c>
      <c r="E303" s="20" t="s">
        <v>1298</v>
      </c>
      <c r="F303" s="20">
        <v>1</v>
      </c>
      <c r="G303" s="20" t="s">
        <v>93</v>
      </c>
      <c r="H303" s="20">
        <v>100</v>
      </c>
      <c r="I303" s="132">
        <f t="shared" si="26"/>
        <v>4000</v>
      </c>
      <c r="J303" s="32" t="s">
        <v>1300</v>
      </c>
    </row>
    <row r="304" spans="1:10" s="16" customFormat="1" ht="18.399999999999999" x14ac:dyDescent="0.35">
      <c r="A304" s="138" t="s">
        <v>100</v>
      </c>
      <c r="B304" s="20">
        <v>14</v>
      </c>
      <c r="C304" s="19" t="s">
        <v>101</v>
      </c>
      <c r="D304" s="20">
        <v>1</v>
      </c>
      <c r="E304" s="20" t="s">
        <v>102</v>
      </c>
      <c r="F304" s="20">
        <v>2.5</v>
      </c>
      <c r="G304" s="20" t="s">
        <v>27</v>
      </c>
      <c r="H304" s="20">
        <v>2000</v>
      </c>
      <c r="I304" s="132">
        <f t="shared" ref="I304" si="27">D304*F304*H304</f>
        <v>5000</v>
      </c>
      <c r="J304" s="32" t="s">
        <v>240</v>
      </c>
    </row>
    <row r="305" spans="1:10" s="16" customFormat="1" ht="36.75" x14ac:dyDescent="0.35">
      <c r="A305" s="139"/>
      <c r="B305" s="20">
        <v>15</v>
      </c>
      <c r="C305" s="19" t="s">
        <v>1311</v>
      </c>
      <c r="D305" s="20">
        <v>1</v>
      </c>
      <c r="E305" s="20" t="s">
        <v>93</v>
      </c>
      <c r="F305" s="20">
        <v>1</v>
      </c>
      <c r="G305" s="20" t="s">
        <v>92</v>
      </c>
      <c r="H305" s="20">
        <f>73+80+600</f>
        <v>753</v>
      </c>
      <c r="I305" s="132">
        <f t="shared" si="26"/>
        <v>753</v>
      </c>
      <c r="J305" s="32" t="s">
        <v>1312</v>
      </c>
    </row>
    <row r="306" spans="1:10" s="4" customFormat="1" ht="25.05" customHeight="1" x14ac:dyDescent="0.35">
      <c r="A306" s="151" t="s">
        <v>23</v>
      </c>
      <c r="B306" s="151"/>
      <c r="C306" s="151"/>
      <c r="D306" s="151"/>
      <c r="E306" s="151"/>
      <c r="F306" s="151"/>
      <c r="G306" s="151"/>
      <c r="H306" s="22"/>
      <c r="I306" s="37">
        <f>SUM(I15:I305)</f>
        <v>2434737.67</v>
      </c>
      <c r="J306" s="21"/>
    </row>
    <row r="307" spans="1:10" s="4" customFormat="1" ht="44" customHeight="1" x14ac:dyDescent="0.35">
      <c r="A307" s="23" t="s">
        <v>68</v>
      </c>
      <c r="B307" s="24" t="s">
        <v>12</v>
      </c>
      <c r="C307" s="24" t="s">
        <v>13</v>
      </c>
      <c r="D307" s="24" t="s">
        <v>14</v>
      </c>
      <c r="E307" s="24" t="s">
        <v>15</v>
      </c>
      <c r="F307" s="24" t="s">
        <v>14</v>
      </c>
      <c r="G307" s="24" t="s">
        <v>15</v>
      </c>
      <c r="H307" s="24" t="s">
        <v>16</v>
      </c>
      <c r="I307" s="24" t="s">
        <v>17</v>
      </c>
      <c r="J307" s="24" t="s">
        <v>18</v>
      </c>
    </row>
    <row r="308" spans="1:10" s="16" customFormat="1" ht="18.399999999999999" x14ac:dyDescent="0.35">
      <c r="A308" s="142" t="s">
        <v>69</v>
      </c>
      <c r="B308" s="19">
        <v>1</v>
      </c>
      <c r="C308" s="138" t="s">
        <v>355</v>
      </c>
      <c r="D308" s="20">
        <v>1</v>
      </c>
      <c r="E308" s="20" t="s">
        <v>33</v>
      </c>
      <c r="F308" s="20">
        <v>1</v>
      </c>
      <c r="G308" s="20" t="s">
        <v>70</v>
      </c>
      <c r="H308" s="20">
        <v>450</v>
      </c>
      <c r="I308" s="132">
        <f t="shared" ref="I308:I313" si="28">D308*F308*H308</f>
        <v>450</v>
      </c>
      <c r="J308" s="32" t="s">
        <v>1430</v>
      </c>
    </row>
    <row r="309" spans="1:10" s="16" customFormat="1" ht="18.399999999999999" x14ac:dyDescent="0.35">
      <c r="A309" s="144"/>
      <c r="B309" s="19">
        <v>2</v>
      </c>
      <c r="C309" s="139"/>
      <c r="D309" s="20">
        <v>2</v>
      </c>
      <c r="E309" s="20" t="s">
        <v>33</v>
      </c>
      <c r="F309" s="20">
        <v>1</v>
      </c>
      <c r="G309" s="20" t="s">
        <v>70</v>
      </c>
      <c r="H309" s="20">
        <v>430</v>
      </c>
      <c r="I309" s="132">
        <f t="shared" si="28"/>
        <v>860</v>
      </c>
      <c r="J309" s="32" t="s">
        <v>1431</v>
      </c>
    </row>
    <row r="310" spans="1:10" s="16" customFormat="1" ht="18.399999999999999" x14ac:dyDescent="0.35">
      <c r="A310" s="144"/>
      <c r="B310" s="19">
        <v>3</v>
      </c>
      <c r="C310" s="138" t="s">
        <v>196</v>
      </c>
      <c r="D310" s="20">
        <v>1</v>
      </c>
      <c r="E310" s="20" t="s">
        <v>33</v>
      </c>
      <c r="F310" s="20">
        <v>1</v>
      </c>
      <c r="G310" s="20" t="s">
        <v>70</v>
      </c>
      <c r="H310" s="20">
        <v>450</v>
      </c>
      <c r="I310" s="132">
        <f t="shared" si="28"/>
        <v>450</v>
      </c>
      <c r="J310" s="32" t="s">
        <v>1430</v>
      </c>
    </row>
    <row r="311" spans="1:10" s="16" customFormat="1" ht="18.399999999999999" x14ac:dyDescent="0.35">
      <c r="A311" s="144"/>
      <c r="B311" s="19">
        <v>4</v>
      </c>
      <c r="C311" s="147"/>
      <c r="D311" s="20">
        <v>4</v>
      </c>
      <c r="E311" s="20" t="s">
        <v>33</v>
      </c>
      <c r="F311" s="20">
        <v>1</v>
      </c>
      <c r="G311" s="20" t="s">
        <v>70</v>
      </c>
      <c r="H311" s="20">
        <v>430</v>
      </c>
      <c r="I311" s="132">
        <f t="shared" si="28"/>
        <v>1720</v>
      </c>
      <c r="J311" s="32" t="s">
        <v>1431</v>
      </c>
    </row>
    <row r="312" spans="1:10" s="16" customFormat="1" ht="18.399999999999999" x14ac:dyDescent="0.35">
      <c r="A312" s="144"/>
      <c r="B312" s="19">
        <v>5</v>
      </c>
      <c r="C312" s="139"/>
      <c r="D312" s="20">
        <v>2</v>
      </c>
      <c r="E312" s="20" t="s">
        <v>33</v>
      </c>
      <c r="F312" s="20">
        <v>1</v>
      </c>
      <c r="G312" s="20" t="s">
        <v>70</v>
      </c>
      <c r="H312" s="20">
        <v>1100</v>
      </c>
      <c r="I312" s="132">
        <f t="shared" si="28"/>
        <v>2200</v>
      </c>
      <c r="J312" s="32" t="s">
        <v>1443</v>
      </c>
    </row>
    <row r="313" spans="1:10" s="16" customFormat="1" ht="18.399999999999999" x14ac:dyDescent="0.35">
      <c r="A313" s="144"/>
      <c r="B313" s="19">
        <v>6</v>
      </c>
      <c r="C313" s="19" t="s">
        <v>357</v>
      </c>
      <c r="D313" s="20">
        <v>1</v>
      </c>
      <c r="E313" s="20" t="s">
        <v>33</v>
      </c>
      <c r="F313" s="20">
        <v>1</v>
      </c>
      <c r="G313" s="20" t="s">
        <v>92</v>
      </c>
      <c r="H313" s="20">
        <v>4000</v>
      </c>
      <c r="I313" s="132">
        <f t="shared" si="28"/>
        <v>4000</v>
      </c>
      <c r="J313" s="32" t="s">
        <v>71</v>
      </c>
    </row>
    <row r="314" spans="1:10" s="16" customFormat="1" ht="18.399999999999999" x14ac:dyDescent="0.35">
      <c r="A314" s="144"/>
      <c r="B314" s="19">
        <v>7</v>
      </c>
      <c r="C314" s="19" t="s">
        <v>399</v>
      </c>
      <c r="D314" s="20">
        <v>2</v>
      </c>
      <c r="E314" s="20" t="s">
        <v>33</v>
      </c>
      <c r="F314" s="20">
        <v>1</v>
      </c>
      <c r="G314" s="20" t="s">
        <v>70</v>
      </c>
      <c r="H314" s="20">
        <v>700</v>
      </c>
      <c r="I314" s="132">
        <f t="shared" ref="I314" si="29">D314*F314*H314</f>
        <v>1400</v>
      </c>
      <c r="J314" s="32" t="s">
        <v>1432</v>
      </c>
    </row>
    <row r="315" spans="1:10" s="16" customFormat="1" ht="18.399999999999999" x14ac:dyDescent="0.35">
      <c r="A315" s="144"/>
      <c r="B315" s="19">
        <v>8</v>
      </c>
      <c r="C315" s="19" t="s">
        <v>356</v>
      </c>
      <c r="D315" s="20">
        <v>14</v>
      </c>
      <c r="E315" s="20" t="s">
        <v>33</v>
      </c>
      <c r="F315" s="20">
        <v>2</v>
      </c>
      <c r="G315" s="20" t="s">
        <v>70</v>
      </c>
      <c r="H315" s="20">
        <v>1000</v>
      </c>
      <c r="I315" s="132">
        <f t="shared" ref="I315:I337" si="30">D315*F315*H315</f>
        <v>28000</v>
      </c>
      <c r="J315" s="32" t="s">
        <v>1441</v>
      </c>
    </row>
    <row r="316" spans="1:10" s="16" customFormat="1" ht="18.399999999999999" x14ac:dyDescent="0.35">
      <c r="A316" s="144"/>
      <c r="B316" s="19">
        <v>9</v>
      </c>
      <c r="C316" s="19" t="s">
        <v>1442</v>
      </c>
      <c r="D316" s="20">
        <v>1</v>
      </c>
      <c r="E316" s="20" t="s">
        <v>33</v>
      </c>
      <c r="F316" s="20">
        <v>1</v>
      </c>
      <c r="G316" s="20" t="s">
        <v>70</v>
      </c>
      <c r="H316" s="20">
        <v>1100</v>
      </c>
      <c r="I316" s="132">
        <f t="shared" ref="I316" si="31">D316*F316*H316</f>
        <v>1100</v>
      </c>
      <c r="J316" s="32" t="s">
        <v>1443</v>
      </c>
    </row>
    <row r="317" spans="1:10" s="16" customFormat="1" ht="18.399999999999999" x14ac:dyDescent="0.35">
      <c r="A317" s="144"/>
      <c r="B317" s="19">
        <v>10</v>
      </c>
      <c r="C317" s="19" t="s">
        <v>1444</v>
      </c>
      <c r="D317" s="20">
        <v>2</v>
      </c>
      <c r="E317" s="20" t="s">
        <v>33</v>
      </c>
      <c r="F317" s="20">
        <v>1</v>
      </c>
      <c r="G317" s="20" t="s">
        <v>70</v>
      </c>
      <c r="H317" s="20">
        <v>450</v>
      </c>
      <c r="I317" s="132">
        <f t="shared" si="30"/>
        <v>900</v>
      </c>
      <c r="J317" s="32" t="s">
        <v>71</v>
      </c>
    </row>
    <row r="318" spans="1:10" s="16" customFormat="1" ht="18.399999999999999" x14ac:dyDescent="0.35">
      <c r="A318" s="144"/>
      <c r="B318" s="19">
        <v>11</v>
      </c>
      <c r="C318" s="19" t="s">
        <v>198</v>
      </c>
      <c r="D318" s="20">
        <v>8</v>
      </c>
      <c r="E318" s="20" t="s">
        <v>33</v>
      </c>
      <c r="F318" s="20">
        <v>1</v>
      </c>
      <c r="G318" s="20" t="s">
        <v>21</v>
      </c>
      <c r="H318" s="20">
        <v>2000</v>
      </c>
      <c r="I318" s="132">
        <f t="shared" ref="I318" si="32">D318*F318*H318</f>
        <v>16000</v>
      </c>
      <c r="J318" s="32" t="s">
        <v>147</v>
      </c>
    </row>
    <row r="319" spans="1:10" s="16" customFormat="1" ht="18.399999999999999" x14ac:dyDescent="0.35">
      <c r="A319" s="144"/>
      <c r="B319" s="19">
        <v>12</v>
      </c>
      <c r="C319" s="19" t="s">
        <v>197</v>
      </c>
      <c r="D319" s="20">
        <v>2</v>
      </c>
      <c r="E319" s="20" t="s">
        <v>33</v>
      </c>
      <c r="F319" s="20">
        <v>1</v>
      </c>
      <c r="G319" s="20" t="s">
        <v>21</v>
      </c>
      <c r="H319" s="20">
        <v>1600</v>
      </c>
      <c r="I319" s="132">
        <f t="shared" si="30"/>
        <v>3200</v>
      </c>
      <c r="J319" s="32" t="s">
        <v>146</v>
      </c>
    </row>
    <row r="320" spans="1:10" s="16" customFormat="1" ht="18.399999999999999" x14ac:dyDescent="0.35">
      <c r="A320" s="144"/>
      <c r="B320" s="19">
        <v>13</v>
      </c>
      <c r="C320" s="19" t="s">
        <v>1464</v>
      </c>
      <c r="D320" s="20">
        <v>2</v>
      </c>
      <c r="E320" s="20" t="s">
        <v>33</v>
      </c>
      <c r="F320" s="20">
        <v>1</v>
      </c>
      <c r="G320" s="20" t="s">
        <v>70</v>
      </c>
      <c r="H320" s="20">
        <v>1100</v>
      </c>
      <c r="I320" s="132">
        <f t="shared" ref="I320" si="33">D320*F320*H320</f>
        <v>2200</v>
      </c>
      <c r="J320" s="32" t="s">
        <v>1443</v>
      </c>
    </row>
    <row r="321" spans="1:10" s="16" customFormat="1" ht="17.649999999999999" customHeight="1" x14ac:dyDescent="0.35">
      <c r="A321" s="144"/>
      <c r="B321" s="19">
        <v>14</v>
      </c>
      <c r="C321" s="138" t="s">
        <v>1480</v>
      </c>
      <c r="D321" s="20">
        <v>1</v>
      </c>
      <c r="E321" s="20" t="s">
        <v>33</v>
      </c>
      <c r="F321" s="20">
        <v>1</v>
      </c>
      <c r="G321" s="20" t="s">
        <v>70</v>
      </c>
      <c r="H321" s="20">
        <v>450</v>
      </c>
      <c r="I321" s="132">
        <f t="shared" si="30"/>
        <v>450</v>
      </c>
      <c r="J321" s="32" t="s">
        <v>71</v>
      </c>
    </row>
    <row r="322" spans="1:10" s="16" customFormat="1" ht="17.649999999999999" customHeight="1" x14ac:dyDescent="0.35">
      <c r="A322" s="144"/>
      <c r="B322" s="19">
        <v>15</v>
      </c>
      <c r="C322" s="139"/>
      <c r="D322" s="20">
        <v>1</v>
      </c>
      <c r="E322" s="20" t="s">
        <v>33</v>
      </c>
      <c r="F322" s="20">
        <v>1</v>
      </c>
      <c r="G322" s="20" t="s">
        <v>70</v>
      </c>
      <c r="H322" s="20">
        <v>700</v>
      </c>
      <c r="I322" s="132">
        <f t="shared" ref="I322:I323" si="34">D322*F322*H322</f>
        <v>700</v>
      </c>
      <c r="J322" s="32" t="s">
        <v>1432</v>
      </c>
    </row>
    <row r="323" spans="1:10" s="16" customFormat="1" ht="18.399999999999999" x14ac:dyDescent="0.35">
      <c r="A323" s="144"/>
      <c r="B323" s="19">
        <v>16</v>
      </c>
      <c r="C323" s="138" t="s">
        <v>200</v>
      </c>
      <c r="D323" s="20">
        <v>4</v>
      </c>
      <c r="E323" s="20" t="s">
        <v>33</v>
      </c>
      <c r="F323" s="20">
        <v>1</v>
      </c>
      <c r="G323" s="20" t="s">
        <v>70</v>
      </c>
      <c r="H323" s="20">
        <v>450</v>
      </c>
      <c r="I323" s="132">
        <f t="shared" si="34"/>
        <v>1800</v>
      </c>
      <c r="J323" s="32" t="s">
        <v>71</v>
      </c>
    </row>
    <row r="324" spans="1:10" s="16" customFormat="1" ht="18.399999999999999" x14ac:dyDescent="0.35">
      <c r="A324" s="144"/>
      <c r="B324" s="19">
        <v>17</v>
      </c>
      <c r="C324" s="139"/>
      <c r="D324" s="20">
        <v>5</v>
      </c>
      <c r="E324" s="20" t="s">
        <v>33</v>
      </c>
      <c r="F324" s="20">
        <v>1</v>
      </c>
      <c r="G324" s="20" t="s">
        <v>70</v>
      </c>
      <c r="H324" s="20">
        <v>700</v>
      </c>
      <c r="I324" s="132">
        <f t="shared" ref="I324" si="35">D324*F324*H324</f>
        <v>3500</v>
      </c>
      <c r="J324" s="32" t="s">
        <v>1432</v>
      </c>
    </row>
    <row r="325" spans="1:10" s="16" customFormat="1" ht="18.399999999999999" x14ac:dyDescent="0.35">
      <c r="A325" s="144"/>
      <c r="B325" s="19">
        <v>18</v>
      </c>
      <c r="C325" s="19" t="s">
        <v>199</v>
      </c>
      <c r="D325" s="20">
        <v>1</v>
      </c>
      <c r="E325" s="20" t="s">
        <v>33</v>
      </c>
      <c r="F325" s="20">
        <v>1</v>
      </c>
      <c r="G325" s="20" t="s">
        <v>21</v>
      </c>
      <c r="H325" s="20">
        <v>1600</v>
      </c>
      <c r="I325" s="132">
        <f t="shared" si="30"/>
        <v>1600</v>
      </c>
      <c r="J325" s="32" t="s">
        <v>146</v>
      </c>
    </row>
    <row r="326" spans="1:10" s="16" customFormat="1" ht="18.399999999999999" x14ac:dyDescent="0.35">
      <c r="A326" s="144"/>
      <c r="B326" s="19">
        <v>19</v>
      </c>
      <c r="C326" s="138" t="s">
        <v>1469</v>
      </c>
      <c r="D326" s="20">
        <v>1</v>
      </c>
      <c r="E326" s="20" t="s">
        <v>33</v>
      </c>
      <c r="F326" s="20">
        <v>1</v>
      </c>
      <c r="G326" s="20" t="s">
        <v>70</v>
      </c>
      <c r="H326" s="20">
        <v>450</v>
      </c>
      <c r="I326" s="132">
        <f>D326*F326*H326</f>
        <v>450</v>
      </c>
      <c r="J326" s="32" t="s">
        <v>1430</v>
      </c>
    </row>
    <row r="327" spans="1:10" s="16" customFormat="1" ht="18.399999999999999" x14ac:dyDescent="0.35">
      <c r="A327" s="144"/>
      <c r="B327" s="19">
        <v>20</v>
      </c>
      <c r="C327" s="139"/>
      <c r="D327" s="20">
        <v>1</v>
      </c>
      <c r="E327" s="20" t="s">
        <v>33</v>
      </c>
      <c r="F327" s="20">
        <v>1</v>
      </c>
      <c r="G327" s="20" t="s">
        <v>70</v>
      </c>
      <c r="H327" s="20">
        <v>430</v>
      </c>
      <c r="I327" s="132">
        <f>D327*F327*H327</f>
        <v>430</v>
      </c>
      <c r="J327" s="32" t="s">
        <v>1431</v>
      </c>
    </row>
    <row r="328" spans="1:10" s="16" customFormat="1" ht="18.399999999999999" x14ac:dyDescent="0.35">
      <c r="A328" s="144"/>
      <c r="B328" s="19">
        <v>21</v>
      </c>
      <c r="C328" s="19" t="s">
        <v>1470</v>
      </c>
      <c r="D328" s="20">
        <v>1</v>
      </c>
      <c r="E328" s="20" t="s">
        <v>33</v>
      </c>
      <c r="F328" s="20">
        <v>1</v>
      </c>
      <c r="G328" s="20" t="s">
        <v>21</v>
      </c>
      <c r="H328" s="20">
        <v>1000</v>
      </c>
      <c r="I328" s="132">
        <f t="shared" ref="I328:I330" si="36">D328*F328*H328</f>
        <v>1000</v>
      </c>
      <c r="J328" s="32" t="s">
        <v>1430</v>
      </c>
    </row>
    <row r="329" spans="1:10" s="16" customFormat="1" ht="18.399999999999999" x14ac:dyDescent="0.35">
      <c r="A329" s="144"/>
      <c r="B329" s="19">
        <v>22</v>
      </c>
      <c r="C329" s="19" t="s">
        <v>1481</v>
      </c>
      <c r="D329" s="20">
        <v>2</v>
      </c>
      <c r="E329" s="20" t="s">
        <v>33</v>
      </c>
      <c r="F329" s="20">
        <v>1</v>
      </c>
      <c r="G329" s="20" t="s">
        <v>70</v>
      </c>
      <c r="H329" s="20">
        <v>1100</v>
      </c>
      <c r="I329" s="132">
        <f t="shared" si="36"/>
        <v>2200</v>
      </c>
      <c r="J329" s="32" t="s">
        <v>1443</v>
      </c>
    </row>
    <row r="330" spans="1:10" s="16" customFormat="1" ht="18.399999999999999" x14ac:dyDescent="0.35">
      <c r="A330" s="144"/>
      <c r="B330" s="19">
        <v>23</v>
      </c>
      <c r="C330" s="19" t="s">
        <v>1476</v>
      </c>
      <c r="D330" s="20">
        <v>1</v>
      </c>
      <c r="E330" s="20" t="s">
        <v>33</v>
      </c>
      <c r="F330" s="20">
        <v>1</v>
      </c>
      <c r="G330" s="20" t="s">
        <v>70</v>
      </c>
      <c r="H330" s="20">
        <v>950</v>
      </c>
      <c r="I330" s="132">
        <f t="shared" si="36"/>
        <v>950</v>
      </c>
      <c r="J330" s="32" t="s">
        <v>146</v>
      </c>
    </row>
    <row r="331" spans="1:10" s="16" customFormat="1" ht="18.399999999999999" x14ac:dyDescent="0.35">
      <c r="A331" s="144"/>
      <c r="B331" s="19">
        <v>24</v>
      </c>
      <c r="C331" s="138" t="s">
        <v>1478</v>
      </c>
      <c r="D331" s="20">
        <v>1</v>
      </c>
      <c r="E331" s="20" t="s">
        <v>33</v>
      </c>
      <c r="F331" s="20">
        <v>1</v>
      </c>
      <c r="G331" s="20" t="s">
        <v>70</v>
      </c>
      <c r="H331" s="20">
        <v>3000</v>
      </c>
      <c r="I331" s="132">
        <f t="shared" ref="I331" si="37">D331*F331*H331</f>
        <v>3000</v>
      </c>
      <c r="J331" s="32" t="s">
        <v>1477</v>
      </c>
    </row>
    <row r="332" spans="1:10" s="16" customFormat="1" ht="18.399999999999999" x14ac:dyDescent="0.35">
      <c r="A332" s="144"/>
      <c r="B332" s="19">
        <v>25</v>
      </c>
      <c r="C332" s="139"/>
      <c r="D332" s="20">
        <v>1</v>
      </c>
      <c r="E332" s="20" t="s">
        <v>33</v>
      </c>
      <c r="F332" s="20">
        <v>1</v>
      </c>
      <c r="G332" s="20" t="s">
        <v>70</v>
      </c>
      <c r="H332" s="20">
        <v>2200</v>
      </c>
      <c r="I332" s="132">
        <f t="shared" ref="I332" si="38">D332*F332*H332</f>
        <v>2200</v>
      </c>
      <c r="J332" s="32" t="s">
        <v>1479</v>
      </c>
    </row>
    <row r="333" spans="1:10" s="16" customFormat="1" ht="18.399999999999999" x14ac:dyDescent="0.35">
      <c r="A333" s="144"/>
      <c r="B333" s="19">
        <v>26</v>
      </c>
      <c r="C333" s="138" t="s">
        <v>400</v>
      </c>
      <c r="D333" s="20">
        <v>1</v>
      </c>
      <c r="E333" s="20" t="s">
        <v>33</v>
      </c>
      <c r="F333" s="20">
        <v>1</v>
      </c>
      <c r="G333" s="20" t="s">
        <v>70</v>
      </c>
      <c r="H333" s="20">
        <v>450</v>
      </c>
      <c r="I333" s="132">
        <f>D333*F333*H333</f>
        <v>450</v>
      </c>
      <c r="J333" s="32" t="s">
        <v>1430</v>
      </c>
    </row>
    <row r="334" spans="1:10" s="16" customFormat="1" ht="18.399999999999999" x14ac:dyDescent="0.35">
      <c r="A334" s="144"/>
      <c r="B334" s="19">
        <v>27</v>
      </c>
      <c r="C334" s="139"/>
      <c r="D334" s="20">
        <v>3</v>
      </c>
      <c r="E334" s="20" t="s">
        <v>33</v>
      </c>
      <c r="F334" s="20">
        <v>1</v>
      </c>
      <c r="G334" s="20" t="s">
        <v>70</v>
      </c>
      <c r="H334" s="20">
        <v>430</v>
      </c>
      <c r="I334" s="132">
        <f>D334*F334*H334</f>
        <v>1290</v>
      </c>
      <c r="J334" s="32" t="s">
        <v>1431</v>
      </c>
    </row>
    <row r="335" spans="1:10" s="16" customFormat="1" ht="18.399999999999999" x14ac:dyDescent="0.35">
      <c r="A335" s="144"/>
      <c r="B335" s="19">
        <v>28</v>
      </c>
      <c r="C335" s="19" t="s">
        <v>201</v>
      </c>
      <c r="D335" s="20">
        <v>3</v>
      </c>
      <c r="E335" s="20" t="s">
        <v>33</v>
      </c>
      <c r="F335" s="20">
        <v>1</v>
      </c>
      <c r="G335" s="20" t="s">
        <v>70</v>
      </c>
      <c r="H335" s="20">
        <v>700</v>
      </c>
      <c r="I335" s="132">
        <f t="shared" ref="I335:I336" si="39">D335*F335*H335</f>
        <v>2100</v>
      </c>
      <c r="J335" s="32" t="s">
        <v>1432</v>
      </c>
    </row>
    <row r="336" spans="1:10" s="16" customFormat="1" ht="18.399999999999999" x14ac:dyDescent="0.35">
      <c r="A336" s="144"/>
      <c r="B336" s="19">
        <v>29</v>
      </c>
      <c r="C336" s="19" t="s">
        <v>201</v>
      </c>
      <c r="D336" s="20">
        <v>2</v>
      </c>
      <c r="E336" s="20" t="s">
        <v>33</v>
      </c>
      <c r="F336" s="20">
        <v>1</v>
      </c>
      <c r="G336" s="20" t="s">
        <v>70</v>
      </c>
      <c r="H336" s="20">
        <v>450</v>
      </c>
      <c r="I336" s="132">
        <f t="shared" si="39"/>
        <v>900</v>
      </c>
      <c r="J336" s="32" t="s">
        <v>71</v>
      </c>
    </row>
    <row r="337" spans="1:10" s="16" customFormat="1" ht="18.399999999999999" x14ac:dyDescent="0.35">
      <c r="A337" s="144"/>
      <c r="B337" s="19">
        <v>30</v>
      </c>
      <c r="C337" s="19" t="s">
        <v>201</v>
      </c>
      <c r="D337" s="20">
        <v>1</v>
      </c>
      <c r="E337" s="20" t="s">
        <v>33</v>
      </c>
      <c r="F337" s="20">
        <v>1</v>
      </c>
      <c r="G337" s="20" t="s">
        <v>70</v>
      </c>
      <c r="H337" s="20">
        <v>430</v>
      </c>
      <c r="I337" s="132">
        <f t="shared" si="30"/>
        <v>430</v>
      </c>
      <c r="J337" s="32" t="s">
        <v>1431</v>
      </c>
    </row>
    <row r="338" spans="1:10" s="4" customFormat="1" ht="25.05" customHeight="1" x14ac:dyDescent="0.35">
      <c r="A338" s="151" t="s">
        <v>23</v>
      </c>
      <c r="B338" s="151"/>
      <c r="C338" s="151"/>
      <c r="D338" s="151"/>
      <c r="E338" s="151"/>
      <c r="F338" s="151"/>
      <c r="G338" s="151"/>
      <c r="H338" s="22"/>
      <c r="I338" s="37">
        <f>SUM(I308:I337)</f>
        <v>85930</v>
      </c>
      <c r="J338" s="21"/>
    </row>
    <row r="339" spans="1:10" s="4" customFormat="1" ht="44" customHeight="1" x14ac:dyDescent="0.35">
      <c r="A339" s="23" t="s">
        <v>72</v>
      </c>
      <c r="B339" s="24" t="s">
        <v>12</v>
      </c>
      <c r="C339" s="24" t="s">
        <v>90</v>
      </c>
      <c r="D339" s="24" t="s">
        <v>14</v>
      </c>
      <c r="E339" s="24" t="s">
        <v>15</v>
      </c>
      <c r="F339" s="24" t="s">
        <v>14</v>
      </c>
      <c r="G339" s="24" t="s">
        <v>15</v>
      </c>
      <c r="H339" s="24" t="s">
        <v>16</v>
      </c>
      <c r="I339" s="25" t="s">
        <v>17</v>
      </c>
      <c r="J339" s="38" t="s">
        <v>18</v>
      </c>
    </row>
    <row r="340" spans="1:10" s="16" customFormat="1" ht="18.399999999999999" x14ac:dyDescent="0.35">
      <c r="A340" s="142" t="s">
        <v>73</v>
      </c>
      <c r="B340" s="19">
        <v>1</v>
      </c>
      <c r="C340" s="19" t="s">
        <v>485</v>
      </c>
      <c r="D340" s="19">
        <v>1</v>
      </c>
      <c r="E340" s="19" t="s">
        <v>130</v>
      </c>
      <c r="F340" s="19">
        <v>1</v>
      </c>
      <c r="G340" s="19" t="s">
        <v>21</v>
      </c>
      <c r="H340" s="19">
        <v>30000</v>
      </c>
      <c r="I340" s="132">
        <f t="shared" ref="I340:I363" si="40">D340*F340*H340</f>
        <v>30000</v>
      </c>
      <c r="J340" s="32" t="s">
        <v>370</v>
      </c>
    </row>
    <row r="341" spans="1:10" s="16" customFormat="1" ht="18.399999999999999" x14ac:dyDescent="0.35">
      <c r="A341" s="144"/>
      <c r="B341" s="19">
        <v>2</v>
      </c>
      <c r="C341" s="19" t="s">
        <v>486</v>
      </c>
      <c r="D341" s="19">
        <v>1</v>
      </c>
      <c r="E341" s="19" t="s">
        <v>93</v>
      </c>
      <c r="F341" s="19">
        <v>1</v>
      </c>
      <c r="G341" s="19" t="s">
        <v>21</v>
      </c>
      <c r="H341" s="19">
        <v>2000</v>
      </c>
      <c r="I341" s="132">
        <f t="shared" si="40"/>
        <v>2000</v>
      </c>
      <c r="J341" s="32" t="s">
        <v>487</v>
      </c>
    </row>
    <row r="342" spans="1:10" s="16" customFormat="1" ht="18.399999999999999" x14ac:dyDescent="0.35">
      <c r="A342" s="144"/>
      <c r="B342" s="19">
        <v>3</v>
      </c>
      <c r="C342" s="19" t="s">
        <v>490</v>
      </c>
      <c r="D342" s="19">
        <v>300</v>
      </c>
      <c r="E342" s="19" t="s">
        <v>156</v>
      </c>
      <c r="F342" s="19">
        <v>1</v>
      </c>
      <c r="G342" s="19" t="s">
        <v>92</v>
      </c>
      <c r="H342" s="19">
        <v>30</v>
      </c>
      <c r="I342" s="132">
        <f t="shared" si="40"/>
        <v>9000</v>
      </c>
      <c r="J342" s="32" t="s">
        <v>488</v>
      </c>
    </row>
    <row r="343" spans="1:10" s="16" customFormat="1" ht="18.399999999999999" x14ac:dyDescent="0.35">
      <c r="A343" s="144"/>
      <c r="B343" s="19">
        <v>4</v>
      </c>
      <c r="C343" s="19" t="s">
        <v>129</v>
      </c>
      <c r="D343" s="19">
        <v>360</v>
      </c>
      <c r="E343" s="19" t="s">
        <v>111</v>
      </c>
      <c r="F343" s="19">
        <v>1</v>
      </c>
      <c r="G343" s="19" t="s">
        <v>21</v>
      </c>
      <c r="H343" s="19">
        <v>300</v>
      </c>
      <c r="I343" s="132">
        <f t="shared" si="40"/>
        <v>108000</v>
      </c>
      <c r="J343" s="32" t="s">
        <v>387</v>
      </c>
    </row>
    <row r="344" spans="1:10" s="16" customFormat="1" ht="18.399999999999999" x14ac:dyDescent="0.35">
      <c r="A344" s="144"/>
      <c r="B344" s="19">
        <v>5</v>
      </c>
      <c r="C344" s="19" t="s">
        <v>386</v>
      </c>
      <c r="D344" s="19">
        <v>1</v>
      </c>
      <c r="E344" s="19" t="s">
        <v>93</v>
      </c>
      <c r="F344" s="19">
        <v>1</v>
      </c>
      <c r="G344" s="19" t="s">
        <v>21</v>
      </c>
      <c r="H344" s="19">
        <v>5000</v>
      </c>
      <c r="I344" s="132">
        <f t="shared" si="40"/>
        <v>5000</v>
      </c>
      <c r="J344" s="32"/>
    </row>
    <row r="345" spans="1:10" s="16" customFormat="1" ht="18.399999999999999" x14ac:dyDescent="0.35">
      <c r="A345" s="144"/>
      <c r="B345" s="19">
        <v>6</v>
      </c>
      <c r="C345" s="19" t="s">
        <v>388</v>
      </c>
      <c r="D345" s="19">
        <v>7</v>
      </c>
      <c r="E345" s="19" t="s">
        <v>102</v>
      </c>
      <c r="F345" s="19">
        <v>1</v>
      </c>
      <c r="G345" s="19" t="s">
        <v>21</v>
      </c>
      <c r="H345" s="19">
        <v>2500</v>
      </c>
      <c r="I345" s="132">
        <f t="shared" si="40"/>
        <v>17500</v>
      </c>
      <c r="J345" s="32" t="s">
        <v>389</v>
      </c>
    </row>
    <row r="346" spans="1:10" s="16" customFormat="1" ht="18.399999999999999" x14ac:dyDescent="0.35">
      <c r="A346" s="144"/>
      <c r="B346" s="19">
        <v>7</v>
      </c>
      <c r="C346" s="19" t="s">
        <v>390</v>
      </c>
      <c r="D346" s="19">
        <v>1</v>
      </c>
      <c r="E346" s="19" t="s">
        <v>93</v>
      </c>
      <c r="F346" s="19">
        <v>1</v>
      </c>
      <c r="G346" s="19" t="s">
        <v>21</v>
      </c>
      <c r="H346" s="19">
        <v>10000</v>
      </c>
      <c r="I346" s="132">
        <f t="shared" si="40"/>
        <v>10000</v>
      </c>
      <c r="J346" s="32" t="s">
        <v>491</v>
      </c>
    </row>
    <row r="347" spans="1:10" s="16" customFormat="1" ht="18.399999999999999" x14ac:dyDescent="0.35">
      <c r="A347" s="144"/>
      <c r="B347" s="19">
        <v>8</v>
      </c>
      <c r="C347" s="19" t="s">
        <v>391</v>
      </c>
      <c r="D347" s="19">
        <v>16</v>
      </c>
      <c r="E347" s="19" t="s">
        <v>105</v>
      </c>
      <c r="F347" s="19">
        <v>1</v>
      </c>
      <c r="G347" s="19" t="s">
        <v>21</v>
      </c>
      <c r="H347" s="19">
        <v>500</v>
      </c>
      <c r="I347" s="132">
        <f t="shared" si="40"/>
        <v>8000</v>
      </c>
      <c r="J347" s="32" t="s">
        <v>398</v>
      </c>
    </row>
    <row r="348" spans="1:10" s="16" customFormat="1" ht="18.399999999999999" x14ac:dyDescent="0.35">
      <c r="A348" s="144"/>
      <c r="B348" s="19">
        <v>9</v>
      </c>
      <c r="C348" s="19" t="s">
        <v>393</v>
      </c>
      <c r="D348" s="19">
        <v>16</v>
      </c>
      <c r="E348" s="19" t="s">
        <v>105</v>
      </c>
      <c r="F348" s="19">
        <v>1</v>
      </c>
      <c r="G348" s="19" t="s">
        <v>21</v>
      </c>
      <c r="H348" s="19">
        <v>200</v>
      </c>
      <c r="I348" s="132">
        <f t="shared" si="40"/>
        <v>3200</v>
      </c>
      <c r="J348" s="32"/>
    </row>
    <row r="349" spans="1:10" s="16" customFormat="1" ht="18.399999999999999" x14ac:dyDescent="0.35">
      <c r="A349" s="144"/>
      <c r="B349" s="19">
        <v>10</v>
      </c>
      <c r="C349" s="19" t="s">
        <v>392</v>
      </c>
      <c r="D349" s="19">
        <v>1</v>
      </c>
      <c r="E349" s="19" t="s">
        <v>93</v>
      </c>
      <c r="F349" s="19">
        <v>1</v>
      </c>
      <c r="G349" s="19" t="s">
        <v>21</v>
      </c>
      <c r="H349" s="19">
        <v>3000</v>
      </c>
      <c r="I349" s="132">
        <f t="shared" si="40"/>
        <v>3000</v>
      </c>
      <c r="J349" s="32" t="s">
        <v>397</v>
      </c>
    </row>
    <row r="350" spans="1:10" s="16" customFormat="1" ht="18.399999999999999" x14ac:dyDescent="0.35">
      <c r="A350" s="144"/>
      <c r="B350" s="19">
        <v>11</v>
      </c>
      <c r="C350" s="19" t="s">
        <v>509</v>
      </c>
      <c r="D350" s="19">
        <v>1</v>
      </c>
      <c r="E350" s="19" t="s">
        <v>93</v>
      </c>
      <c r="F350" s="19">
        <v>1</v>
      </c>
      <c r="G350" s="19" t="s">
        <v>92</v>
      </c>
      <c r="H350" s="19">
        <f>2000+360+2000+700</f>
        <v>5060</v>
      </c>
      <c r="I350" s="132">
        <f t="shared" si="40"/>
        <v>5060</v>
      </c>
      <c r="J350" s="32" t="s">
        <v>510</v>
      </c>
    </row>
    <row r="351" spans="1:10" s="16" customFormat="1" ht="18.399999999999999" x14ac:dyDescent="0.35">
      <c r="A351" s="144"/>
      <c r="B351" s="19">
        <v>12</v>
      </c>
      <c r="C351" s="19" t="s">
        <v>358</v>
      </c>
      <c r="D351" s="19">
        <v>750</v>
      </c>
      <c r="E351" s="19" t="s">
        <v>359</v>
      </c>
      <c r="F351" s="19">
        <v>1</v>
      </c>
      <c r="G351" s="19" t="s">
        <v>21</v>
      </c>
      <c r="H351" s="19">
        <v>30</v>
      </c>
      <c r="I351" s="132">
        <f t="shared" si="40"/>
        <v>22500</v>
      </c>
      <c r="J351" s="32" t="s">
        <v>394</v>
      </c>
    </row>
    <row r="352" spans="1:10" s="16" customFormat="1" ht="18.399999999999999" x14ac:dyDescent="0.35">
      <c r="A352" s="144"/>
      <c r="B352" s="19">
        <v>13</v>
      </c>
      <c r="C352" s="19" t="s">
        <v>395</v>
      </c>
      <c r="D352" s="19">
        <v>7</v>
      </c>
      <c r="E352" s="19" t="s">
        <v>102</v>
      </c>
      <c r="F352" s="19">
        <v>2</v>
      </c>
      <c r="G352" s="19" t="s">
        <v>103</v>
      </c>
      <c r="H352" s="19">
        <v>500</v>
      </c>
      <c r="I352" s="132">
        <f t="shared" si="40"/>
        <v>7000</v>
      </c>
      <c r="J352" s="32" t="s">
        <v>396</v>
      </c>
    </row>
    <row r="353" spans="1:10" s="16" customFormat="1" ht="18.399999999999999" x14ac:dyDescent="0.35">
      <c r="A353" s="144"/>
      <c r="B353" s="19">
        <v>14</v>
      </c>
      <c r="C353" s="19" t="s">
        <v>360</v>
      </c>
      <c r="D353" s="19">
        <v>1</v>
      </c>
      <c r="E353" s="19" t="s">
        <v>93</v>
      </c>
      <c r="F353" s="19">
        <v>2</v>
      </c>
      <c r="G353" s="19" t="s">
        <v>21</v>
      </c>
      <c r="H353" s="19">
        <v>4000</v>
      </c>
      <c r="I353" s="132">
        <f t="shared" si="40"/>
        <v>8000</v>
      </c>
      <c r="J353" s="32" t="s">
        <v>489</v>
      </c>
    </row>
    <row r="354" spans="1:10" s="16" customFormat="1" ht="18.399999999999999" x14ac:dyDescent="0.35">
      <c r="A354" s="144"/>
      <c r="B354" s="19">
        <v>15</v>
      </c>
      <c r="C354" s="19" t="s">
        <v>494</v>
      </c>
      <c r="D354" s="19">
        <v>60</v>
      </c>
      <c r="E354" s="19" t="s">
        <v>105</v>
      </c>
      <c r="F354" s="19">
        <v>1</v>
      </c>
      <c r="G354" s="19" t="s">
        <v>21</v>
      </c>
      <c r="H354" s="19">
        <v>48</v>
      </c>
      <c r="I354" s="132">
        <f t="shared" ref="I354:I355" si="41">D354*F354*H354</f>
        <v>2880</v>
      </c>
      <c r="J354" s="32"/>
    </row>
    <row r="355" spans="1:10" s="16" customFormat="1" ht="18.399999999999999" x14ac:dyDescent="0.35">
      <c r="A355" s="144"/>
      <c r="B355" s="19">
        <v>16</v>
      </c>
      <c r="C355" s="19" t="s">
        <v>492</v>
      </c>
      <c r="D355" s="19">
        <v>60</v>
      </c>
      <c r="E355" s="19" t="s">
        <v>105</v>
      </c>
      <c r="F355" s="19">
        <v>1</v>
      </c>
      <c r="G355" s="19" t="s">
        <v>21</v>
      </c>
      <c r="H355" s="19">
        <v>25</v>
      </c>
      <c r="I355" s="132">
        <f t="shared" si="41"/>
        <v>1500</v>
      </c>
      <c r="J355" s="32" t="s">
        <v>493</v>
      </c>
    </row>
    <row r="356" spans="1:10" s="16" customFormat="1" ht="42" customHeight="1" x14ac:dyDescent="0.35">
      <c r="A356" s="144"/>
      <c r="B356" s="19">
        <v>17</v>
      </c>
      <c r="C356" s="19" t="s">
        <v>371</v>
      </c>
      <c r="D356" s="19">
        <v>1</v>
      </c>
      <c r="E356" s="19" t="s">
        <v>93</v>
      </c>
      <c r="F356" s="19">
        <v>1</v>
      </c>
      <c r="G356" s="19" t="s">
        <v>21</v>
      </c>
      <c r="H356" s="19">
        <f>812.39+1014.79+863.58+1034.34+719+562.5</f>
        <v>5006.5999999999995</v>
      </c>
      <c r="I356" s="132">
        <f t="shared" si="40"/>
        <v>5006.5999999999995</v>
      </c>
      <c r="J356" s="32" t="s">
        <v>507</v>
      </c>
    </row>
    <row r="357" spans="1:10" s="16" customFormat="1" ht="18.399999999999999" x14ac:dyDescent="0.35">
      <c r="A357" s="144"/>
      <c r="B357" s="19">
        <v>18</v>
      </c>
      <c r="C357" s="19" t="s">
        <v>373</v>
      </c>
      <c r="D357" s="19">
        <v>360</v>
      </c>
      <c r="E357" s="19" t="s">
        <v>105</v>
      </c>
      <c r="F357" s="19">
        <v>1</v>
      </c>
      <c r="G357" s="19" t="s">
        <v>92</v>
      </c>
      <c r="H357" s="19">
        <v>9.8000000000000007</v>
      </c>
      <c r="I357" s="132">
        <f t="shared" si="40"/>
        <v>3528.0000000000005</v>
      </c>
      <c r="J357" s="32"/>
    </row>
    <row r="358" spans="1:10" s="16" customFormat="1" ht="18.399999999999999" x14ac:dyDescent="0.35">
      <c r="A358" s="144"/>
      <c r="B358" s="19">
        <v>19</v>
      </c>
      <c r="C358" s="19" t="s">
        <v>372</v>
      </c>
      <c r="D358" s="19">
        <v>360</v>
      </c>
      <c r="E358" s="19" t="s">
        <v>105</v>
      </c>
      <c r="F358" s="19">
        <v>1</v>
      </c>
      <c r="G358" s="19" t="s">
        <v>92</v>
      </c>
      <c r="H358" s="19">
        <v>16.899999999999999</v>
      </c>
      <c r="I358" s="132">
        <f t="shared" si="40"/>
        <v>6083.9999999999991</v>
      </c>
      <c r="J358" s="32"/>
    </row>
    <row r="359" spans="1:10" s="16" customFormat="1" ht="36.75" x14ac:dyDescent="0.35">
      <c r="A359" s="144"/>
      <c r="B359" s="19">
        <v>20</v>
      </c>
      <c r="C359" s="19" t="s">
        <v>374</v>
      </c>
      <c r="D359" s="19">
        <v>1</v>
      </c>
      <c r="E359" s="19" t="s">
        <v>93</v>
      </c>
      <c r="F359" s="19">
        <v>1</v>
      </c>
      <c r="G359" s="19" t="s">
        <v>21</v>
      </c>
      <c r="H359" s="19">
        <f>251.3+233.1+179.8+266+124.8</f>
        <v>1055</v>
      </c>
      <c r="I359" s="132">
        <f t="shared" si="40"/>
        <v>1055</v>
      </c>
      <c r="J359" s="32" t="s">
        <v>508</v>
      </c>
    </row>
    <row r="360" spans="1:10" s="56" customFormat="1" ht="18.399999999999999" x14ac:dyDescent="0.35">
      <c r="A360" s="144"/>
      <c r="B360" s="19">
        <v>22</v>
      </c>
      <c r="C360" s="19" t="s">
        <v>497</v>
      </c>
      <c r="D360" s="20">
        <v>1</v>
      </c>
      <c r="E360" s="19" t="s">
        <v>22</v>
      </c>
      <c r="F360" s="19">
        <v>1</v>
      </c>
      <c r="G360" s="19" t="s">
        <v>21</v>
      </c>
      <c r="H360" s="19">
        <v>80</v>
      </c>
      <c r="I360" s="132">
        <f t="shared" si="40"/>
        <v>80</v>
      </c>
      <c r="J360" s="32"/>
    </row>
    <row r="361" spans="1:10" s="56" customFormat="1" ht="18.399999999999999" x14ac:dyDescent="0.35">
      <c r="A361" s="144"/>
      <c r="B361" s="19">
        <v>23</v>
      </c>
      <c r="C361" s="19" t="s">
        <v>498</v>
      </c>
      <c r="D361" s="20">
        <v>2</v>
      </c>
      <c r="E361" s="19" t="s">
        <v>102</v>
      </c>
      <c r="F361" s="19">
        <v>1</v>
      </c>
      <c r="G361" s="19" t="s">
        <v>92</v>
      </c>
      <c r="H361" s="19">
        <v>199</v>
      </c>
      <c r="I361" s="132">
        <f t="shared" ref="I361:I362" si="42">D361*F361*H361</f>
        <v>398</v>
      </c>
      <c r="J361" s="32"/>
    </row>
    <row r="362" spans="1:10" s="56" customFormat="1" ht="18.399999999999999" x14ac:dyDescent="0.35">
      <c r="A362" s="144"/>
      <c r="B362" s="19">
        <v>24</v>
      </c>
      <c r="C362" s="19" t="s">
        <v>500</v>
      </c>
      <c r="D362" s="19">
        <v>1</v>
      </c>
      <c r="E362" s="19" t="s">
        <v>93</v>
      </c>
      <c r="F362" s="19">
        <v>1</v>
      </c>
      <c r="G362" s="19" t="s">
        <v>21</v>
      </c>
      <c r="H362" s="19">
        <f>242+150</f>
        <v>392</v>
      </c>
      <c r="I362" s="132">
        <f t="shared" si="42"/>
        <v>392</v>
      </c>
      <c r="J362" s="32" t="s">
        <v>501</v>
      </c>
    </row>
    <row r="363" spans="1:10" s="56" customFormat="1" ht="18.399999999999999" x14ac:dyDescent="0.35">
      <c r="A363" s="144"/>
      <c r="B363" s="19">
        <v>25</v>
      </c>
      <c r="C363" s="19" t="s">
        <v>361</v>
      </c>
      <c r="D363" s="20">
        <v>7</v>
      </c>
      <c r="E363" s="19" t="s">
        <v>102</v>
      </c>
      <c r="F363" s="19">
        <v>1</v>
      </c>
      <c r="G363" s="19" t="s">
        <v>92</v>
      </c>
      <c r="H363" s="19">
        <v>75</v>
      </c>
      <c r="I363" s="132">
        <f t="shared" si="40"/>
        <v>525</v>
      </c>
      <c r="J363" s="32"/>
    </row>
    <row r="364" spans="1:10" s="56" customFormat="1" ht="18.399999999999999" x14ac:dyDescent="0.35">
      <c r="A364" s="144"/>
      <c r="B364" s="19">
        <v>26</v>
      </c>
      <c r="C364" s="19" t="s">
        <v>499</v>
      </c>
      <c r="D364" s="20">
        <v>8</v>
      </c>
      <c r="E364" s="19" t="s">
        <v>102</v>
      </c>
      <c r="F364" s="19">
        <v>2</v>
      </c>
      <c r="G364" s="19" t="s">
        <v>92</v>
      </c>
      <c r="H364" s="19">
        <v>2</v>
      </c>
      <c r="I364" s="132">
        <f>D364*F364*H364</f>
        <v>32</v>
      </c>
      <c r="J364" s="32"/>
    </row>
    <row r="365" spans="1:10" s="56" customFormat="1" ht="18.399999999999999" x14ac:dyDescent="0.35">
      <c r="A365" s="144"/>
      <c r="B365" s="19">
        <v>27</v>
      </c>
      <c r="C365" s="138" t="s">
        <v>262</v>
      </c>
      <c r="D365" s="20">
        <v>1</v>
      </c>
      <c r="E365" s="19" t="s">
        <v>243</v>
      </c>
      <c r="F365" s="19">
        <v>1</v>
      </c>
      <c r="G365" s="19" t="s">
        <v>21</v>
      </c>
      <c r="H365" s="19">
        <v>8852</v>
      </c>
      <c r="I365" s="132">
        <f>D365*F365*H365</f>
        <v>8852</v>
      </c>
      <c r="J365" s="32" t="s">
        <v>1274</v>
      </c>
    </row>
    <row r="366" spans="1:10" s="56" customFormat="1" ht="18.399999999999999" x14ac:dyDescent="0.35">
      <c r="A366" s="143"/>
      <c r="B366" s="19">
        <v>28</v>
      </c>
      <c r="C366" s="139"/>
      <c r="D366" s="20">
        <v>1</v>
      </c>
      <c r="E366" s="19" t="s">
        <v>243</v>
      </c>
      <c r="F366" s="19">
        <v>1</v>
      </c>
      <c r="G366" s="19" t="s">
        <v>21</v>
      </c>
      <c r="H366" s="19">
        <v>4458</v>
      </c>
      <c r="I366" s="132">
        <f>D366*F366*H366</f>
        <v>4458</v>
      </c>
      <c r="J366" s="32" t="s">
        <v>1273</v>
      </c>
    </row>
    <row r="367" spans="1:10" s="4" customFormat="1" ht="25.05" customHeight="1" x14ac:dyDescent="0.35">
      <c r="A367" s="151" t="s">
        <v>23</v>
      </c>
      <c r="B367" s="151"/>
      <c r="C367" s="151"/>
      <c r="D367" s="151"/>
      <c r="E367" s="151"/>
      <c r="F367" s="151"/>
      <c r="G367" s="151"/>
      <c r="H367" s="21"/>
      <c r="I367" s="39">
        <f>SUM(I340:I366)</f>
        <v>273050.59999999998</v>
      </c>
      <c r="J367" s="40"/>
    </row>
    <row r="368" spans="1:10" s="4" customFormat="1" ht="44" customHeight="1" x14ac:dyDescent="0.35">
      <c r="A368" s="23" t="s">
        <v>74</v>
      </c>
      <c r="B368" s="24" t="s">
        <v>12</v>
      </c>
      <c r="C368" s="24" t="s">
        <v>13</v>
      </c>
      <c r="D368" s="24" t="s">
        <v>14</v>
      </c>
      <c r="E368" s="24" t="s">
        <v>15</v>
      </c>
      <c r="F368" s="24" t="s">
        <v>14</v>
      </c>
      <c r="G368" s="24" t="s">
        <v>15</v>
      </c>
      <c r="H368" s="24" t="s">
        <v>16</v>
      </c>
      <c r="I368" s="25" t="s">
        <v>17</v>
      </c>
      <c r="J368" s="38" t="s">
        <v>18</v>
      </c>
    </row>
    <row r="369" spans="1:10" s="16" customFormat="1" ht="18.399999999999999" x14ac:dyDescent="0.35">
      <c r="A369" s="19" t="s">
        <v>75</v>
      </c>
      <c r="B369" s="20">
        <v>1</v>
      </c>
      <c r="C369" s="19" t="s">
        <v>518</v>
      </c>
      <c r="D369" s="20">
        <v>1</v>
      </c>
      <c r="E369" s="20" t="s">
        <v>22</v>
      </c>
      <c r="F369" s="20">
        <v>1</v>
      </c>
      <c r="G369" s="20" t="s">
        <v>21</v>
      </c>
      <c r="H369" s="20">
        <v>12000</v>
      </c>
      <c r="I369" s="132">
        <f t="shared" ref="I369:I387" si="43">D369*F369*H369</f>
        <v>12000</v>
      </c>
      <c r="J369" s="32"/>
    </row>
    <row r="370" spans="1:10" s="16" customFormat="1" ht="18.399999999999999" x14ac:dyDescent="0.35">
      <c r="A370" s="138" t="s">
        <v>241</v>
      </c>
      <c r="B370" s="20">
        <v>2</v>
      </c>
      <c r="C370" s="138" t="s">
        <v>242</v>
      </c>
      <c r="D370" s="20">
        <v>1</v>
      </c>
      <c r="E370" s="20" t="s">
        <v>93</v>
      </c>
      <c r="F370" s="20">
        <v>1</v>
      </c>
      <c r="G370" s="20" t="s">
        <v>92</v>
      </c>
      <c r="H370" s="20">
        <v>3947</v>
      </c>
      <c r="I370" s="132">
        <f>D370*F370*H370</f>
        <v>3947</v>
      </c>
      <c r="J370" s="32" t="s">
        <v>442</v>
      </c>
    </row>
    <row r="371" spans="1:10" s="16" customFormat="1" ht="18.399999999999999" x14ac:dyDescent="0.35">
      <c r="A371" s="147"/>
      <c r="B371" s="20">
        <v>3</v>
      </c>
      <c r="C371" s="147"/>
      <c r="D371" s="20">
        <v>1</v>
      </c>
      <c r="E371" s="20" t="s">
        <v>93</v>
      </c>
      <c r="F371" s="20">
        <v>1</v>
      </c>
      <c r="G371" s="20" t="s">
        <v>92</v>
      </c>
      <c r="H371" s="20">
        <v>3813</v>
      </c>
      <c r="I371" s="132">
        <f t="shared" ref="I371:I383" si="44">D371*F371*H371</f>
        <v>3813</v>
      </c>
      <c r="J371" s="32" t="s">
        <v>443</v>
      </c>
    </row>
    <row r="372" spans="1:10" s="16" customFormat="1" ht="18.399999999999999" x14ac:dyDescent="0.35">
      <c r="A372" s="147"/>
      <c r="B372" s="20">
        <v>4</v>
      </c>
      <c r="C372" s="147"/>
      <c r="D372" s="20">
        <v>1</v>
      </c>
      <c r="E372" s="20" t="s">
        <v>93</v>
      </c>
      <c r="F372" s="20">
        <v>1</v>
      </c>
      <c r="G372" s="20" t="s">
        <v>92</v>
      </c>
      <c r="H372" s="20">
        <v>3918</v>
      </c>
      <c r="I372" s="132">
        <f t="shared" si="44"/>
        <v>3918</v>
      </c>
      <c r="J372" s="32" t="s">
        <v>444</v>
      </c>
    </row>
    <row r="373" spans="1:10" s="16" customFormat="1" ht="18.399999999999999" x14ac:dyDescent="0.35">
      <c r="A373" s="147"/>
      <c r="B373" s="20">
        <v>5</v>
      </c>
      <c r="C373" s="147"/>
      <c r="D373" s="20">
        <v>1</v>
      </c>
      <c r="E373" s="20" t="s">
        <v>93</v>
      </c>
      <c r="F373" s="20">
        <v>1</v>
      </c>
      <c r="G373" s="20" t="s">
        <v>92</v>
      </c>
      <c r="H373" s="20">
        <v>3577</v>
      </c>
      <c r="I373" s="132">
        <f t="shared" si="44"/>
        <v>3577</v>
      </c>
      <c r="J373" s="32" t="s">
        <v>445</v>
      </c>
    </row>
    <row r="374" spans="1:10" s="16" customFormat="1" ht="18.399999999999999" x14ac:dyDescent="0.35">
      <c r="A374" s="147"/>
      <c r="B374" s="20">
        <v>6</v>
      </c>
      <c r="C374" s="147"/>
      <c r="D374" s="20">
        <v>1</v>
      </c>
      <c r="E374" s="20" t="s">
        <v>93</v>
      </c>
      <c r="F374" s="20">
        <v>1</v>
      </c>
      <c r="G374" s="20" t="s">
        <v>92</v>
      </c>
      <c r="H374" s="20">
        <v>3304</v>
      </c>
      <c r="I374" s="132">
        <f t="shared" si="44"/>
        <v>3304</v>
      </c>
      <c r="J374" s="32" t="s">
        <v>446</v>
      </c>
    </row>
    <row r="375" spans="1:10" s="16" customFormat="1" ht="18.399999999999999" x14ac:dyDescent="0.35">
      <c r="A375" s="147"/>
      <c r="B375" s="20">
        <v>7</v>
      </c>
      <c r="C375" s="147"/>
      <c r="D375" s="20">
        <v>1</v>
      </c>
      <c r="E375" s="20" t="s">
        <v>93</v>
      </c>
      <c r="F375" s="20">
        <v>1</v>
      </c>
      <c r="G375" s="20" t="s">
        <v>92</v>
      </c>
      <c r="H375" s="20">
        <v>3128</v>
      </c>
      <c r="I375" s="132">
        <f t="shared" si="44"/>
        <v>3128</v>
      </c>
      <c r="J375" s="32" t="s">
        <v>434</v>
      </c>
    </row>
    <row r="376" spans="1:10" s="16" customFormat="1" ht="18.399999999999999" x14ac:dyDescent="0.35">
      <c r="A376" s="147"/>
      <c r="B376" s="20">
        <v>8</v>
      </c>
      <c r="C376" s="147"/>
      <c r="D376" s="20">
        <v>1</v>
      </c>
      <c r="E376" s="20" t="s">
        <v>93</v>
      </c>
      <c r="F376" s="20">
        <v>1</v>
      </c>
      <c r="G376" s="20" t="s">
        <v>92</v>
      </c>
      <c r="H376" s="20">
        <v>3374</v>
      </c>
      <c r="I376" s="132">
        <f t="shared" si="44"/>
        <v>3374</v>
      </c>
      <c r="J376" s="32" t="s">
        <v>435</v>
      </c>
    </row>
    <row r="377" spans="1:10" s="16" customFormat="1" ht="18.399999999999999" x14ac:dyDescent="0.35">
      <c r="A377" s="147"/>
      <c r="B377" s="20">
        <v>9</v>
      </c>
      <c r="C377" s="147"/>
      <c r="D377" s="20">
        <v>1</v>
      </c>
      <c r="E377" s="20" t="s">
        <v>93</v>
      </c>
      <c r="F377" s="20">
        <v>1</v>
      </c>
      <c r="G377" s="20" t="s">
        <v>92</v>
      </c>
      <c r="H377" s="20">
        <v>4395</v>
      </c>
      <c r="I377" s="132">
        <f t="shared" si="44"/>
        <v>4395</v>
      </c>
      <c r="J377" s="32" t="s">
        <v>436</v>
      </c>
    </row>
    <row r="378" spans="1:10" s="16" customFormat="1" ht="18.399999999999999" x14ac:dyDescent="0.35">
      <c r="A378" s="147"/>
      <c r="B378" s="20">
        <v>10</v>
      </c>
      <c r="C378" s="147"/>
      <c r="D378" s="20">
        <v>1</v>
      </c>
      <c r="E378" s="20" t="s">
        <v>93</v>
      </c>
      <c r="F378" s="20">
        <v>1</v>
      </c>
      <c r="G378" s="20" t="s">
        <v>92</v>
      </c>
      <c r="H378" s="20">
        <v>3297.7</v>
      </c>
      <c r="I378" s="132">
        <f t="shared" si="44"/>
        <v>3297.7</v>
      </c>
      <c r="J378" s="32" t="s">
        <v>437</v>
      </c>
    </row>
    <row r="379" spans="1:10" s="16" customFormat="1" ht="18.399999999999999" x14ac:dyDescent="0.35">
      <c r="A379" s="147"/>
      <c r="B379" s="20">
        <v>11</v>
      </c>
      <c r="C379" s="147"/>
      <c r="D379" s="20">
        <v>1</v>
      </c>
      <c r="E379" s="20" t="s">
        <v>93</v>
      </c>
      <c r="F379" s="20">
        <v>1</v>
      </c>
      <c r="G379" s="20" t="s">
        <v>92</v>
      </c>
      <c r="H379" s="20">
        <v>3443.58</v>
      </c>
      <c r="I379" s="132">
        <f t="shared" si="44"/>
        <v>3443.58</v>
      </c>
      <c r="J379" s="32" t="s">
        <v>438</v>
      </c>
    </row>
    <row r="380" spans="1:10" s="16" customFormat="1" ht="18.399999999999999" x14ac:dyDescent="0.35">
      <c r="A380" s="147"/>
      <c r="B380" s="20">
        <v>12</v>
      </c>
      <c r="C380" s="147"/>
      <c r="D380" s="20">
        <v>1</v>
      </c>
      <c r="E380" s="20" t="s">
        <v>93</v>
      </c>
      <c r="F380" s="20">
        <v>1</v>
      </c>
      <c r="G380" s="20" t="s">
        <v>92</v>
      </c>
      <c r="H380" s="20">
        <v>3226</v>
      </c>
      <c r="I380" s="132">
        <f t="shared" si="44"/>
        <v>3226</v>
      </c>
      <c r="J380" s="32" t="s">
        <v>439</v>
      </c>
    </row>
    <row r="381" spans="1:10" s="16" customFormat="1" ht="18.399999999999999" x14ac:dyDescent="0.35">
      <c r="A381" s="147"/>
      <c r="B381" s="20">
        <v>13</v>
      </c>
      <c r="C381" s="147"/>
      <c r="D381" s="20">
        <v>1</v>
      </c>
      <c r="E381" s="20" t="s">
        <v>93</v>
      </c>
      <c r="F381" s="20">
        <v>1</v>
      </c>
      <c r="G381" s="20" t="s">
        <v>92</v>
      </c>
      <c r="H381" s="20">
        <v>3100</v>
      </c>
      <c r="I381" s="132">
        <f t="shared" si="44"/>
        <v>3100</v>
      </c>
      <c r="J381" s="32" t="s">
        <v>440</v>
      </c>
    </row>
    <row r="382" spans="1:10" s="16" customFormat="1" ht="18.399999999999999" x14ac:dyDescent="0.35">
      <c r="A382" s="147"/>
      <c r="B382" s="20">
        <v>14</v>
      </c>
      <c r="C382" s="147"/>
      <c r="D382" s="20">
        <v>1</v>
      </c>
      <c r="E382" s="20" t="s">
        <v>93</v>
      </c>
      <c r="F382" s="20">
        <v>1</v>
      </c>
      <c r="G382" s="20" t="s">
        <v>92</v>
      </c>
      <c r="H382" s="20">
        <v>3584</v>
      </c>
      <c r="I382" s="132">
        <f t="shared" si="44"/>
        <v>3584</v>
      </c>
      <c r="J382" s="32" t="s">
        <v>441</v>
      </c>
    </row>
    <row r="383" spans="1:10" s="16" customFormat="1" ht="18.399999999999999" x14ac:dyDescent="0.35">
      <c r="A383" s="139"/>
      <c r="B383" s="20">
        <v>15</v>
      </c>
      <c r="C383" s="139"/>
      <c r="D383" s="20">
        <v>1</v>
      </c>
      <c r="E383" s="20" t="s">
        <v>93</v>
      </c>
      <c r="F383" s="20">
        <v>1</v>
      </c>
      <c r="G383" s="20" t="s">
        <v>92</v>
      </c>
      <c r="H383" s="20">
        <v>3366</v>
      </c>
      <c r="I383" s="132">
        <f t="shared" si="44"/>
        <v>3366</v>
      </c>
      <c r="J383" s="32" t="s">
        <v>512</v>
      </c>
    </row>
    <row r="384" spans="1:10" s="16" customFormat="1" ht="69" customHeight="1" x14ac:dyDescent="0.35">
      <c r="A384" s="19" t="s">
        <v>97</v>
      </c>
      <c r="B384" s="20">
        <v>16</v>
      </c>
      <c r="C384" s="19" t="s">
        <v>98</v>
      </c>
      <c r="D384" s="20">
        <v>19</v>
      </c>
      <c r="E384" s="20" t="s">
        <v>502</v>
      </c>
      <c r="F384" s="20">
        <v>1</v>
      </c>
      <c r="G384" s="20" t="s">
        <v>21</v>
      </c>
      <c r="H384" s="20">
        <v>800</v>
      </c>
      <c r="I384" s="132">
        <f t="shared" ref="I384" si="45">D384*F384*H384</f>
        <v>15200</v>
      </c>
      <c r="J384" s="32" t="s">
        <v>503</v>
      </c>
    </row>
    <row r="385" spans="1:10" s="16" customFormat="1" ht="18.399999999999999" x14ac:dyDescent="0.35">
      <c r="A385" s="19" t="s">
        <v>76</v>
      </c>
      <c r="B385" s="20">
        <v>17</v>
      </c>
      <c r="C385" s="19" t="s">
        <v>77</v>
      </c>
      <c r="D385" s="20">
        <v>1</v>
      </c>
      <c r="E385" s="20" t="s">
        <v>22</v>
      </c>
      <c r="F385" s="20">
        <v>1</v>
      </c>
      <c r="G385" s="20" t="s">
        <v>92</v>
      </c>
      <c r="H385" s="20">
        <f>3286*0.6</f>
        <v>1971.6</v>
      </c>
      <c r="I385" s="132">
        <f t="shared" si="43"/>
        <v>1971.6</v>
      </c>
      <c r="J385" s="63" t="s">
        <v>483</v>
      </c>
    </row>
    <row r="386" spans="1:10" s="16" customFormat="1" ht="18.399999999999999" x14ac:dyDescent="0.35">
      <c r="A386" s="19" t="s">
        <v>99</v>
      </c>
      <c r="B386" s="20">
        <v>18</v>
      </c>
      <c r="C386" s="19" t="s">
        <v>504</v>
      </c>
      <c r="D386" s="20">
        <v>1</v>
      </c>
      <c r="E386" s="20" t="s">
        <v>22</v>
      </c>
      <c r="F386" s="20">
        <v>6</v>
      </c>
      <c r="G386" s="20" t="s">
        <v>103</v>
      </c>
      <c r="H386" s="20">
        <v>1200</v>
      </c>
      <c r="I386" s="132">
        <f t="shared" ref="I386" si="46">D386*F386*H386</f>
        <v>7200</v>
      </c>
      <c r="J386" s="32" t="s">
        <v>506</v>
      </c>
    </row>
    <row r="387" spans="1:10" s="16" customFormat="1" ht="18.399999999999999" x14ac:dyDescent="0.35">
      <c r="A387" s="19" t="s">
        <v>99</v>
      </c>
      <c r="B387" s="20">
        <v>18</v>
      </c>
      <c r="C387" s="19" t="s">
        <v>505</v>
      </c>
      <c r="D387" s="20">
        <v>1</v>
      </c>
      <c r="E387" s="20" t="s">
        <v>22</v>
      </c>
      <c r="F387" s="20">
        <v>1</v>
      </c>
      <c r="G387" s="20" t="s">
        <v>92</v>
      </c>
      <c r="H387" s="20">
        <f>17.1+17.6+36+40.2+63.68+313.5+389.5+34+1374.08</f>
        <v>2285.66</v>
      </c>
      <c r="I387" s="132">
        <f t="shared" si="43"/>
        <v>2285.66</v>
      </c>
      <c r="J387" s="32"/>
    </row>
    <row r="388" spans="1:10" s="16" customFormat="1" ht="25.05" customHeight="1" x14ac:dyDescent="0.35">
      <c r="A388" s="162" t="s">
        <v>23</v>
      </c>
      <c r="B388" s="162"/>
      <c r="C388" s="162"/>
      <c r="D388" s="162"/>
      <c r="E388" s="162"/>
      <c r="F388" s="162"/>
      <c r="G388" s="162"/>
      <c r="H388" s="19"/>
      <c r="I388" s="58">
        <f>SUM(I369:I387)</f>
        <v>88130.540000000008</v>
      </c>
      <c r="J388" s="57"/>
    </row>
    <row r="389" spans="1:10" s="4" customFormat="1" ht="25.05" customHeight="1" x14ac:dyDescent="0.35">
      <c r="A389" s="151" t="s">
        <v>78</v>
      </c>
      <c r="B389" s="151"/>
      <c r="C389" s="151"/>
      <c r="D389" s="151"/>
      <c r="E389" s="151"/>
      <c r="F389" s="151"/>
      <c r="G389" s="151"/>
      <c r="H389" s="41"/>
      <c r="I389" s="39">
        <f>I306+I338+I367+I388</f>
        <v>2881848.81</v>
      </c>
      <c r="J389" s="40"/>
    </row>
    <row r="390" spans="1:10" s="4" customFormat="1" ht="25.05" customHeight="1" x14ac:dyDescent="0.35">
      <c r="A390" s="160" t="s">
        <v>79</v>
      </c>
      <c r="B390" s="160"/>
      <c r="C390" s="160"/>
      <c r="D390" s="160"/>
      <c r="E390" s="160"/>
      <c r="F390" s="160"/>
      <c r="G390" s="160"/>
      <c r="H390" s="22">
        <v>0.08</v>
      </c>
      <c r="I390" s="37">
        <f>I389*H390</f>
        <v>230547.90480000002</v>
      </c>
      <c r="J390" s="27"/>
    </row>
    <row r="391" spans="1:10" s="4" customFormat="1" ht="44" customHeight="1" x14ac:dyDescent="0.35">
      <c r="A391" s="9" t="s">
        <v>11</v>
      </c>
      <c r="B391" s="10" t="s">
        <v>12</v>
      </c>
      <c r="C391" s="10" t="s">
        <v>90</v>
      </c>
      <c r="D391" s="10" t="s">
        <v>14</v>
      </c>
      <c r="E391" s="10" t="s">
        <v>15</v>
      </c>
      <c r="F391" s="10" t="s">
        <v>14</v>
      </c>
      <c r="G391" s="10" t="s">
        <v>15</v>
      </c>
      <c r="H391" s="10" t="s">
        <v>16</v>
      </c>
      <c r="I391" s="11" t="s">
        <v>89</v>
      </c>
      <c r="J391" s="42" t="s">
        <v>88</v>
      </c>
    </row>
    <row r="392" spans="1:10" s="16" customFormat="1" ht="18.399999999999999" x14ac:dyDescent="0.35">
      <c r="A392" s="161" t="s">
        <v>80</v>
      </c>
      <c r="B392" s="13">
        <v>1</v>
      </c>
      <c r="C392" s="13" t="s">
        <v>81</v>
      </c>
      <c r="D392" s="12">
        <v>7</v>
      </c>
      <c r="E392" s="12" t="s">
        <v>20</v>
      </c>
      <c r="F392" s="12">
        <v>8</v>
      </c>
      <c r="G392" s="12" t="s">
        <v>103</v>
      </c>
      <c r="H392" s="13">
        <v>600</v>
      </c>
      <c r="I392" s="134">
        <f>D392*F392*H392</f>
        <v>33600</v>
      </c>
      <c r="J392" s="15" t="s">
        <v>484</v>
      </c>
    </row>
    <row r="393" spans="1:10" s="16" customFormat="1" ht="18.399999999999999" x14ac:dyDescent="0.35">
      <c r="A393" s="161"/>
      <c r="B393" s="13">
        <v>2</v>
      </c>
      <c r="C393" s="13" t="s">
        <v>82</v>
      </c>
      <c r="D393" s="12">
        <v>4</v>
      </c>
      <c r="E393" s="12" t="s">
        <v>1272</v>
      </c>
      <c r="F393" s="12">
        <v>6</v>
      </c>
      <c r="G393" s="12" t="s">
        <v>224</v>
      </c>
      <c r="H393" s="13">
        <v>500</v>
      </c>
      <c r="I393" s="134">
        <f t="shared" ref="I393:I396" si="47">D393*F393*H393</f>
        <v>12000</v>
      </c>
      <c r="J393" s="15" t="s">
        <v>417</v>
      </c>
    </row>
    <row r="394" spans="1:10" s="16" customFormat="1" ht="18.399999999999999" x14ac:dyDescent="0.35">
      <c r="A394" s="161"/>
      <c r="B394" s="13">
        <v>3</v>
      </c>
      <c r="C394" s="13" t="s">
        <v>83</v>
      </c>
      <c r="D394" s="12">
        <v>1</v>
      </c>
      <c r="E394" s="12" t="s">
        <v>22</v>
      </c>
      <c r="F394" s="12">
        <v>1</v>
      </c>
      <c r="G394" s="12" t="s">
        <v>21</v>
      </c>
      <c r="H394" s="13">
        <v>14862</v>
      </c>
      <c r="I394" s="134">
        <f t="shared" ref="I394" si="48">D394*F394*H394</f>
        <v>14862</v>
      </c>
      <c r="J394" s="15" t="s">
        <v>1270</v>
      </c>
    </row>
    <row r="395" spans="1:10" s="16" customFormat="1" ht="18.399999999999999" x14ac:dyDescent="0.35">
      <c r="A395" s="161"/>
      <c r="B395" s="13">
        <v>4</v>
      </c>
      <c r="C395" s="13" t="s">
        <v>1314</v>
      </c>
      <c r="D395" s="12">
        <v>6</v>
      </c>
      <c r="E395" s="12" t="s">
        <v>502</v>
      </c>
      <c r="F395" s="12">
        <v>1</v>
      </c>
      <c r="G395" s="12" t="s">
        <v>93</v>
      </c>
      <c r="H395" s="13">
        <v>500</v>
      </c>
      <c r="I395" s="134">
        <f t="shared" si="47"/>
        <v>3000</v>
      </c>
      <c r="J395" s="15" t="s">
        <v>1313</v>
      </c>
    </row>
    <row r="396" spans="1:10" s="16" customFormat="1" ht="18.399999999999999" x14ac:dyDescent="0.35">
      <c r="A396" s="161"/>
      <c r="B396" s="13">
        <v>5</v>
      </c>
      <c r="C396" s="13" t="s">
        <v>1317</v>
      </c>
      <c r="D396" s="12">
        <v>1</v>
      </c>
      <c r="E396" s="12" t="s">
        <v>102</v>
      </c>
      <c r="F396" s="12">
        <v>2</v>
      </c>
      <c r="G396" s="12" t="s">
        <v>103</v>
      </c>
      <c r="H396" s="13">
        <v>1200</v>
      </c>
      <c r="I396" s="134">
        <f t="shared" si="47"/>
        <v>2400</v>
      </c>
      <c r="J396" s="15" t="s">
        <v>1318</v>
      </c>
    </row>
    <row r="397" spans="1:10" s="16" customFormat="1" ht="18.399999999999999" x14ac:dyDescent="0.35">
      <c r="A397" s="161"/>
      <c r="B397" s="13">
        <v>6</v>
      </c>
      <c r="C397" s="13" t="s">
        <v>153</v>
      </c>
      <c r="D397" s="12">
        <v>1</v>
      </c>
      <c r="E397" s="12" t="s">
        <v>20</v>
      </c>
      <c r="F397" s="12">
        <v>8</v>
      </c>
      <c r="G397" s="12" t="s">
        <v>27</v>
      </c>
      <c r="H397" s="13">
        <v>500</v>
      </c>
      <c r="I397" s="134">
        <f>D397*F397*H397</f>
        <v>4000</v>
      </c>
      <c r="J397" s="15" t="s">
        <v>1315</v>
      </c>
    </row>
    <row r="398" spans="1:10" s="16" customFormat="1" ht="18.399999999999999" x14ac:dyDescent="0.35">
      <c r="A398" s="161"/>
      <c r="B398" s="13">
        <v>7</v>
      </c>
      <c r="C398" s="13" t="s">
        <v>84</v>
      </c>
      <c r="D398" s="12">
        <v>10</v>
      </c>
      <c r="E398" s="12" t="s">
        <v>20</v>
      </c>
      <c r="F398" s="12">
        <v>8</v>
      </c>
      <c r="G398" s="12" t="s">
        <v>27</v>
      </c>
      <c r="H398" s="13">
        <v>150</v>
      </c>
      <c r="I398" s="134">
        <f>D398*F398*H398</f>
        <v>12000</v>
      </c>
      <c r="J398" s="15" t="s">
        <v>1316</v>
      </c>
    </row>
    <row r="399" spans="1:10" s="16" customFormat="1" ht="25.05" customHeight="1" x14ac:dyDescent="0.35">
      <c r="A399" s="159" t="s">
        <v>23</v>
      </c>
      <c r="B399" s="159"/>
      <c r="C399" s="159"/>
      <c r="D399" s="159"/>
      <c r="E399" s="159"/>
      <c r="F399" s="159"/>
      <c r="G399" s="159"/>
      <c r="H399" s="12"/>
      <c r="I399" s="50">
        <f>SUM(I392:I398)</f>
        <v>81862</v>
      </c>
      <c r="J399" s="51"/>
    </row>
    <row r="400" spans="1:10" s="4" customFormat="1" ht="25.05" customHeight="1" x14ac:dyDescent="0.35">
      <c r="A400" s="158" t="s">
        <v>85</v>
      </c>
      <c r="B400" s="158"/>
      <c r="C400" s="158"/>
      <c r="D400" s="158"/>
      <c r="E400" s="158"/>
      <c r="F400" s="158"/>
      <c r="G400" s="158"/>
      <c r="H400" s="8">
        <v>0.06</v>
      </c>
      <c r="I400" s="44">
        <f>(I10+I13+I389+I390+I399)*H400</f>
        <v>222646.90288800001</v>
      </c>
      <c r="J400" s="6" t="s">
        <v>1887</v>
      </c>
    </row>
    <row r="401" spans="1:10" s="4" customFormat="1" ht="24.75" customHeight="1" x14ac:dyDescent="0.35">
      <c r="A401" s="137" t="s">
        <v>1886</v>
      </c>
      <c r="B401" s="137"/>
      <c r="C401" s="137"/>
      <c r="D401" s="137"/>
      <c r="E401" s="137"/>
      <c r="F401" s="137"/>
      <c r="G401" s="137"/>
      <c r="H401" s="8"/>
      <c r="I401" s="3">
        <f>I10+I13+I389+I390+I399+I400</f>
        <v>3933428.6176880002</v>
      </c>
      <c r="J401" s="43"/>
    </row>
    <row r="402" spans="1:10" s="4" customFormat="1" ht="24.75" customHeight="1" x14ac:dyDescent="0.35">
      <c r="A402" s="137" t="s">
        <v>1883</v>
      </c>
      <c r="B402" s="137"/>
      <c r="C402" s="137"/>
      <c r="D402" s="137"/>
      <c r="E402" s="137"/>
      <c r="F402" s="137"/>
      <c r="G402" s="137"/>
      <c r="H402" s="8"/>
      <c r="I402" s="3">
        <v>3933000</v>
      </c>
      <c r="J402" s="43"/>
    </row>
  </sheetData>
  <mergeCells count="79">
    <mergeCell ref="A293:A300"/>
    <mergeCell ref="A304:A305"/>
    <mergeCell ref="C333:C334"/>
    <mergeCell ref="C331:C332"/>
    <mergeCell ref="C323:C324"/>
    <mergeCell ref="C326:C327"/>
    <mergeCell ref="C308:C309"/>
    <mergeCell ref="C310:C312"/>
    <mergeCell ref="C321:C322"/>
    <mergeCell ref="C370:C383"/>
    <mergeCell ref="H2:J2"/>
    <mergeCell ref="D2:G2"/>
    <mergeCell ref="B2:C2"/>
    <mergeCell ref="H4:J4"/>
    <mergeCell ref="D4:G4"/>
    <mergeCell ref="B4:C4"/>
    <mergeCell ref="H3:J3"/>
    <mergeCell ref="D3:G3"/>
    <mergeCell ref="B3:C3"/>
    <mergeCell ref="C284:C286"/>
    <mergeCell ref="H5:J5"/>
    <mergeCell ref="D5:G5"/>
    <mergeCell ref="B5:C5"/>
    <mergeCell ref="A367:G367"/>
    <mergeCell ref="A340:A366"/>
    <mergeCell ref="A388:G388"/>
    <mergeCell ref="A10:G10"/>
    <mergeCell ref="A13:G13"/>
    <mergeCell ref="A155:A162"/>
    <mergeCell ref="A245:A248"/>
    <mergeCell ref="A15:A61"/>
    <mergeCell ref="A308:A337"/>
    <mergeCell ref="A277:A282"/>
    <mergeCell ref="A234:A238"/>
    <mergeCell ref="A179:A186"/>
    <mergeCell ref="A194:A196"/>
    <mergeCell ref="A227:A229"/>
    <mergeCell ref="A187:A193"/>
    <mergeCell ref="A170:A178"/>
    <mergeCell ref="A218:A221"/>
    <mergeCell ref="A370:A383"/>
    <mergeCell ref="A401:G401"/>
    <mergeCell ref="A400:G400"/>
    <mergeCell ref="A399:G399"/>
    <mergeCell ref="A390:G390"/>
    <mergeCell ref="A389:G389"/>
    <mergeCell ref="A392:A398"/>
    <mergeCell ref="A1:J1"/>
    <mergeCell ref="A8:A9"/>
    <mergeCell ref="A306:G306"/>
    <mergeCell ref="A338:G338"/>
    <mergeCell ref="A62:A87"/>
    <mergeCell ref="A88:A89"/>
    <mergeCell ref="A104:A112"/>
    <mergeCell ref="A114:A128"/>
    <mergeCell ref="A90:A103"/>
    <mergeCell ref="H6:J6"/>
    <mergeCell ref="D6:G6"/>
    <mergeCell ref="B6:C6"/>
    <mergeCell ref="J260:J261"/>
    <mergeCell ref="A262:A264"/>
    <mergeCell ref="A283:A288"/>
    <mergeCell ref="A249:A261"/>
    <mergeCell ref="A402:G402"/>
    <mergeCell ref="C365:C366"/>
    <mergeCell ref="A274:A276"/>
    <mergeCell ref="A135:A138"/>
    <mergeCell ref="A133:A134"/>
    <mergeCell ref="A142:A143"/>
    <mergeCell ref="A139:A141"/>
    <mergeCell ref="A152:A154"/>
    <mergeCell ref="C227:C228"/>
    <mergeCell ref="A197:A216"/>
    <mergeCell ref="A240:A244"/>
    <mergeCell ref="A222:A225"/>
    <mergeCell ref="A145:A151"/>
    <mergeCell ref="A271:A273"/>
    <mergeCell ref="A265:A270"/>
    <mergeCell ref="A301:A303"/>
  </mergeCells>
  <phoneticPr fontId="1" type="noConversion"/>
  <hyperlinks>
    <hyperlink ref="H4" r:id="rId1" xr:uid="{00000000-0004-0000-0000-000000000000}"/>
  </hyperlinks>
  <pageMargins left="0.25" right="0.25" top="0.75" bottom="0.75" header="0.3" footer="0.3"/>
  <pageSetup paperSize="9" scale="3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A82F-064F-4D19-809E-1D9CFA4B5832}">
  <sheetPr>
    <pageSetUpPr fitToPage="1"/>
  </sheetPr>
  <dimension ref="A1:S296"/>
  <sheetViews>
    <sheetView zoomScale="70" zoomScaleNormal="70" workbookViewId="0">
      <pane ySplit="3" topLeftCell="A4" activePane="bottomLeft" state="frozen"/>
      <selection activeCell="C1" sqref="C1"/>
      <selection pane="bottomLeft" sqref="A1:S1"/>
    </sheetView>
  </sheetViews>
  <sheetFormatPr defaultRowHeight="13.9" x14ac:dyDescent="0.35"/>
  <cols>
    <col min="1" max="1" width="6.2109375" style="64" bestFit="1" customWidth="1"/>
    <col min="2" max="2" width="16.92578125" style="64" bestFit="1" customWidth="1"/>
    <col min="3" max="3" width="28.35546875" style="64" bestFit="1" customWidth="1"/>
    <col min="4" max="4" width="8.92578125" style="64" bestFit="1" customWidth="1"/>
    <col min="5" max="5" width="10.35546875" style="64" bestFit="1" customWidth="1"/>
    <col min="6" max="6" width="5.28515625" style="64" bestFit="1" customWidth="1"/>
    <col min="7" max="7" width="11.92578125" style="64" bestFit="1" customWidth="1"/>
    <col min="8" max="8" width="5.7109375" style="64" bestFit="1" customWidth="1"/>
    <col min="9" max="9" width="10.0703125" style="64" bestFit="1" customWidth="1"/>
    <col min="10" max="11" width="15" style="64" bestFit="1" customWidth="1"/>
    <col min="12" max="13" width="9" style="64" bestFit="1" customWidth="1"/>
    <col min="14" max="14" width="7.85546875" style="64" bestFit="1" customWidth="1"/>
    <col min="15" max="15" width="8.7109375" style="64" bestFit="1" customWidth="1"/>
    <col min="16" max="18" width="7.2109375" style="64" bestFit="1" customWidth="1"/>
    <col min="19" max="19" width="10" style="64" bestFit="1" customWidth="1"/>
    <col min="20" max="16384" width="9.140625" style="64"/>
  </cols>
  <sheetData>
    <row r="1" spans="1:19" ht="25.15" customHeight="1" x14ac:dyDescent="0.35">
      <c r="A1" s="167" t="s">
        <v>1275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ht="14.65" x14ac:dyDescent="0.35">
      <c r="A2" s="168" t="s">
        <v>519</v>
      </c>
      <c r="B2" s="168" t="s">
        <v>520</v>
      </c>
      <c r="C2" s="168" t="s">
        <v>1165</v>
      </c>
      <c r="D2" s="172" t="s">
        <v>1164</v>
      </c>
      <c r="E2" s="168" t="s">
        <v>521</v>
      </c>
      <c r="F2" s="168" t="s">
        <v>522</v>
      </c>
      <c r="G2" s="169" t="s">
        <v>523</v>
      </c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70" t="s">
        <v>88</v>
      </c>
    </row>
    <row r="3" spans="1:19" ht="29.25" x14ac:dyDescent="0.35">
      <c r="A3" s="168"/>
      <c r="B3" s="168"/>
      <c r="C3" s="168"/>
      <c r="D3" s="168"/>
      <c r="E3" s="168"/>
      <c r="F3" s="168"/>
      <c r="G3" s="65" t="s">
        <v>524</v>
      </c>
      <c r="H3" s="65" t="s">
        <v>525</v>
      </c>
      <c r="I3" s="65" t="s">
        <v>526</v>
      </c>
      <c r="J3" s="65" t="s">
        <v>527</v>
      </c>
      <c r="K3" s="65" t="s">
        <v>528</v>
      </c>
      <c r="L3" s="65" t="s">
        <v>529</v>
      </c>
      <c r="M3" s="65" t="s">
        <v>530</v>
      </c>
      <c r="N3" s="65" t="s">
        <v>531</v>
      </c>
      <c r="O3" s="65" t="s">
        <v>532</v>
      </c>
      <c r="P3" s="65" t="s">
        <v>1225</v>
      </c>
      <c r="Q3" s="65" t="s">
        <v>533</v>
      </c>
      <c r="R3" s="65" t="s">
        <v>1226</v>
      </c>
      <c r="S3" s="170"/>
    </row>
    <row r="4" spans="1:19" s="85" customFormat="1" ht="16.05" customHeight="1" x14ac:dyDescent="0.35">
      <c r="A4" s="71">
        <v>1</v>
      </c>
      <c r="B4" s="71" t="s">
        <v>534</v>
      </c>
      <c r="C4" s="71" t="s">
        <v>535</v>
      </c>
      <c r="D4" s="71" t="s">
        <v>536</v>
      </c>
      <c r="E4" s="71" t="s">
        <v>537</v>
      </c>
      <c r="F4" s="71" t="s">
        <v>538</v>
      </c>
      <c r="G4" s="82">
        <v>45673</v>
      </c>
      <c r="H4" s="82" t="s">
        <v>539</v>
      </c>
      <c r="I4" s="71" t="s">
        <v>540</v>
      </c>
      <c r="J4" s="71" t="s">
        <v>541</v>
      </c>
      <c r="K4" s="71" t="s">
        <v>542</v>
      </c>
      <c r="L4" s="83">
        <v>0.33333333333333331</v>
      </c>
      <c r="M4" s="83">
        <v>0.42708333333333331</v>
      </c>
      <c r="N4" s="83" t="s">
        <v>543</v>
      </c>
      <c r="O4" s="71">
        <v>1020</v>
      </c>
      <c r="P4" s="71">
        <v>8</v>
      </c>
      <c r="Q4" s="71"/>
      <c r="R4" s="71"/>
      <c r="S4" s="84" t="s">
        <v>1167</v>
      </c>
    </row>
    <row r="5" spans="1:19" s="85" customFormat="1" ht="16.05" customHeight="1" x14ac:dyDescent="0.35">
      <c r="A5" s="71">
        <v>2</v>
      </c>
      <c r="B5" s="71" t="s">
        <v>544</v>
      </c>
      <c r="C5" s="71" t="s">
        <v>545</v>
      </c>
      <c r="D5" s="71" t="s">
        <v>546</v>
      </c>
      <c r="E5" s="71" t="s">
        <v>537</v>
      </c>
      <c r="F5" s="71" t="s">
        <v>538</v>
      </c>
      <c r="G5" s="82">
        <v>45673</v>
      </c>
      <c r="H5" s="82" t="s">
        <v>539</v>
      </c>
      <c r="I5" s="71" t="s">
        <v>540</v>
      </c>
      <c r="J5" s="71" t="s">
        <v>541</v>
      </c>
      <c r="K5" s="71" t="s">
        <v>542</v>
      </c>
      <c r="L5" s="83">
        <v>0.33333333333333331</v>
      </c>
      <c r="M5" s="83">
        <v>0.42708333333333331</v>
      </c>
      <c r="N5" s="83" t="s">
        <v>543</v>
      </c>
      <c r="O5" s="71">
        <v>1020</v>
      </c>
      <c r="P5" s="71">
        <v>8</v>
      </c>
      <c r="Q5" s="83"/>
      <c r="R5" s="83"/>
      <c r="S5" s="84" t="s">
        <v>1167</v>
      </c>
    </row>
    <row r="6" spans="1:19" s="85" customFormat="1" ht="16.05" customHeight="1" x14ac:dyDescent="0.35">
      <c r="A6" s="71">
        <v>3</v>
      </c>
      <c r="B6" s="71" t="s">
        <v>547</v>
      </c>
      <c r="C6" s="71" t="s">
        <v>548</v>
      </c>
      <c r="D6" s="71" t="s">
        <v>549</v>
      </c>
      <c r="E6" s="71" t="s">
        <v>537</v>
      </c>
      <c r="F6" s="71" t="s">
        <v>538</v>
      </c>
      <c r="G6" s="82">
        <v>45673</v>
      </c>
      <c r="H6" s="82" t="s">
        <v>539</v>
      </c>
      <c r="I6" s="71" t="s">
        <v>540</v>
      </c>
      <c r="J6" s="71" t="s">
        <v>541</v>
      </c>
      <c r="K6" s="71" t="s">
        <v>542</v>
      </c>
      <c r="L6" s="83">
        <v>0.33333333333333331</v>
      </c>
      <c r="M6" s="83">
        <v>0.42708333333333331</v>
      </c>
      <c r="N6" s="83" t="s">
        <v>543</v>
      </c>
      <c r="O6" s="71">
        <v>1020</v>
      </c>
      <c r="P6" s="71">
        <v>8</v>
      </c>
      <c r="Q6" s="83"/>
      <c r="R6" s="83"/>
      <c r="S6" s="84" t="s">
        <v>1167</v>
      </c>
    </row>
    <row r="7" spans="1:19" s="85" customFormat="1" ht="16.05" customHeight="1" x14ac:dyDescent="0.35">
      <c r="A7" s="71">
        <v>4</v>
      </c>
      <c r="B7" s="71" t="s">
        <v>550</v>
      </c>
      <c r="C7" s="71" t="s">
        <v>551</v>
      </c>
      <c r="D7" s="71" t="s">
        <v>552</v>
      </c>
      <c r="E7" s="71" t="s">
        <v>537</v>
      </c>
      <c r="F7" s="71" t="s">
        <v>538</v>
      </c>
      <c r="G7" s="82">
        <v>45673</v>
      </c>
      <c r="H7" s="82" t="s">
        <v>539</v>
      </c>
      <c r="I7" s="71" t="s">
        <v>540</v>
      </c>
      <c r="J7" s="71" t="s">
        <v>541</v>
      </c>
      <c r="K7" s="71" t="s">
        <v>542</v>
      </c>
      <c r="L7" s="83">
        <v>0.33333333333333331</v>
      </c>
      <c r="M7" s="83">
        <v>0.42708333333333331</v>
      </c>
      <c r="N7" s="83" t="s">
        <v>543</v>
      </c>
      <c r="O7" s="71">
        <v>1020</v>
      </c>
      <c r="P7" s="71">
        <v>8</v>
      </c>
      <c r="Q7" s="83"/>
      <c r="R7" s="83"/>
      <c r="S7" s="84" t="s">
        <v>1167</v>
      </c>
    </row>
    <row r="8" spans="1:19" s="85" customFormat="1" ht="16.05" customHeight="1" x14ac:dyDescent="0.35">
      <c r="A8" s="71">
        <v>5</v>
      </c>
      <c r="B8" s="71" t="s">
        <v>553</v>
      </c>
      <c r="C8" s="71" t="s">
        <v>554</v>
      </c>
      <c r="D8" s="71" t="s">
        <v>555</v>
      </c>
      <c r="E8" s="71" t="s">
        <v>537</v>
      </c>
      <c r="F8" s="71" t="s">
        <v>538</v>
      </c>
      <c r="G8" s="82">
        <v>45673</v>
      </c>
      <c r="H8" s="82" t="s">
        <v>539</v>
      </c>
      <c r="I8" s="71" t="s">
        <v>540</v>
      </c>
      <c r="J8" s="71" t="s">
        <v>541</v>
      </c>
      <c r="K8" s="71" t="s">
        <v>542</v>
      </c>
      <c r="L8" s="83">
        <v>0.33333333333333331</v>
      </c>
      <c r="M8" s="83">
        <v>0.42708333333333331</v>
      </c>
      <c r="N8" s="83" t="s">
        <v>543</v>
      </c>
      <c r="O8" s="71">
        <v>1020</v>
      </c>
      <c r="P8" s="71">
        <v>8</v>
      </c>
      <c r="Q8" s="83"/>
      <c r="R8" s="83"/>
      <c r="S8" s="84" t="s">
        <v>1167</v>
      </c>
    </row>
    <row r="9" spans="1:19" s="85" customFormat="1" ht="16.05" customHeight="1" x14ac:dyDescent="0.35">
      <c r="A9" s="71">
        <v>6</v>
      </c>
      <c r="B9" s="71" t="s">
        <v>556</v>
      </c>
      <c r="C9" s="71" t="s">
        <v>557</v>
      </c>
      <c r="D9" s="71" t="s">
        <v>558</v>
      </c>
      <c r="E9" s="71" t="s">
        <v>537</v>
      </c>
      <c r="F9" s="71" t="s">
        <v>559</v>
      </c>
      <c r="G9" s="82">
        <v>45673</v>
      </c>
      <c r="H9" s="82" t="s">
        <v>539</v>
      </c>
      <c r="I9" s="71" t="s">
        <v>540</v>
      </c>
      <c r="J9" s="71" t="s">
        <v>541</v>
      </c>
      <c r="K9" s="71" t="s">
        <v>542</v>
      </c>
      <c r="L9" s="83">
        <v>0.33333333333333331</v>
      </c>
      <c r="M9" s="83">
        <v>0.42708333333333331</v>
      </c>
      <c r="N9" s="83" t="s">
        <v>543</v>
      </c>
      <c r="O9" s="71">
        <v>1020</v>
      </c>
      <c r="P9" s="71">
        <v>8</v>
      </c>
      <c r="Q9" s="83"/>
      <c r="R9" s="83"/>
      <c r="S9" s="84" t="s">
        <v>1167</v>
      </c>
    </row>
    <row r="10" spans="1:19" s="85" customFormat="1" ht="16.05" customHeight="1" x14ac:dyDescent="0.35">
      <c r="A10" s="71">
        <v>7</v>
      </c>
      <c r="B10" s="71" t="s">
        <v>560</v>
      </c>
      <c r="C10" s="71" t="s">
        <v>561</v>
      </c>
      <c r="D10" s="71" t="s">
        <v>562</v>
      </c>
      <c r="E10" s="71" t="s">
        <v>537</v>
      </c>
      <c r="F10" s="71" t="s">
        <v>559</v>
      </c>
      <c r="G10" s="82">
        <v>45673</v>
      </c>
      <c r="H10" s="82" t="s">
        <v>539</v>
      </c>
      <c r="I10" s="71" t="s">
        <v>540</v>
      </c>
      <c r="J10" s="71" t="s">
        <v>541</v>
      </c>
      <c r="K10" s="71" t="s">
        <v>542</v>
      </c>
      <c r="L10" s="83">
        <v>0.33333333333333331</v>
      </c>
      <c r="M10" s="83">
        <v>0.42708333333333331</v>
      </c>
      <c r="N10" s="83" t="s">
        <v>543</v>
      </c>
      <c r="O10" s="71">
        <v>1020</v>
      </c>
      <c r="P10" s="71">
        <v>8</v>
      </c>
      <c r="Q10" s="83"/>
      <c r="R10" s="83"/>
      <c r="S10" s="84" t="s">
        <v>1167</v>
      </c>
    </row>
    <row r="11" spans="1:19" s="85" customFormat="1" ht="16.05" customHeight="1" x14ac:dyDescent="0.35">
      <c r="A11" s="71">
        <v>8</v>
      </c>
      <c r="B11" s="71" t="s">
        <v>563</v>
      </c>
      <c r="C11" s="86" t="s">
        <v>564</v>
      </c>
      <c r="D11" s="71"/>
      <c r="E11" s="71" t="s">
        <v>537</v>
      </c>
      <c r="F11" s="71" t="s">
        <v>559</v>
      </c>
      <c r="G11" s="82">
        <v>45672</v>
      </c>
      <c r="H11" s="71" t="s">
        <v>539</v>
      </c>
      <c r="I11" s="71" t="s">
        <v>565</v>
      </c>
      <c r="J11" s="71" t="s">
        <v>566</v>
      </c>
      <c r="K11" s="71" t="s">
        <v>567</v>
      </c>
      <c r="L11" s="83">
        <v>0.3125</v>
      </c>
      <c r="M11" s="83">
        <v>0.40625</v>
      </c>
      <c r="N11" s="83" t="s">
        <v>543</v>
      </c>
      <c r="O11" s="71">
        <v>970</v>
      </c>
      <c r="P11" s="71">
        <v>8</v>
      </c>
      <c r="Q11" s="83"/>
      <c r="R11" s="83"/>
      <c r="S11" s="84" t="s">
        <v>1167</v>
      </c>
    </row>
    <row r="12" spans="1:19" s="85" customFormat="1" ht="16.05" customHeight="1" x14ac:dyDescent="0.35">
      <c r="A12" s="71">
        <v>9</v>
      </c>
      <c r="B12" s="71" t="s">
        <v>568</v>
      </c>
      <c r="C12" s="71" t="s">
        <v>569</v>
      </c>
      <c r="D12" s="71" t="s">
        <v>570</v>
      </c>
      <c r="E12" s="71" t="s">
        <v>537</v>
      </c>
      <c r="F12" s="71" t="s">
        <v>559</v>
      </c>
      <c r="G12" s="82">
        <v>45673</v>
      </c>
      <c r="H12" s="82" t="s">
        <v>539</v>
      </c>
      <c r="I12" s="71" t="s">
        <v>540</v>
      </c>
      <c r="J12" s="71" t="s">
        <v>541</v>
      </c>
      <c r="K12" s="71" t="s">
        <v>542</v>
      </c>
      <c r="L12" s="83">
        <v>0.33333333333333331</v>
      </c>
      <c r="M12" s="83">
        <v>0.42708333333333331</v>
      </c>
      <c r="N12" s="83" t="s">
        <v>543</v>
      </c>
      <c r="O12" s="71">
        <v>1020</v>
      </c>
      <c r="P12" s="71">
        <v>8</v>
      </c>
      <c r="Q12" s="83"/>
      <c r="R12" s="83"/>
      <c r="S12" s="84" t="s">
        <v>1167</v>
      </c>
    </row>
    <row r="13" spans="1:19" s="85" customFormat="1" ht="16.05" customHeight="1" x14ac:dyDescent="0.35">
      <c r="A13" s="71">
        <v>10</v>
      </c>
      <c r="B13" s="71" t="s">
        <v>571</v>
      </c>
      <c r="C13" s="71" t="s">
        <v>572</v>
      </c>
      <c r="D13" s="71" t="s">
        <v>573</v>
      </c>
      <c r="E13" s="71" t="s">
        <v>537</v>
      </c>
      <c r="F13" s="71" t="s">
        <v>559</v>
      </c>
      <c r="G13" s="82">
        <v>45673</v>
      </c>
      <c r="H13" s="82" t="s">
        <v>539</v>
      </c>
      <c r="I13" s="71" t="s">
        <v>540</v>
      </c>
      <c r="J13" s="71" t="s">
        <v>541</v>
      </c>
      <c r="K13" s="71" t="s">
        <v>542</v>
      </c>
      <c r="L13" s="83">
        <v>0.33333333333333331</v>
      </c>
      <c r="M13" s="83">
        <v>0.42708333333333331</v>
      </c>
      <c r="N13" s="83" t="s">
        <v>543</v>
      </c>
      <c r="O13" s="71">
        <v>1020</v>
      </c>
      <c r="P13" s="71">
        <v>8</v>
      </c>
      <c r="Q13" s="83"/>
      <c r="R13" s="83"/>
      <c r="S13" s="84" t="s">
        <v>1167</v>
      </c>
    </row>
    <row r="14" spans="1:19" s="85" customFormat="1" ht="16.05" customHeight="1" x14ac:dyDescent="0.35">
      <c r="A14" s="71">
        <v>11</v>
      </c>
      <c r="B14" s="71" t="s">
        <v>574</v>
      </c>
      <c r="C14" s="71" t="s">
        <v>575</v>
      </c>
      <c r="D14" s="71" t="s">
        <v>576</v>
      </c>
      <c r="E14" s="71" t="s">
        <v>537</v>
      </c>
      <c r="F14" s="71" t="s">
        <v>559</v>
      </c>
      <c r="G14" s="82">
        <v>45673</v>
      </c>
      <c r="H14" s="82" t="s">
        <v>539</v>
      </c>
      <c r="I14" s="71" t="s">
        <v>540</v>
      </c>
      <c r="J14" s="71" t="s">
        <v>541</v>
      </c>
      <c r="K14" s="71" t="s">
        <v>542</v>
      </c>
      <c r="L14" s="83">
        <v>0.33333333333333331</v>
      </c>
      <c r="M14" s="83">
        <v>0.42708333333333331</v>
      </c>
      <c r="N14" s="83" t="s">
        <v>543</v>
      </c>
      <c r="O14" s="71">
        <v>1120</v>
      </c>
      <c r="P14" s="71">
        <v>8</v>
      </c>
      <c r="Q14" s="83"/>
      <c r="R14" s="83"/>
      <c r="S14" s="84" t="s">
        <v>1167</v>
      </c>
    </row>
    <row r="15" spans="1:19" s="85" customFormat="1" ht="16.05" customHeight="1" x14ac:dyDescent="0.35">
      <c r="A15" s="71">
        <v>12</v>
      </c>
      <c r="B15" s="71" t="s">
        <v>577</v>
      </c>
      <c r="C15" s="71" t="s">
        <v>578</v>
      </c>
      <c r="D15" s="71" t="s">
        <v>579</v>
      </c>
      <c r="E15" s="71" t="s">
        <v>580</v>
      </c>
      <c r="F15" s="71" t="s">
        <v>559</v>
      </c>
      <c r="G15" s="82">
        <v>45673</v>
      </c>
      <c r="H15" s="82" t="s">
        <v>539</v>
      </c>
      <c r="I15" s="71" t="s">
        <v>581</v>
      </c>
      <c r="J15" s="71" t="s">
        <v>582</v>
      </c>
      <c r="K15" s="71" t="s">
        <v>567</v>
      </c>
      <c r="L15" s="83">
        <v>0.34027777777777779</v>
      </c>
      <c r="M15" s="83">
        <v>0.43055555555555558</v>
      </c>
      <c r="N15" s="83" t="s">
        <v>543</v>
      </c>
      <c r="O15" s="71">
        <v>1450</v>
      </c>
      <c r="P15" s="71">
        <v>8</v>
      </c>
      <c r="Q15" s="83"/>
      <c r="R15" s="83"/>
      <c r="S15" s="84" t="s">
        <v>1167</v>
      </c>
    </row>
    <row r="16" spans="1:19" s="85" customFormat="1" ht="16.05" customHeight="1" x14ac:dyDescent="0.35">
      <c r="A16" s="71">
        <v>13</v>
      </c>
      <c r="B16" s="71" t="s">
        <v>583</v>
      </c>
      <c r="C16" s="71" t="s">
        <v>584</v>
      </c>
      <c r="D16" s="71" t="s">
        <v>585</v>
      </c>
      <c r="E16" s="71" t="s">
        <v>537</v>
      </c>
      <c r="F16" s="71" t="s">
        <v>559</v>
      </c>
      <c r="G16" s="82">
        <v>45673</v>
      </c>
      <c r="H16" s="82" t="s">
        <v>539</v>
      </c>
      <c r="I16" s="71" t="s">
        <v>540</v>
      </c>
      <c r="J16" s="71" t="s">
        <v>541</v>
      </c>
      <c r="K16" s="71" t="s">
        <v>542</v>
      </c>
      <c r="L16" s="83">
        <v>0.33333333333333331</v>
      </c>
      <c r="M16" s="83">
        <v>0.42708333333333331</v>
      </c>
      <c r="N16" s="83" t="s">
        <v>543</v>
      </c>
      <c r="O16" s="71">
        <v>1120</v>
      </c>
      <c r="P16" s="71">
        <v>8</v>
      </c>
      <c r="Q16" s="83"/>
      <c r="R16" s="83"/>
      <c r="S16" s="84" t="s">
        <v>1167</v>
      </c>
    </row>
    <row r="17" spans="1:19" s="85" customFormat="1" ht="16.05" customHeight="1" x14ac:dyDescent="0.35">
      <c r="A17" s="71">
        <v>14</v>
      </c>
      <c r="B17" s="71" t="s">
        <v>586</v>
      </c>
      <c r="C17" s="71" t="s">
        <v>587</v>
      </c>
      <c r="D17" s="71" t="s">
        <v>588</v>
      </c>
      <c r="E17" s="71" t="s">
        <v>537</v>
      </c>
      <c r="F17" s="71" t="s">
        <v>559</v>
      </c>
      <c r="G17" s="82">
        <v>45673</v>
      </c>
      <c r="H17" s="82" t="s">
        <v>539</v>
      </c>
      <c r="I17" s="71" t="s">
        <v>540</v>
      </c>
      <c r="J17" s="71" t="s">
        <v>541</v>
      </c>
      <c r="K17" s="71" t="s">
        <v>542</v>
      </c>
      <c r="L17" s="83">
        <v>0.33333333333333331</v>
      </c>
      <c r="M17" s="83">
        <v>0.42708333333333331</v>
      </c>
      <c r="N17" s="83" t="s">
        <v>543</v>
      </c>
      <c r="O17" s="71">
        <v>1120</v>
      </c>
      <c r="P17" s="71">
        <v>8</v>
      </c>
      <c r="Q17" s="83"/>
      <c r="R17" s="83"/>
      <c r="S17" s="84" t="s">
        <v>1167</v>
      </c>
    </row>
    <row r="18" spans="1:19" s="85" customFormat="1" ht="16.05" customHeight="1" x14ac:dyDescent="0.35">
      <c r="A18" s="71">
        <v>15</v>
      </c>
      <c r="B18" s="71" t="s">
        <v>589</v>
      </c>
      <c r="C18" s="71" t="s">
        <v>590</v>
      </c>
      <c r="D18" s="71" t="s">
        <v>591</v>
      </c>
      <c r="E18" s="71" t="s">
        <v>537</v>
      </c>
      <c r="F18" s="71" t="s">
        <v>538</v>
      </c>
      <c r="G18" s="82">
        <v>45673</v>
      </c>
      <c r="H18" s="82" t="s">
        <v>539</v>
      </c>
      <c r="I18" s="71" t="s">
        <v>540</v>
      </c>
      <c r="J18" s="71" t="s">
        <v>541</v>
      </c>
      <c r="K18" s="71" t="s">
        <v>542</v>
      </c>
      <c r="L18" s="83">
        <v>0.33333333333333331</v>
      </c>
      <c r="M18" s="83">
        <v>0.42708333333333331</v>
      </c>
      <c r="N18" s="83" t="s">
        <v>543</v>
      </c>
      <c r="O18" s="71">
        <v>1120</v>
      </c>
      <c r="P18" s="71">
        <v>8</v>
      </c>
      <c r="Q18" s="83"/>
      <c r="R18" s="83"/>
      <c r="S18" s="84" t="s">
        <v>1167</v>
      </c>
    </row>
    <row r="19" spans="1:19" s="85" customFormat="1" ht="16.05" customHeight="1" x14ac:dyDescent="0.35">
      <c r="A19" s="71">
        <v>16</v>
      </c>
      <c r="B19" s="71" t="s">
        <v>592</v>
      </c>
      <c r="C19" s="71" t="s">
        <v>593</v>
      </c>
      <c r="D19" s="71" t="s">
        <v>594</v>
      </c>
      <c r="E19" s="71" t="s">
        <v>537</v>
      </c>
      <c r="F19" s="71" t="s">
        <v>538</v>
      </c>
      <c r="G19" s="82">
        <v>45673</v>
      </c>
      <c r="H19" s="82" t="s">
        <v>539</v>
      </c>
      <c r="I19" s="71" t="s">
        <v>595</v>
      </c>
      <c r="J19" s="82" t="s">
        <v>596</v>
      </c>
      <c r="K19" s="71" t="s">
        <v>567</v>
      </c>
      <c r="L19" s="83">
        <v>0.34722222222222221</v>
      </c>
      <c r="M19" s="83">
        <v>0.44097222222222221</v>
      </c>
      <c r="N19" s="83" t="s">
        <v>543</v>
      </c>
      <c r="O19" s="71">
        <v>820</v>
      </c>
      <c r="P19" s="71">
        <v>8</v>
      </c>
      <c r="Q19" s="83"/>
      <c r="R19" s="83"/>
      <c r="S19" s="84" t="s">
        <v>1167</v>
      </c>
    </row>
    <row r="20" spans="1:19" s="85" customFormat="1" ht="16.05" customHeight="1" x14ac:dyDescent="0.35">
      <c r="A20" s="71">
        <v>17</v>
      </c>
      <c r="B20" s="71" t="s">
        <v>597</v>
      </c>
      <c r="C20" s="71" t="s">
        <v>598</v>
      </c>
      <c r="D20" s="71" t="s">
        <v>599</v>
      </c>
      <c r="E20" s="71" t="s">
        <v>537</v>
      </c>
      <c r="F20" s="71" t="s">
        <v>538</v>
      </c>
      <c r="G20" s="82">
        <v>45673</v>
      </c>
      <c r="H20" s="82" t="s">
        <v>539</v>
      </c>
      <c r="I20" s="71" t="s">
        <v>595</v>
      </c>
      <c r="J20" s="71" t="s">
        <v>596</v>
      </c>
      <c r="K20" s="71" t="s">
        <v>567</v>
      </c>
      <c r="L20" s="83">
        <v>0.34722222222222221</v>
      </c>
      <c r="M20" s="83">
        <v>0.4375</v>
      </c>
      <c r="N20" s="83" t="s">
        <v>543</v>
      </c>
      <c r="O20" s="71">
        <v>820</v>
      </c>
      <c r="P20" s="71">
        <v>8</v>
      </c>
      <c r="Q20" s="83"/>
      <c r="R20" s="83"/>
      <c r="S20" s="84" t="s">
        <v>1167</v>
      </c>
    </row>
    <row r="21" spans="1:19" s="85" customFormat="1" ht="16.05" customHeight="1" x14ac:dyDescent="0.35">
      <c r="A21" s="71">
        <v>18</v>
      </c>
      <c r="B21" s="71" t="s">
        <v>600</v>
      </c>
      <c r="C21" s="71" t="s">
        <v>601</v>
      </c>
      <c r="D21" s="71" t="s">
        <v>602</v>
      </c>
      <c r="E21" s="71" t="s">
        <v>537</v>
      </c>
      <c r="F21" s="71" t="s">
        <v>538</v>
      </c>
      <c r="G21" s="82">
        <v>45673</v>
      </c>
      <c r="H21" s="82" t="s">
        <v>539</v>
      </c>
      <c r="I21" s="71" t="s">
        <v>540</v>
      </c>
      <c r="J21" s="71" t="s">
        <v>541</v>
      </c>
      <c r="K21" s="71" t="s">
        <v>542</v>
      </c>
      <c r="L21" s="83">
        <v>0.33333333333333331</v>
      </c>
      <c r="M21" s="83">
        <v>0.42708333333333331</v>
      </c>
      <c r="N21" s="83" t="s">
        <v>543</v>
      </c>
      <c r="O21" s="71">
        <v>1120</v>
      </c>
      <c r="P21" s="71">
        <v>8</v>
      </c>
      <c r="Q21" s="83"/>
      <c r="R21" s="83"/>
      <c r="S21" s="84" t="s">
        <v>1167</v>
      </c>
    </row>
    <row r="22" spans="1:19" s="85" customFormat="1" ht="16.05" customHeight="1" x14ac:dyDescent="0.35">
      <c r="A22" s="71">
        <v>19</v>
      </c>
      <c r="B22" s="71" t="s">
        <v>603</v>
      </c>
      <c r="C22" s="71" t="s">
        <v>604</v>
      </c>
      <c r="D22" s="71" t="s">
        <v>605</v>
      </c>
      <c r="E22" s="71" t="s">
        <v>537</v>
      </c>
      <c r="F22" s="71" t="s">
        <v>559</v>
      </c>
      <c r="G22" s="82">
        <v>45673</v>
      </c>
      <c r="H22" s="82" t="s">
        <v>539</v>
      </c>
      <c r="I22" s="71" t="s">
        <v>540</v>
      </c>
      <c r="J22" s="71" t="s">
        <v>541</v>
      </c>
      <c r="K22" s="71" t="s">
        <v>542</v>
      </c>
      <c r="L22" s="83">
        <v>0.33333333333333331</v>
      </c>
      <c r="M22" s="83">
        <v>0.42708333333333331</v>
      </c>
      <c r="N22" s="83" t="s">
        <v>543</v>
      </c>
      <c r="O22" s="71">
        <v>0</v>
      </c>
      <c r="P22" s="71">
        <v>8</v>
      </c>
      <c r="Q22" s="71">
        <v>258</v>
      </c>
      <c r="R22" s="71">
        <v>8</v>
      </c>
      <c r="S22" s="84" t="s">
        <v>1167</v>
      </c>
    </row>
    <row r="23" spans="1:19" s="85" customFormat="1" ht="16.05" customHeight="1" x14ac:dyDescent="0.35">
      <c r="A23" s="71">
        <v>20</v>
      </c>
      <c r="B23" s="71" t="s">
        <v>606</v>
      </c>
      <c r="C23" s="71" t="s">
        <v>607</v>
      </c>
      <c r="D23" s="71" t="s">
        <v>608</v>
      </c>
      <c r="E23" s="71" t="s">
        <v>537</v>
      </c>
      <c r="F23" s="71" t="s">
        <v>559</v>
      </c>
      <c r="G23" s="82">
        <v>45673</v>
      </c>
      <c r="H23" s="82" t="s">
        <v>539</v>
      </c>
      <c r="I23" s="71" t="s">
        <v>595</v>
      </c>
      <c r="J23" s="82" t="s">
        <v>596</v>
      </c>
      <c r="K23" s="71" t="s">
        <v>567</v>
      </c>
      <c r="L23" s="83">
        <v>0.34722222222222221</v>
      </c>
      <c r="M23" s="83">
        <v>0.44097222222222221</v>
      </c>
      <c r="N23" s="83" t="s">
        <v>543</v>
      </c>
      <c r="O23" s="71">
        <v>820</v>
      </c>
      <c r="P23" s="71">
        <v>8</v>
      </c>
      <c r="Q23" s="83"/>
      <c r="R23" s="83"/>
      <c r="S23" s="84" t="s">
        <v>1167</v>
      </c>
    </row>
    <row r="24" spans="1:19" s="85" customFormat="1" ht="16.05" customHeight="1" x14ac:dyDescent="0.35">
      <c r="A24" s="71">
        <v>21</v>
      </c>
      <c r="B24" s="71" t="s">
        <v>609</v>
      </c>
      <c r="C24" s="71" t="s">
        <v>610</v>
      </c>
      <c r="D24" s="71" t="s">
        <v>611</v>
      </c>
      <c r="E24" s="71" t="s">
        <v>537</v>
      </c>
      <c r="F24" s="71" t="s">
        <v>538</v>
      </c>
      <c r="G24" s="82">
        <v>45673</v>
      </c>
      <c r="H24" s="82" t="s">
        <v>539</v>
      </c>
      <c r="I24" s="71" t="s">
        <v>540</v>
      </c>
      <c r="J24" s="71" t="s">
        <v>541</v>
      </c>
      <c r="K24" s="71" t="s">
        <v>542</v>
      </c>
      <c r="L24" s="83">
        <v>0.33333333333333331</v>
      </c>
      <c r="M24" s="83">
        <v>0.42708333333333331</v>
      </c>
      <c r="N24" s="83" t="s">
        <v>543</v>
      </c>
      <c r="O24" s="71">
        <v>1120</v>
      </c>
      <c r="P24" s="71">
        <v>8</v>
      </c>
      <c r="Q24" s="83"/>
      <c r="R24" s="83"/>
      <c r="S24" s="84" t="s">
        <v>1167</v>
      </c>
    </row>
    <row r="25" spans="1:19" s="85" customFormat="1" ht="16.05" customHeight="1" x14ac:dyDescent="0.35">
      <c r="A25" s="71">
        <v>22</v>
      </c>
      <c r="B25" s="71" t="s">
        <v>612</v>
      </c>
      <c r="C25" s="71" t="s">
        <v>613</v>
      </c>
      <c r="D25" s="71" t="s">
        <v>614</v>
      </c>
      <c r="E25" s="71" t="s">
        <v>537</v>
      </c>
      <c r="F25" s="71" t="s">
        <v>538</v>
      </c>
      <c r="G25" s="82">
        <v>45673</v>
      </c>
      <c r="H25" s="82" t="s">
        <v>539</v>
      </c>
      <c r="I25" s="71" t="s">
        <v>540</v>
      </c>
      <c r="J25" s="71" t="s">
        <v>541</v>
      </c>
      <c r="K25" s="71" t="s">
        <v>542</v>
      </c>
      <c r="L25" s="83">
        <v>0.33333333333333331</v>
      </c>
      <c r="M25" s="83">
        <v>0.42708333333333331</v>
      </c>
      <c r="N25" s="83" t="s">
        <v>543</v>
      </c>
      <c r="O25" s="71">
        <v>1120</v>
      </c>
      <c r="P25" s="71">
        <v>8</v>
      </c>
      <c r="Q25" s="83"/>
      <c r="R25" s="83"/>
      <c r="S25" s="84" t="s">
        <v>1167</v>
      </c>
    </row>
    <row r="26" spans="1:19" s="85" customFormat="1" ht="16.05" customHeight="1" x14ac:dyDescent="0.35">
      <c r="A26" s="71">
        <v>23</v>
      </c>
      <c r="B26" s="71" t="s">
        <v>615</v>
      </c>
      <c r="C26" s="71" t="s">
        <v>616</v>
      </c>
      <c r="D26" s="71" t="s">
        <v>617</v>
      </c>
      <c r="E26" s="71" t="s">
        <v>537</v>
      </c>
      <c r="F26" s="71" t="s">
        <v>538</v>
      </c>
      <c r="G26" s="82">
        <v>45673</v>
      </c>
      <c r="H26" s="82" t="s">
        <v>539</v>
      </c>
      <c r="I26" s="71" t="s">
        <v>540</v>
      </c>
      <c r="J26" s="71" t="s">
        <v>541</v>
      </c>
      <c r="K26" s="71" t="s">
        <v>542</v>
      </c>
      <c r="L26" s="83">
        <v>0.33333333333333331</v>
      </c>
      <c r="M26" s="83">
        <v>0.42708333333333331</v>
      </c>
      <c r="N26" s="83" t="s">
        <v>543</v>
      </c>
      <c r="O26" s="71">
        <v>1120</v>
      </c>
      <c r="P26" s="71">
        <v>8</v>
      </c>
      <c r="Q26" s="83"/>
      <c r="R26" s="83"/>
      <c r="S26" s="84" t="s">
        <v>1167</v>
      </c>
    </row>
    <row r="27" spans="1:19" s="85" customFormat="1" ht="16.05" customHeight="1" x14ac:dyDescent="0.35">
      <c r="A27" s="71">
        <v>24</v>
      </c>
      <c r="B27" s="71" t="s">
        <v>618</v>
      </c>
      <c r="C27" s="71" t="s">
        <v>619</v>
      </c>
      <c r="D27" s="71" t="s">
        <v>620</v>
      </c>
      <c r="E27" s="71" t="s">
        <v>537</v>
      </c>
      <c r="F27" s="71" t="s">
        <v>559</v>
      </c>
      <c r="G27" s="82">
        <v>45673</v>
      </c>
      <c r="H27" s="82" t="s">
        <v>539</v>
      </c>
      <c r="I27" s="71" t="s">
        <v>540</v>
      </c>
      <c r="J27" s="71" t="s">
        <v>541</v>
      </c>
      <c r="K27" s="71" t="s">
        <v>542</v>
      </c>
      <c r="L27" s="83">
        <v>0.33333333333333331</v>
      </c>
      <c r="M27" s="83">
        <v>0.42708333333333331</v>
      </c>
      <c r="N27" s="83" t="s">
        <v>543</v>
      </c>
      <c r="O27" s="71">
        <v>1120</v>
      </c>
      <c r="P27" s="71">
        <v>8</v>
      </c>
      <c r="Q27" s="83"/>
      <c r="R27" s="83"/>
      <c r="S27" s="84" t="s">
        <v>1167</v>
      </c>
    </row>
    <row r="28" spans="1:19" s="85" customFormat="1" ht="16.05" customHeight="1" x14ac:dyDescent="0.35">
      <c r="A28" s="71">
        <v>25</v>
      </c>
      <c r="B28" s="71" t="s">
        <v>621</v>
      </c>
      <c r="C28" s="71" t="s">
        <v>622</v>
      </c>
      <c r="D28" s="71" t="s">
        <v>623</v>
      </c>
      <c r="E28" s="71" t="s">
        <v>537</v>
      </c>
      <c r="F28" s="71" t="s">
        <v>559</v>
      </c>
      <c r="G28" s="82">
        <v>45673</v>
      </c>
      <c r="H28" s="82" t="s">
        <v>539</v>
      </c>
      <c r="I28" s="71" t="s">
        <v>540</v>
      </c>
      <c r="J28" s="71" t="s">
        <v>541</v>
      </c>
      <c r="K28" s="71" t="s">
        <v>542</v>
      </c>
      <c r="L28" s="83">
        <v>0.33333333333333331</v>
      </c>
      <c r="M28" s="83">
        <v>0.42708333333333331</v>
      </c>
      <c r="N28" s="83" t="s">
        <v>543</v>
      </c>
      <c r="O28" s="71">
        <v>1120</v>
      </c>
      <c r="P28" s="71">
        <v>8</v>
      </c>
      <c r="Q28" s="83"/>
      <c r="R28" s="83"/>
      <c r="S28" s="84" t="s">
        <v>1167</v>
      </c>
    </row>
    <row r="29" spans="1:19" s="85" customFormat="1" ht="16.05" customHeight="1" x14ac:dyDescent="0.35">
      <c r="A29" s="71">
        <v>26</v>
      </c>
      <c r="B29" s="71" t="s">
        <v>624</v>
      </c>
      <c r="C29" s="71" t="s">
        <v>625</v>
      </c>
      <c r="D29" s="71" t="s">
        <v>626</v>
      </c>
      <c r="E29" s="71" t="s">
        <v>537</v>
      </c>
      <c r="F29" s="71" t="s">
        <v>559</v>
      </c>
      <c r="G29" s="82">
        <v>45673</v>
      </c>
      <c r="H29" s="82" t="s">
        <v>539</v>
      </c>
      <c r="I29" s="71" t="s">
        <v>595</v>
      </c>
      <c r="J29" s="71" t="s">
        <v>596</v>
      </c>
      <c r="K29" s="71" t="s">
        <v>567</v>
      </c>
      <c r="L29" s="83">
        <v>0.34722222222222221</v>
      </c>
      <c r="M29" s="83">
        <v>0.4375</v>
      </c>
      <c r="N29" s="83" t="s">
        <v>543</v>
      </c>
      <c r="O29" s="71">
        <v>820</v>
      </c>
      <c r="P29" s="71">
        <v>8</v>
      </c>
      <c r="Q29" s="83"/>
      <c r="R29" s="83"/>
      <c r="S29" s="84" t="s">
        <v>1167</v>
      </c>
    </row>
    <row r="30" spans="1:19" s="85" customFormat="1" ht="16.05" customHeight="1" x14ac:dyDescent="0.35">
      <c r="A30" s="71">
        <v>27</v>
      </c>
      <c r="B30" s="71" t="s">
        <v>627</v>
      </c>
      <c r="C30" s="71" t="s">
        <v>628</v>
      </c>
      <c r="D30" s="71" t="s">
        <v>629</v>
      </c>
      <c r="E30" s="71" t="s">
        <v>537</v>
      </c>
      <c r="F30" s="71" t="s">
        <v>559</v>
      </c>
      <c r="G30" s="82">
        <v>45673</v>
      </c>
      <c r="H30" s="82" t="s">
        <v>539</v>
      </c>
      <c r="I30" s="71" t="s">
        <v>540</v>
      </c>
      <c r="J30" s="71" t="s">
        <v>541</v>
      </c>
      <c r="K30" s="71" t="s">
        <v>542</v>
      </c>
      <c r="L30" s="83">
        <v>0.33333333333333331</v>
      </c>
      <c r="M30" s="83">
        <v>0.42708333333333331</v>
      </c>
      <c r="N30" s="83" t="s">
        <v>543</v>
      </c>
      <c r="O30" s="71">
        <v>1430</v>
      </c>
      <c r="P30" s="71">
        <v>8</v>
      </c>
      <c r="Q30" s="83"/>
      <c r="R30" s="83"/>
      <c r="S30" s="84" t="s">
        <v>1167</v>
      </c>
    </row>
    <row r="31" spans="1:19" s="85" customFormat="1" ht="16.05" customHeight="1" x14ac:dyDescent="0.35">
      <c r="A31" s="71">
        <v>28</v>
      </c>
      <c r="B31" s="71" t="s">
        <v>630</v>
      </c>
      <c r="C31" s="71" t="s">
        <v>631</v>
      </c>
      <c r="D31" s="71" t="s">
        <v>632</v>
      </c>
      <c r="E31" s="71" t="s">
        <v>537</v>
      </c>
      <c r="F31" s="71" t="s">
        <v>559</v>
      </c>
      <c r="G31" s="82">
        <v>45673</v>
      </c>
      <c r="H31" s="82" t="s">
        <v>539</v>
      </c>
      <c r="I31" s="71" t="s">
        <v>540</v>
      </c>
      <c r="J31" s="71" t="s">
        <v>541</v>
      </c>
      <c r="K31" s="71" t="s">
        <v>542</v>
      </c>
      <c r="L31" s="83">
        <v>0.33333333333333331</v>
      </c>
      <c r="M31" s="83">
        <v>0.42708333333333331</v>
      </c>
      <c r="N31" s="83" t="s">
        <v>543</v>
      </c>
      <c r="O31" s="71">
        <v>1120</v>
      </c>
      <c r="P31" s="71">
        <v>8</v>
      </c>
      <c r="Q31" s="83"/>
      <c r="R31" s="83"/>
      <c r="S31" s="84" t="s">
        <v>1167</v>
      </c>
    </row>
    <row r="32" spans="1:19" s="85" customFormat="1" ht="16.05" customHeight="1" x14ac:dyDescent="0.35">
      <c r="A32" s="71">
        <v>29</v>
      </c>
      <c r="B32" s="71" t="s">
        <v>633</v>
      </c>
      <c r="C32" s="71" t="s">
        <v>634</v>
      </c>
      <c r="D32" s="71" t="s">
        <v>635</v>
      </c>
      <c r="E32" s="71" t="s">
        <v>537</v>
      </c>
      <c r="F32" s="71" t="s">
        <v>538</v>
      </c>
      <c r="G32" s="82">
        <v>45673</v>
      </c>
      <c r="H32" s="82" t="s">
        <v>539</v>
      </c>
      <c r="I32" s="71" t="s">
        <v>595</v>
      </c>
      <c r="J32" s="82" t="s">
        <v>596</v>
      </c>
      <c r="K32" s="71" t="s">
        <v>567</v>
      </c>
      <c r="L32" s="83">
        <v>0.34722222222222221</v>
      </c>
      <c r="M32" s="83">
        <v>0.44097222222222221</v>
      </c>
      <c r="N32" s="83" t="s">
        <v>543</v>
      </c>
      <c r="O32" s="71">
        <v>820</v>
      </c>
      <c r="P32" s="71">
        <v>8</v>
      </c>
      <c r="Q32" s="83"/>
      <c r="R32" s="83"/>
      <c r="S32" s="84" t="s">
        <v>1167</v>
      </c>
    </row>
    <row r="33" spans="1:19" s="85" customFormat="1" ht="16.05" customHeight="1" x14ac:dyDescent="0.35">
      <c r="A33" s="71">
        <v>30</v>
      </c>
      <c r="B33" s="71" t="s">
        <v>636</v>
      </c>
      <c r="C33" s="71" t="s">
        <v>637</v>
      </c>
      <c r="D33" s="71" t="s">
        <v>638</v>
      </c>
      <c r="E33" s="71" t="s">
        <v>537</v>
      </c>
      <c r="F33" s="71" t="s">
        <v>538</v>
      </c>
      <c r="G33" s="82">
        <v>45673</v>
      </c>
      <c r="H33" s="82" t="s">
        <v>539</v>
      </c>
      <c r="I33" s="71" t="s">
        <v>540</v>
      </c>
      <c r="J33" s="71" t="s">
        <v>541</v>
      </c>
      <c r="K33" s="71" t="s">
        <v>542</v>
      </c>
      <c r="L33" s="83">
        <v>0.33333333333333331</v>
      </c>
      <c r="M33" s="83">
        <v>0.42708333333333331</v>
      </c>
      <c r="N33" s="83" t="s">
        <v>543</v>
      </c>
      <c r="O33" s="71">
        <v>1120</v>
      </c>
      <c r="P33" s="71">
        <v>8</v>
      </c>
      <c r="Q33" s="83"/>
      <c r="R33" s="83"/>
      <c r="S33" s="84" t="s">
        <v>1167</v>
      </c>
    </row>
    <row r="34" spans="1:19" s="85" customFormat="1" ht="16.05" customHeight="1" x14ac:dyDescent="0.35">
      <c r="A34" s="71">
        <v>31</v>
      </c>
      <c r="B34" s="71" t="s">
        <v>639</v>
      </c>
      <c r="C34" s="71" t="s">
        <v>640</v>
      </c>
      <c r="D34" s="71" t="s">
        <v>641</v>
      </c>
      <c r="E34" s="71" t="s">
        <v>537</v>
      </c>
      <c r="F34" s="71" t="s">
        <v>538</v>
      </c>
      <c r="G34" s="82">
        <v>45673</v>
      </c>
      <c r="H34" s="82" t="s">
        <v>539</v>
      </c>
      <c r="I34" s="71" t="s">
        <v>540</v>
      </c>
      <c r="J34" s="71" t="s">
        <v>541</v>
      </c>
      <c r="K34" s="71" t="s">
        <v>542</v>
      </c>
      <c r="L34" s="83">
        <v>0.33333333333333331</v>
      </c>
      <c r="M34" s="83">
        <v>0.42708333333333331</v>
      </c>
      <c r="N34" s="83" t="s">
        <v>543</v>
      </c>
      <c r="O34" s="71">
        <v>1120</v>
      </c>
      <c r="P34" s="71">
        <v>8</v>
      </c>
      <c r="Q34" s="83"/>
      <c r="R34" s="83"/>
      <c r="S34" s="84" t="s">
        <v>1167</v>
      </c>
    </row>
    <row r="35" spans="1:19" s="85" customFormat="1" ht="16.05" customHeight="1" x14ac:dyDescent="0.35">
      <c r="A35" s="71">
        <v>32</v>
      </c>
      <c r="B35" s="71" t="s">
        <v>642</v>
      </c>
      <c r="C35" s="71" t="s">
        <v>643</v>
      </c>
      <c r="D35" s="71" t="s">
        <v>644</v>
      </c>
      <c r="E35" s="71" t="s">
        <v>537</v>
      </c>
      <c r="F35" s="71" t="s">
        <v>559</v>
      </c>
      <c r="G35" s="82">
        <v>45673</v>
      </c>
      <c r="H35" s="82" t="s">
        <v>539</v>
      </c>
      <c r="I35" s="71" t="s">
        <v>595</v>
      </c>
      <c r="J35" s="82" t="s">
        <v>596</v>
      </c>
      <c r="K35" s="71" t="s">
        <v>567</v>
      </c>
      <c r="L35" s="83">
        <v>0.34722222222222221</v>
      </c>
      <c r="M35" s="83">
        <v>0.44097222222222221</v>
      </c>
      <c r="N35" s="83" t="s">
        <v>543</v>
      </c>
      <c r="O35" s="71">
        <v>820</v>
      </c>
      <c r="P35" s="71">
        <v>8</v>
      </c>
      <c r="Q35" s="83"/>
      <c r="R35" s="83"/>
      <c r="S35" s="84" t="s">
        <v>1167</v>
      </c>
    </row>
    <row r="36" spans="1:19" s="85" customFormat="1" ht="16.05" customHeight="1" x14ac:dyDescent="0.35">
      <c r="A36" s="71">
        <v>33</v>
      </c>
      <c r="B36" s="71" t="s">
        <v>645</v>
      </c>
      <c r="C36" s="71" t="s">
        <v>646</v>
      </c>
      <c r="D36" s="71" t="s">
        <v>647</v>
      </c>
      <c r="E36" s="71" t="s">
        <v>537</v>
      </c>
      <c r="F36" s="71" t="s">
        <v>559</v>
      </c>
      <c r="G36" s="82">
        <v>45673</v>
      </c>
      <c r="H36" s="82" t="s">
        <v>539</v>
      </c>
      <c r="I36" s="71" t="s">
        <v>540</v>
      </c>
      <c r="J36" s="71" t="s">
        <v>541</v>
      </c>
      <c r="K36" s="71" t="s">
        <v>542</v>
      </c>
      <c r="L36" s="83">
        <v>0.33333333333333331</v>
      </c>
      <c r="M36" s="83">
        <v>0.42708333333333331</v>
      </c>
      <c r="N36" s="83" t="s">
        <v>543</v>
      </c>
      <c r="O36" s="71">
        <v>1120</v>
      </c>
      <c r="P36" s="71">
        <v>8</v>
      </c>
      <c r="Q36" s="83"/>
      <c r="R36" s="83"/>
      <c r="S36" s="84" t="s">
        <v>1167</v>
      </c>
    </row>
    <row r="37" spans="1:19" s="85" customFormat="1" ht="16.05" customHeight="1" x14ac:dyDescent="0.35">
      <c r="A37" s="71">
        <v>34</v>
      </c>
      <c r="B37" s="71" t="s">
        <v>648</v>
      </c>
      <c r="C37" s="71" t="s">
        <v>649</v>
      </c>
      <c r="D37" s="71" t="s">
        <v>650</v>
      </c>
      <c r="E37" s="71" t="s">
        <v>537</v>
      </c>
      <c r="F37" s="71" t="s">
        <v>538</v>
      </c>
      <c r="G37" s="82">
        <v>45671</v>
      </c>
      <c r="H37" s="71" t="s">
        <v>539</v>
      </c>
      <c r="I37" s="71" t="s">
        <v>651</v>
      </c>
      <c r="J37" s="71" t="s">
        <v>566</v>
      </c>
      <c r="K37" s="71" t="s">
        <v>567</v>
      </c>
      <c r="L37" s="83">
        <v>0.4375</v>
      </c>
      <c r="M37" s="83">
        <v>0.53125</v>
      </c>
      <c r="N37" s="83" t="s">
        <v>543</v>
      </c>
      <c r="O37" s="71">
        <v>1350</v>
      </c>
      <c r="P37" s="71">
        <v>8</v>
      </c>
      <c r="Q37" s="83"/>
      <c r="R37" s="83"/>
      <c r="S37" s="84" t="s">
        <v>1167</v>
      </c>
    </row>
    <row r="38" spans="1:19" s="85" customFormat="1" ht="16.05" customHeight="1" x14ac:dyDescent="0.35">
      <c r="A38" s="71">
        <v>35</v>
      </c>
      <c r="B38" s="71" t="s">
        <v>652</v>
      </c>
      <c r="C38" s="71" t="s">
        <v>653</v>
      </c>
      <c r="D38" s="71" t="s">
        <v>654</v>
      </c>
      <c r="E38" s="71" t="s">
        <v>537</v>
      </c>
      <c r="F38" s="71" t="s">
        <v>538</v>
      </c>
      <c r="G38" s="82">
        <v>45673</v>
      </c>
      <c r="H38" s="82" t="s">
        <v>539</v>
      </c>
      <c r="I38" s="71" t="s">
        <v>540</v>
      </c>
      <c r="J38" s="71" t="s">
        <v>541</v>
      </c>
      <c r="K38" s="71" t="s">
        <v>542</v>
      </c>
      <c r="L38" s="83">
        <v>0.33333333333333331</v>
      </c>
      <c r="M38" s="83">
        <v>0.42708333333333331</v>
      </c>
      <c r="N38" s="83" t="s">
        <v>543</v>
      </c>
      <c r="O38" s="71">
        <v>1120</v>
      </c>
      <c r="P38" s="71">
        <v>8</v>
      </c>
      <c r="Q38" s="83"/>
      <c r="R38" s="83"/>
      <c r="S38" s="84" t="s">
        <v>1167</v>
      </c>
    </row>
    <row r="39" spans="1:19" s="85" customFormat="1" ht="16.05" customHeight="1" x14ac:dyDescent="0.35">
      <c r="A39" s="71">
        <v>36</v>
      </c>
      <c r="B39" s="71" t="s">
        <v>655</v>
      </c>
      <c r="C39" s="71" t="s">
        <v>656</v>
      </c>
      <c r="D39" s="71" t="s">
        <v>657</v>
      </c>
      <c r="E39" s="71" t="s">
        <v>537</v>
      </c>
      <c r="F39" s="71" t="s">
        <v>538</v>
      </c>
      <c r="G39" s="82">
        <v>45673</v>
      </c>
      <c r="H39" s="82" t="s">
        <v>539</v>
      </c>
      <c r="I39" s="71" t="s">
        <v>540</v>
      </c>
      <c r="J39" s="71" t="s">
        <v>541</v>
      </c>
      <c r="K39" s="71" t="s">
        <v>542</v>
      </c>
      <c r="L39" s="83">
        <v>0.33333333333333331</v>
      </c>
      <c r="M39" s="83">
        <v>0.42708333333333331</v>
      </c>
      <c r="N39" s="83" t="s">
        <v>543</v>
      </c>
      <c r="O39" s="71">
        <v>1120</v>
      </c>
      <c r="P39" s="71">
        <v>8</v>
      </c>
      <c r="Q39" s="83"/>
      <c r="R39" s="83"/>
      <c r="S39" s="84" t="s">
        <v>1167</v>
      </c>
    </row>
    <row r="40" spans="1:19" s="85" customFormat="1" ht="16.05" customHeight="1" x14ac:dyDescent="0.35">
      <c r="A40" s="71">
        <v>37</v>
      </c>
      <c r="B40" s="71" t="s">
        <v>658</v>
      </c>
      <c r="C40" s="71" t="s">
        <v>659</v>
      </c>
      <c r="D40" s="71" t="s">
        <v>660</v>
      </c>
      <c r="E40" s="71" t="s">
        <v>537</v>
      </c>
      <c r="F40" s="71" t="s">
        <v>538</v>
      </c>
      <c r="G40" s="82">
        <v>45673</v>
      </c>
      <c r="H40" s="82" t="s">
        <v>539</v>
      </c>
      <c r="I40" s="71" t="s">
        <v>540</v>
      </c>
      <c r="J40" s="71" t="s">
        <v>541</v>
      </c>
      <c r="K40" s="71" t="s">
        <v>542</v>
      </c>
      <c r="L40" s="83">
        <v>0.33333333333333331</v>
      </c>
      <c r="M40" s="83">
        <v>0.42708333333333331</v>
      </c>
      <c r="N40" s="83" t="s">
        <v>543</v>
      </c>
      <c r="O40" s="71">
        <v>1120</v>
      </c>
      <c r="P40" s="71">
        <v>8</v>
      </c>
      <c r="Q40" s="83"/>
      <c r="R40" s="83"/>
      <c r="S40" s="84" t="s">
        <v>1167</v>
      </c>
    </row>
    <row r="41" spans="1:19" s="85" customFormat="1" ht="16.05" customHeight="1" x14ac:dyDescent="0.35">
      <c r="A41" s="71">
        <v>38</v>
      </c>
      <c r="B41" s="71" t="s">
        <v>661</v>
      </c>
      <c r="C41" s="71" t="s">
        <v>662</v>
      </c>
      <c r="D41" s="71" t="s">
        <v>663</v>
      </c>
      <c r="E41" s="71" t="s">
        <v>537</v>
      </c>
      <c r="F41" s="71" t="s">
        <v>538</v>
      </c>
      <c r="G41" s="82">
        <v>45673</v>
      </c>
      <c r="H41" s="82" t="s">
        <v>539</v>
      </c>
      <c r="I41" s="71" t="s">
        <v>540</v>
      </c>
      <c r="J41" s="71" t="s">
        <v>541</v>
      </c>
      <c r="K41" s="71" t="s">
        <v>542</v>
      </c>
      <c r="L41" s="83">
        <v>0.33333333333333331</v>
      </c>
      <c r="M41" s="83">
        <v>0.42708333333333331</v>
      </c>
      <c r="N41" s="83" t="s">
        <v>543</v>
      </c>
      <c r="O41" s="71">
        <v>1220</v>
      </c>
      <c r="P41" s="71">
        <v>8</v>
      </c>
      <c r="Q41" s="83"/>
      <c r="R41" s="83"/>
      <c r="S41" s="84" t="s">
        <v>1167</v>
      </c>
    </row>
    <row r="42" spans="1:19" s="85" customFormat="1" ht="16.05" customHeight="1" x14ac:dyDescent="0.35">
      <c r="A42" s="71">
        <v>39</v>
      </c>
      <c r="B42" s="71" t="s">
        <v>664</v>
      </c>
      <c r="C42" s="71" t="s">
        <v>665</v>
      </c>
      <c r="D42" s="71" t="s">
        <v>666</v>
      </c>
      <c r="E42" s="71" t="s">
        <v>537</v>
      </c>
      <c r="F42" s="71" t="s">
        <v>538</v>
      </c>
      <c r="G42" s="82">
        <v>45673</v>
      </c>
      <c r="H42" s="82" t="s">
        <v>539</v>
      </c>
      <c r="I42" s="71" t="s">
        <v>540</v>
      </c>
      <c r="J42" s="71" t="s">
        <v>541</v>
      </c>
      <c r="K42" s="71" t="s">
        <v>542</v>
      </c>
      <c r="L42" s="83">
        <v>0.33333333333333331</v>
      </c>
      <c r="M42" s="83">
        <v>0.42708333333333331</v>
      </c>
      <c r="N42" s="83" t="s">
        <v>543</v>
      </c>
      <c r="O42" s="71">
        <v>1220</v>
      </c>
      <c r="P42" s="71">
        <v>8</v>
      </c>
      <c r="Q42" s="83"/>
      <c r="R42" s="83"/>
      <c r="S42" s="84" t="s">
        <v>1167</v>
      </c>
    </row>
    <row r="43" spans="1:19" s="85" customFormat="1" ht="16.05" customHeight="1" x14ac:dyDescent="0.35">
      <c r="A43" s="71">
        <v>40</v>
      </c>
      <c r="B43" s="71" t="s">
        <v>667</v>
      </c>
      <c r="C43" s="71" t="s">
        <v>668</v>
      </c>
      <c r="D43" s="71" t="s">
        <v>669</v>
      </c>
      <c r="E43" s="71" t="s">
        <v>537</v>
      </c>
      <c r="F43" s="71" t="s">
        <v>538</v>
      </c>
      <c r="G43" s="82">
        <v>45673</v>
      </c>
      <c r="H43" s="82" t="s">
        <v>539</v>
      </c>
      <c r="I43" s="71" t="s">
        <v>540</v>
      </c>
      <c r="J43" s="71" t="s">
        <v>541</v>
      </c>
      <c r="K43" s="71" t="s">
        <v>542</v>
      </c>
      <c r="L43" s="83">
        <v>0.33333333333333331</v>
      </c>
      <c r="M43" s="83">
        <v>0.42708333333333331</v>
      </c>
      <c r="N43" s="83" t="s">
        <v>543</v>
      </c>
      <c r="O43" s="71">
        <v>1220</v>
      </c>
      <c r="P43" s="71">
        <v>8</v>
      </c>
      <c r="Q43" s="83"/>
      <c r="R43" s="83"/>
      <c r="S43" s="84" t="s">
        <v>1167</v>
      </c>
    </row>
    <row r="44" spans="1:19" s="85" customFormat="1" ht="16.05" customHeight="1" x14ac:dyDescent="0.35">
      <c r="A44" s="71">
        <v>41</v>
      </c>
      <c r="B44" s="71" t="s">
        <v>670</v>
      </c>
      <c r="C44" s="71" t="s">
        <v>671</v>
      </c>
      <c r="D44" s="71" t="s">
        <v>672</v>
      </c>
      <c r="E44" s="71" t="s">
        <v>673</v>
      </c>
      <c r="F44" s="71" t="s">
        <v>538</v>
      </c>
      <c r="G44" s="82">
        <v>45671</v>
      </c>
      <c r="H44" s="82" t="s">
        <v>539</v>
      </c>
      <c r="I44" s="71" t="s">
        <v>674</v>
      </c>
      <c r="J44" s="71" t="s">
        <v>675</v>
      </c>
      <c r="K44" s="71" t="s">
        <v>567</v>
      </c>
      <c r="L44" s="87">
        <v>0.46527777777777779</v>
      </c>
      <c r="M44" s="87">
        <v>0.56597222222222221</v>
      </c>
      <c r="N44" s="83" t="s">
        <v>543</v>
      </c>
      <c r="O44" s="71">
        <v>830</v>
      </c>
      <c r="P44" s="71">
        <v>8</v>
      </c>
      <c r="Q44" s="83"/>
      <c r="R44" s="83"/>
      <c r="S44" s="84" t="s">
        <v>1167</v>
      </c>
    </row>
    <row r="45" spans="1:19" s="85" customFormat="1" ht="16.05" customHeight="1" x14ac:dyDescent="0.35">
      <c r="A45" s="71">
        <v>42</v>
      </c>
      <c r="B45" s="71" t="s">
        <v>676</v>
      </c>
      <c r="C45" s="71" t="s">
        <v>677</v>
      </c>
      <c r="D45" s="71" t="s">
        <v>678</v>
      </c>
      <c r="E45" s="71" t="s">
        <v>679</v>
      </c>
      <c r="F45" s="71" t="s">
        <v>538</v>
      </c>
      <c r="G45" s="82">
        <v>45671</v>
      </c>
      <c r="H45" s="82" t="s">
        <v>539</v>
      </c>
      <c r="I45" s="71" t="s">
        <v>680</v>
      </c>
      <c r="J45" s="87" t="s">
        <v>681</v>
      </c>
      <c r="K45" s="71" t="s">
        <v>542</v>
      </c>
      <c r="L45" s="87">
        <v>0.49652777777777779</v>
      </c>
      <c r="M45" s="87">
        <v>0.60763888888888884</v>
      </c>
      <c r="N45" s="83" t="s">
        <v>543</v>
      </c>
      <c r="O45" s="71">
        <v>970</v>
      </c>
      <c r="P45" s="71">
        <v>8</v>
      </c>
      <c r="Q45" s="83"/>
      <c r="R45" s="83"/>
      <c r="S45" s="84" t="s">
        <v>1167</v>
      </c>
    </row>
    <row r="46" spans="1:19" s="85" customFormat="1" ht="16.05" customHeight="1" x14ac:dyDescent="0.35">
      <c r="A46" s="71">
        <v>43</v>
      </c>
      <c r="B46" s="71" t="s">
        <v>682</v>
      </c>
      <c r="C46" s="71" t="s">
        <v>683</v>
      </c>
      <c r="D46" s="71" t="s">
        <v>684</v>
      </c>
      <c r="E46" s="71" t="s">
        <v>537</v>
      </c>
      <c r="F46" s="71" t="s">
        <v>559</v>
      </c>
      <c r="G46" s="82">
        <v>45675</v>
      </c>
      <c r="H46" s="82" t="s">
        <v>539</v>
      </c>
      <c r="I46" s="71" t="s">
        <v>540</v>
      </c>
      <c r="J46" s="71" t="s">
        <v>541</v>
      </c>
      <c r="K46" s="71" t="s">
        <v>542</v>
      </c>
      <c r="L46" s="83">
        <v>0.33333333333333331</v>
      </c>
      <c r="M46" s="83">
        <v>0.42708333333333331</v>
      </c>
      <c r="N46" s="83" t="s">
        <v>543</v>
      </c>
      <c r="O46" s="86">
        <v>1280</v>
      </c>
      <c r="P46" s="71">
        <v>8</v>
      </c>
      <c r="Q46" s="86">
        <v>331</v>
      </c>
      <c r="R46" s="86">
        <v>8</v>
      </c>
      <c r="S46" s="84" t="s">
        <v>1167</v>
      </c>
    </row>
    <row r="47" spans="1:19" s="85" customFormat="1" ht="16.05" customHeight="1" x14ac:dyDescent="0.35">
      <c r="A47" s="71">
        <v>44</v>
      </c>
      <c r="B47" s="71" t="s">
        <v>685</v>
      </c>
      <c r="C47" s="71" t="s">
        <v>686</v>
      </c>
      <c r="D47" s="71" t="s">
        <v>687</v>
      </c>
      <c r="E47" s="71" t="s">
        <v>688</v>
      </c>
      <c r="F47" s="71" t="s">
        <v>559</v>
      </c>
      <c r="G47" s="82">
        <v>45671</v>
      </c>
      <c r="H47" s="82" t="s">
        <v>539</v>
      </c>
      <c r="I47" s="71" t="s">
        <v>689</v>
      </c>
      <c r="J47" s="71" t="s">
        <v>690</v>
      </c>
      <c r="K47" s="71" t="s">
        <v>542</v>
      </c>
      <c r="L47" s="87">
        <v>0.50347222222222221</v>
      </c>
      <c r="M47" s="87">
        <v>0.59722222222222221</v>
      </c>
      <c r="N47" s="83" t="s">
        <v>543</v>
      </c>
      <c r="O47" s="71">
        <v>532</v>
      </c>
      <c r="P47" s="71">
        <v>8</v>
      </c>
      <c r="Q47" s="83"/>
      <c r="R47" s="83"/>
      <c r="S47" s="84" t="s">
        <v>1167</v>
      </c>
    </row>
    <row r="48" spans="1:19" s="85" customFormat="1" ht="16.05" customHeight="1" x14ac:dyDescent="0.35">
      <c r="A48" s="71">
        <v>45</v>
      </c>
      <c r="B48" s="71" t="s">
        <v>691</v>
      </c>
      <c r="C48" s="71" t="s">
        <v>692</v>
      </c>
      <c r="D48" s="71" t="s">
        <v>693</v>
      </c>
      <c r="E48" s="71" t="s">
        <v>694</v>
      </c>
      <c r="F48" s="71" t="s">
        <v>538</v>
      </c>
      <c r="G48" s="82">
        <v>45671</v>
      </c>
      <c r="H48" s="82" t="s">
        <v>539</v>
      </c>
      <c r="I48" s="71" t="s">
        <v>695</v>
      </c>
      <c r="J48" s="82" t="s">
        <v>696</v>
      </c>
      <c r="K48" s="71" t="s">
        <v>567</v>
      </c>
      <c r="L48" s="87">
        <v>0.51041666666666663</v>
      </c>
      <c r="M48" s="87">
        <v>0.62152777777777779</v>
      </c>
      <c r="N48" s="83" t="s">
        <v>543</v>
      </c>
      <c r="O48" s="71">
        <v>930</v>
      </c>
      <c r="P48" s="71">
        <v>8</v>
      </c>
      <c r="Q48" s="83"/>
      <c r="R48" s="83"/>
      <c r="S48" s="84" t="s">
        <v>1167</v>
      </c>
    </row>
    <row r="49" spans="1:19" s="85" customFormat="1" ht="16.05" customHeight="1" x14ac:dyDescent="0.35">
      <c r="A49" s="71">
        <v>46</v>
      </c>
      <c r="B49" s="71" t="s">
        <v>697</v>
      </c>
      <c r="C49" s="71" t="s">
        <v>698</v>
      </c>
      <c r="D49" s="71" t="s">
        <v>699</v>
      </c>
      <c r="E49" s="71" t="s">
        <v>688</v>
      </c>
      <c r="F49" s="71" t="s">
        <v>538</v>
      </c>
      <c r="G49" s="82">
        <v>45671</v>
      </c>
      <c r="H49" s="82" t="s">
        <v>539</v>
      </c>
      <c r="I49" s="71" t="s">
        <v>689</v>
      </c>
      <c r="J49" s="71" t="s">
        <v>690</v>
      </c>
      <c r="K49" s="71" t="s">
        <v>542</v>
      </c>
      <c r="L49" s="87">
        <v>0.50347222222222221</v>
      </c>
      <c r="M49" s="87">
        <v>0.59722222222222221</v>
      </c>
      <c r="N49" s="83" t="s">
        <v>543</v>
      </c>
      <c r="O49" s="71">
        <v>532</v>
      </c>
      <c r="P49" s="71">
        <v>8</v>
      </c>
      <c r="Q49" s="83"/>
      <c r="R49" s="83"/>
      <c r="S49" s="84" t="s">
        <v>1167</v>
      </c>
    </row>
    <row r="50" spans="1:19" s="85" customFormat="1" ht="16.05" customHeight="1" x14ac:dyDescent="0.35">
      <c r="A50" s="71">
        <v>47</v>
      </c>
      <c r="B50" s="71" t="s">
        <v>700</v>
      </c>
      <c r="C50" s="71" t="s">
        <v>701</v>
      </c>
      <c r="D50" s="71" t="s">
        <v>702</v>
      </c>
      <c r="E50" s="71" t="s">
        <v>580</v>
      </c>
      <c r="F50" s="71" t="s">
        <v>538</v>
      </c>
      <c r="G50" s="82">
        <v>45671</v>
      </c>
      <c r="H50" s="82" t="s">
        <v>539</v>
      </c>
      <c r="I50" s="71" t="s">
        <v>703</v>
      </c>
      <c r="J50" s="71" t="s">
        <v>704</v>
      </c>
      <c r="K50" s="71" t="s">
        <v>567</v>
      </c>
      <c r="L50" s="87">
        <v>0.4513888888888889</v>
      </c>
      <c r="M50" s="87">
        <v>0.53125</v>
      </c>
      <c r="N50" s="83" t="s">
        <v>543</v>
      </c>
      <c r="O50" s="71">
        <v>960</v>
      </c>
      <c r="P50" s="71">
        <v>8</v>
      </c>
      <c r="Q50" s="83"/>
      <c r="R50" s="83"/>
      <c r="S50" s="84" t="s">
        <v>1167</v>
      </c>
    </row>
    <row r="51" spans="1:19" s="85" customFormat="1" ht="16.05" customHeight="1" x14ac:dyDescent="0.35">
      <c r="A51" s="71">
        <v>48</v>
      </c>
      <c r="B51" s="71" t="s">
        <v>705</v>
      </c>
      <c r="C51" s="71" t="s">
        <v>706</v>
      </c>
      <c r="D51" s="71" t="s">
        <v>707</v>
      </c>
      <c r="E51" s="71" t="s">
        <v>537</v>
      </c>
      <c r="F51" s="71" t="s">
        <v>538</v>
      </c>
      <c r="G51" s="82">
        <v>45673</v>
      </c>
      <c r="H51" s="82" t="s">
        <v>539</v>
      </c>
      <c r="I51" s="71" t="s">
        <v>540</v>
      </c>
      <c r="J51" s="71" t="s">
        <v>541</v>
      </c>
      <c r="K51" s="71" t="s">
        <v>542</v>
      </c>
      <c r="L51" s="83">
        <v>0.33333333333333331</v>
      </c>
      <c r="M51" s="83">
        <v>0.42708333333333331</v>
      </c>
      <c r="N51" s="83" t="s">
        <v>543</v>
      </c>
      <c r="O51" s="71">
        <v>1220</v>
      </c>
      <c r="P51" s="71">
        <v>8</v>
      </c>
      <c r="Q51" s="83"/>
      <c r="R51" s="83"/>
      <c r="S51" s="84" t="s">
        <v>1167</v>
      </c>
    </row>
    <row r="52" spans="1:19" s="85" customFormat="1" ht="16.05" customHeight="1" x14ac:dyDescent="0.35">
      <c r="A52" s="71">
        <v>49</v>
      </c>
      <c r="B52" s="71" t="s">
        <v>708</v>
      </c>
      <c r="C52" s="71" t="s">
        <v>709</v>
      </c>
      <c r="D52" s="71" t="s">
        <v>710</v>
      </c>
      <c r="E52" s="71" t="s">
        <v>537</v>
      </c>
      <c r="F52" s="71" t="s">
        <v>538</v>
      </c>
      <c r="G52" s="82">
        <v>45673</v>
      </c>
      <c r="H52" s="82" t="s">
        <v>539</v>
      </c>
      <c r="I52" s="71" t="s">
        <v>540</v>
      </c>
      <c r="J52" s="71" t="s">
        <v>541</v>
      </c>
      <c r="K52" s="71" t="s">
        <v>542</v>
      </c>
      <c r="L52" s="83">
        <v>0.33333333333333331</v>
      </c>
      <c r="M52" s="83">
        <v>0.42708333333333331</v>
      </c>
      <c r="N52" s="83" t="s">
        <v>543</v>
      </c>
      <c r="O52" s="71">
        <v>1220</v>
      </c>
      <c r="P52" s="71">
        <v>8</v>
      </c>
      <c r="Q52" s="83"/>
      <c r="R52" s="83"/>
      <c r="S52" s="84" t="s">
        <v>1167</v>
      </c>
    </row>
    <row r="53" spans="1:19" s="85" customFormat="1" ht="16.05" customHeight="1" x14ac:dyDescent="0.35">
      <c r="A53" s="71">
        <v>50</v>
      </c>
      <c r="B53" s="71" t="s">
        <v>711</v>
      </c>
      <c r="C53" s="71" t="s">
        <v>712</v>
      </c>
      <c r="D53" s="71" t="s">
        <v>713</v>
      </c>
      <c r="E53" s="71" t="s">
        <v>679</v>
      </c>
      <c r="F53" s="71" t="s">
        <v>538</v>
      </c>
      <c r="G53" s="82">
        <v>45671</v>
      </c>
      <c r="H53" s="82" t="s">
        <v>539</v>
      </c>
      <c r="I53" s="71" t="s">
        <v>680</v>
      </c>
      <c r="J53" s="87" t="s">
        <v>681</v>
      </c>
      <c r="K53" s="71" t="s">
        <v>542</v>
      </c>
      <c r="L53" s="87">
        <v>0.49652777777777779</v>
      </c>
      <c r="M53" s="87">
        <v>0.60763888888888884</v>
      </c>
      <c r="N53" s="83" t="s">
        <v>543</v>
      </c>
      <c r="O53" s="71">
        <v>970</v>
      </c>
      <c r="P53" s="71">
        <v>8</v>
      </c>
      <c r="Q53" s="83"/>
      <c r="R53" s="83"/>
      <c r="S53" s="84" t="s">
        <v>1167</v>
      </c>
    </row>
    <row r="54" spans="1:19" s="85" customFormat="1" ht="16.05" customHeight="1" x14ac:dyDescent="0.35">
      <c r="A54" s="71">
        <v>51</v>
      </c>
      <c r="B54" s="71" t="s">
        <v>714</v>
      </c>
      <c r="C54" s="71" t="s">
        <v>715</v>
      </c>
      <c r="D54" s="71" t="s">
        <v>716</v>
      </c>
      <c r="E54" s="71" t="s">
        <v>537</v>
      </c>
      <c r="F54" s="71" t="s">
        <v>538</v>
      </c>
      <c r="G54" s="82">
        <v>45671</v>
      </c>
      <c r="H54" s="71" t="s">
        <v>539</v>
      </c>
      <c r="I54" s="71" t="s">
        <v>717</v>
      </c>
      <c r="J54" s="71" t="s">
        <v>718</v>
      </c>
      <c r="K54" s="71" t="s">
        <v>567</v>
      </c>
      <c r="L54" s="83">
        <v>0.6875</v>
      </c>
      <c r="M54" s="83">
        <v>0.77430555555555558</v>
      </c>
      <c r="N54" s="83" t="s">
        <v>543</v>
      </c>
      <c r="O54" s="71">
        <v>830</v>
      </c>
      <c r="P54" s="71">
        <v>8</v>
      </c>
      <c r="Q54" s="83"/>
      <c r="R54" s="83"/>
      <c r="S54" s="84" t="s">
        <v>1167</v>
      </c>
    </row>
    <row r="55" spans="1:19" s="85" customFormat="1" ht="16.05" customHeight="1" x14ac:dyDescent="0.35">
      <c r="A55" s="71">
        <v>52</v>
      </c>
      <c r="B55" s="71" t="s">
        <v>719</v>
      </c>
      <c r="C55" s="71" t="s">
        <v>720</v>
      </c>
      <c r="D55" s="71" t="s">
        <v>721</v>
      </c>
      <c r="E55" s="71" t="s">
        <v>722</v>
      </c>
      <c r="F55" s="71" t="s">
        <v>559</v>
      </c>
      <c r="G55" s="82">
        <v>45671</v>
      </c>
      <c r="H55" s="82" t="s">
        <v>539</v>
      </c>
      <c r="I55" s="71" t="s">
        <v>717</v>
      </c>
      <c r="J55" s="71" t="s">
        <v>718</v>
      </c>
      <c r="K55" s="71" t="s">
        <v>567</v>
      </c>
      <c r="L55" s="87">
        <v>0.6875</v>
      </c>
      <c r="M55" s="87">
        <v>0.77430555555555558</v>
      </c>
      <c r="N55" s="83" t="s">
        <v>543</v>
      </c>
      <c r="O55" s="71">
        <v>830</v>
      </c>
      <c r="P55" s="71">
        <v>8</v>
      </c>
      <c r="Q55" s="83"/>
      <c r="R55" s="83"/>
      <c r="S55" s="84" t="s">
        <v>1167</v>
      </c>
    </row>
    <row r="56" spans="1:19" s="85" customFormat="1" ht="16.05" customHeight="1" x14ac:dyDescent="0.35">
      <c r="A56" s="71">
        <v>53</v>
      </c>
      <c r="B56" s="71" t="s">
        <v>723</v>
      </c>
      <c r="C56" s="71" t="s">
        <v>724</v>
      </c>
      <c r="D56" s="71" t="s">
        <v>725</v>
      </c>
      <c r="E56" s="71" t="s">
        <v>580</v>
      </c>
      <c r="F56" s="71" t="s">
        <v>559</v>
      </c>
      <c r="G56" s="82">
        <v>45671</v>
      </c>
      <c r="H56" s="82" t="s">
        <v>539</v>
      </c>
      <c r="I56" s="71" t="s">
        <v>703</v>
      </c>
      <c r="J56" s="71" t="s">
        <v>704</v>
      </c>
      <c r="K56" s="71" t="s">
        <v>567</v>
      </c>
      <c r="L56" s="83">
        <v>0.4513888888888889</v>
      </c>
      <c r="M56" s="83">
        <v>0.53125</v>
      </c>
      <c r="N56" s="83" t="s">
        <v>543</v>
      </c>
      <c r="O56" s="71">
        <v>960</v>
      </c>
      <c r="P56" s="71">
        <v>8</v>
      </c>
      <c r="Q56" s="83"/>
      <c r="R56" s="83"/>
      <c r="S56" s="84" t="s">
        <v>1167</v>
      </c>
    </row>
    <row r="57" spans="1:19" s="85" customFormat="1" ht="16.05" customHeight="1" x14ac:dyDescent="0.35">
      <c r="A57" s="71">
        <v>54</v>
      </c>
      <c r="B57" s="71" t="s">
        <v>726</v>
      </c>
      <c r="C57" s="71" t="s">
        <v>727</v>
      </c>
      <c r="D57" s="71" t="s">
        <v>728</v>
      </c>
      <c r="E57" s="71" t="s">
        <v>580</v>
      </c>
      <c r="F57" s="71" t="s">
        <v>559</v>
      </c>
      <c r="G57" s="82">
        <v>45671</v>
      </c>
      <c r="H57" s="82" t="s">
        <v>539</v>
      </c>
      <c r="I57" s="71" t="s">
        <v>703</v>
      </c>
      <c r="J57" s="71" t="s">
        <v>704</v>
      </c>
      <c r="K57" s="71" t="s">
        <v>567</v>
      </c>
      <c r="L57" s="83">
        <v>0.4513888888888889</v>
      </c>
      <c r="M57" s="83">
        <v>0.53125</v>
      </c>
      <c r="N57" s="83" t="s">
        <v>543</v>
      </c>
      <c r="O57" s="71">
        <v>960</v>
      </c>
      <c r="P57" s="71">
        <v>8</v>
      </c>
      <c r="Q57" s="83"/>
      <c r="R57" s="83"/>
      <c r="S57" s="84" t="s">
        <v>1167</v>
      </c>
    </row>
    <row r="58" spans="1:19" s="85" customFormat="1" ht="16.05" customHeight="1" x14ac:dyDescent="0.35">
      <c r="A58" s="71">
        <v>55</v>
      </c>
      <c r="B58" s="71" t="s">
        <v>729</v>
      </c>
      <c r="C58" s="71" t="s">
        <v>730</v>
      </c>
      <c r="D58" s="71" t="s">
        <v>731</v>
      </c>
      <c r="E58" s="71" t="s">
        <v>679</v>
      </c>
      <c r="F58" s="71" t="s">
        <v>559</v>
      </c>
      <c r="G58" s="82">
        <v>45672</v>
      </c>
      <c r="H58" s="82" t="s">
        <v>539</v>
      </c>
      <c r="I58" s="71" t="s">
        <v>732</v>
      </c>
      <c r="J58" s="71" t="s">
        <v>681</v>
      </c>
      <c r="K58" s="71" t="s">
        <v>542</v>
      </c>
      <c r="L58" s="83">
        <v>0.30208333333333331</v>
      </c>
      <c r="M58" s="83">
        <v>0.41666666666666669</v>
      </c>
      <c r="N58" s="83" t="s">
        <v>543</v>
      </c>
      <c r="O58" s="71">
        <v>970</v>
      </c>
      <c r="P58" s="71">
        <v>8</v>
      </c>
      <c r="Q58" s="83"/>
      <c r="R58" s="83"/>
      <c r="S58" s="84" t="s">
        <v>1167</v>
      </c>
    </row>
    <row r="59" spans="1:19" s="85" customFormat="1" ht="16.05" customHeight="1" x14ac:dyDescent="0.35">
      <c r="A59" s="71">
        <v>56</v>
      </c>
      <c r="B59" s="71" t="s">
        <v>733</v>
      </c>
      <c r="C59" s="71" t="s">
        <v>734</v>
      </c>
      <c r="D59" s="71" t="s">
        <v>735</v>
      </c>
      <c r="E59" s="71" t="s">
        <v>736</v>
      </c>
      <c r="F59" s="71" t="s">
        <v>559</v>
      </c>
      <c r="G59" s="82">
        <v>45671</v>
      </c>
      <c r="H59" s="82" t="s">
        <v>539</v>
      </c>
      <c r="I59" s="71" t="s">
        <v>737</v>
      </c>
      <c r="J59" s="71" t="s">
        <v>738</v>
      </c>
      <c r="K59" s="71" t="s">
        <v>567</v>
      </c>
      <c r="L59" s="83">
        <v>0.5625</v>
      </c>
      <c r="M59" s="83">
        <v>0.6875</v>
      </c>
      <c r="N59" s="83" t="s">
        <v>543</v>
      </c>
      <c r="O59" s="71">
        <v>680</v>
      </c>
      <c r="P59" s="71">
        <v>8</v>
      </c>
      <c r="Q59" s="83"/>
      <c r="R59" s="83"/>
      <c r="S59" s="84" t="s">
        <v>1167</v>
      </c>
    </row>
    <row r="60" spans="1:19" s="85" customFormat="1" ht="16.05" customHeight="1" x14ac:dyDescent="0.35">
      <c r="A60" s="71">
        <v>57</v>
      </c>
      <c r="B60" s="71" t="s">
        <v>739</v>
      </c>
      <c r="C60" s="71" t="s">
        <v>740</v>
      </c>
      <c r="D60" s="71" t="s">
        <v>741</v>
      </c>
      <c r="E60" s="71" t="s">
        <v>580</v>
      </c>
      <c r="F60" s="71" t="s">
        <v>538</v>
      </c>
      <c r="G60" s="82">
        <v>45671</v>
      </c>
      <c r="H60" s="82" t="s">
        <v>539</v>
      </c>
      <c r="I60" s="71" t="s">
        <v>703</v>
      </c>
      <c r="J60" s="71" t="s">
        <v>704</v>
      </c>
      <c r="K60" s="71" t="s">
        <v>567</v>
      </c>
      <c r="L60" s="87">
        <v>0.4513888888888889</v>
      </c>
      <c r="M60" s="87">
        <v>0.53125</v>
      </c>
      <c r="N60" s="83" t="s">
        <v>543</v>
      </c>
      <c r="O60" s="71">
        <v>960</v>
      </c>
      <c r="P60" s="71">
        <v>8</v>
      </c>
      <c r="Q60" s="83"/>
      <c r="R60" s="83"/>
      <c r="S60" s="84" t="s">
        <v>1167</v>
      </c>
    </row>
    <row r="61" spans="1:19" s="85" customFormat="1" ht="16.05" customHeight="1" x14ac:dyDescent="0.35">
      <c r="A61" s="71">
        <v>58</v>
      </c>
      <c r="B61" s="71" t="s">
        <v>742</v>
      </c>
      <c r="C61" s="71" t="s">
        <v>743</v>
      </c>
      <c r="D61" s="71" t="s">
        <v>744</v>
      </c>
      <c r="E61" s="71" t="s">
        <v>679</v>
      </c>
      <c r="F61" s="71" t="s">
        <v>559</v>
      </c>
      <c r="G61" s="82">
        <v>45671</v>
      </c>
      <c r="H61" s="82" t="s">
        <v>539</v>
      </c>
      <c r="I61" s="71" t="s">
        <v>680</v>
      </c>
      <c r="J61" s="87" t="s">
        <v>681</v>
      </c>
      <c r="K61" s="71" t="s">
        <v>542</v>
      </c>
      <c r="L61" s="87">
        <v>0.49652777777777779</v>
      </c>
      <c r="M61" s="87">
        <v>0.60763888888888884</v>
      </c>
      <c r="N61" s="83" t="s">
        <v>543</v>
      </c>
      <c r="O61" s="71">
        <v>970</v>
      </c>
      <c r="P61" s="71">
        <v>8</v>
      </c>
      <c r="Q61" s="83"/>
      <c r="R61" s="83"/>
      <c r="S61" s="84" t="s">
        <v>1167</v>
      </c>
    </row>
    <row r="62" spans="1:19" s="85" customFormat="1" ht="16.05" customHeight="1" x14ac:dyDescent="0.35">
      <c r="A62" s="71">
        <v>59</v>
      </c>
      <c r="B62" s="71" t="s">
        <v>745</v>
      </c>
      <c r="C62" s="71" t="s">
        <v>746</v>
      </c>
      <c r="D62" s="71" t="s">
        <v>747</v>
      </c>
      <c r="E62" s="71" t="s">
        <v>748</v>
      </c>
      <c r="F62" s="71" t="s">
        <v>559</v>
      </c>
      <c r="G62" s="82">
        <v>45672</v>
      </c>
      <c r="H62" s="82" t="s">
        <v>539</v>
      </c>
      <c r="I62" s="71" t="s">
        <v>749</v>
      </c>
      <c r="J62" s="71" t="s">
        <v>750</v>
      </c>
      <c r="K62" s="71" t="s">
        <v>542</v>
      </c>
      <c r="L62" s="87">
        <v>0.41319444444444442</v>
      </c>
      <c r="M62" s="87">
        <v>0.51041666666666663</v>
      </c>
      <c r="N62" s="83" t="s">
        <v>543</v>
      </c>
      <c r="O62" s="71">
        <v>280</v>
      </c>
      <c r="P62" s="71">
        <v>8</v>
      </c>
      <c r="Q62" s="71">
        <v>188</v>
      </c>
      <c r="R62" s="86">
        <v>8</v>
      </c>
      <c r="S62" s="84" t="s">
        <v>1167</v>
      </c>
    </row>
    <row r="63" spans="1:19" s="85" customFormat="1" ht="16.05" customHeight="1" x14ac:dyDescent="0.35">
      <c r="A63" s="71">
        <v>60</v>
      </c>
      <c r="B63" s="71" t="s">
        <v>751</v>
      </c>
      <c r="C63" s="71" t="s">
        <v>752</v>
      </c>
      <c r="D63" s="71" t="s">
        <v>753</v>
      </c>
      <c r="E63" s="71" t="s">
        <v>754</v>
      </c>
      <c r="F63" s="71" t="s">
        <v>559</v>
      </c>
      <c r="G63" s="82">
        <v>45671</v>
      </c>
      <c r="H63" s="82" t="s">
        <v>539</v>
      </c>
      <c r="I63" s="71" t="s">
        <v>755</v>
      </c>
      <c r="J63" s="71" t="s">
        <v>756</v>
      </c>
      <c r="K63" s="71" t="s">
        <v>567</v>
      </c>
      <c r="L63" s="87">
        <v>0.44791666666666669</v>
      </c>
      <c r="M63" s="87">
        <v>0.64930555555555558</v>
      </c>
      <c r="N63" s="71" t="s">
        <v>543</v>
      </c>
      <c r="O63" s="71">
        <v>2270</v>
      </c>
      <c r="P63" s="71">
        <v>8</v>
      </c>
      <c r="Q63" s="83"/>
      <c r="R63" s="83"/>
      <c r="S63" s="84" t="s">
        <v>1167</v>
      </c>
    </row>
    <row r="64" spans="1:19" s="85" customFormat="1" ht="16.05" customHeight="1" x14ac:dyDescent="0.35">
      <c r="A64" s="71">
        <v>61</v>
      </c>
      <c r="B64" s="71" t="s">
        <v>757</v>
      </c>
      <c r="C64" s="71" t="s">
        <v>758</v>
      </c>
      <c r="D64" s="71" t="s">
        <v>759</v>
      </c>
      <c r="E64" s="71" t="s">
        <v>760</v>
      </c>
      <c r="F64" s="71" t="s">
        <v>538</v>
      </c>
      <c r="G64" s="82">
        <v>45671</v>
      </c>
      <c r="H64" s="82" t="s">
        <v>539</v>
      </c>
      <c r="I64" s="71" t="s">
        <v>761</v>
      </c>
      <c r="J64" s="71" t="s">
        <v>762</v>
      </c>
      <c r="K64" s="71" t="s">
        <v>542</v>
      </c>
      <c r="L64" s="87">
        <v>0.67361111111111116</v>
      </c>
      <c r="M64" s="87">
        <v>0.76388888888888884</v>
      </c>
      <c r="N64" s="83" t="s">
        <v>543</v>
      </c>
      <c r="O64" s="71">
        <v>980</v>
      </c>
      <c r="P64" s="71">
        <v>8</v>
      </c>
      <c r="Q64" s="83"/>
      <c r="R64" s="83"/>
      <c r="S64" s="84" t="s">
        <v>1167</v>
      </c>
    </row>
    <row r="65" spans="1:19" s="85" customFormat="1" ht="16.05" customHeight="1" x14ac:dyDescent="0.35">
      <c r="A65" s="71">
        <v>62</v>
      </c>
      <c r="B65" s="71" t="s">
        <v>763</v>
      </c>
      <c r="C65" s="71" t="s">
        <v>764</v>
      </c>
      <c r="D65" s="71" t="s">
        <v>765</v>
      </c>
      <c r="E65" s="71" t="s">
        <v>760</v>
      </c>
      <c r="F65" s="71" t="s">
        <v>538</v>
      </c>
      <c r="G65" s="82">
        <v>45671</v>
      </c>
      <c r="H65" s="82" t="s">
        <v>539</v>
      </c>
      <c r="I65" s="71" t="s">
        <v>761</v>
      </c>
      <c r="J65" s="71" t="s">
        <v>762</v>
      </c>
      <c r="K65" s="71" t="s">
        <v>542</v>
      </c>
      <c r="L65" s="87">
        <v>0.67361111111111116</v>
      </c>
      <c r="M65" s="87">
        <v>0.76388888888888884</v>
      </c>
      <c r="N65" s="83" t="s">
        <v>543</v>
      </c>
      <c r="O65" s="71">
        <v>980</v>
      </c>
      <c r="P65" s="71">
        <v>8</v>
      </c>
      <c r="Q65" s="83"/>
      <c r="R65" s="83"/>
      <c r="S65" s="84" t="s">
        <v>1167</v>
      </c>
    </row>
    <row r="66" spans="1:19" s="85" customFormat="1" ht="16.05" customHeight="1" x14ac:dyDescent="0.35">
      <c r="A66" s="71">
        <v>63</v>
      </c>
      <c r="B66" s="71" t="s">
        <v>766</v>
      </c>
      <c r="C66" s="71" t="s">
        <v>767</v>
      </c>
      <c r="D66" s="71" t="s">
        <v>768</v>
      </c>
      <c r="E66" s="71" t="s">
        <v>694</v>
      </c>
      <c r="F66" s="71" t="s">
        <v>559</v>
      </c>
      <c r="G66" s="82">
        <v>45671</v>
      </c>
      <c r="H66" s="82" t="s">
        <v>539</v>
      </c>
      <c r="I66" s="71" t="s">
        <v>695</v>
      </c>
      <c r="J66" s="82" t="s">
        <v>696</v>
      </c>
      <c r="K66" s="71" t="s">
        <v>567</v>
      </c>
      <c r="L66" s="87">
        <v>0.51041666666666663</v>
      </c>
      <c r="M66" s="87">
        <v>0.62152777777777779</v>
      </c>
      <c r="N66" s="83" t="s">
        <v>543</v>
      </c>
      <c r="O66" s="71">
        <v>930</v>
      </c>
      <c r="P66" s="71">
        <v>8</v>
      </c>
      <c r="Q66" s="83"/>
      <c r="R66" s="83"/>
      <c r="S66" s="84" t="s">
        <v>1167</v>
      </c>
    </row>
    <row r="67" spans="1:19" s="85" customFormat="1" ht="16.05" customHeight="1" x14ac:dyDescent="0.35">
      <c r="A67" s="71">
        <v>64</v>
      </c>
      <c r="B67" s="71" t="s">
        <v>769</v>
      </c>
      <c r="C67" s="71" t="s">
        <v>770</v>
      </c>
      <c r="D67" s="71" t="s">
        <v>771</v>
      </c>
      <c r="E67" s="71" t="s">
        <v>748</v>
      </c>
      <c r="F67" s="71" t="s">
        <v>559</v>
      </c>
      <c r="G67" s="82">
        <v>45671</v>
      </c>
      <c r="H67" s="82" t="s">
        <v>539</v>
      </c>
      <c r="I67" s="71" t="s">
        <v>772</v>
      </c>
      <c r="J67" s="71" t="s">
        <v>773</v>
      </c>
      <c r="K67" s="71" t="s">
        <v>567</v>
      </c>
      <c r="L67" s="87">
        <v>0.57638888888888884</v>
      </c>
      <c r="M67" s="87">
        <v>0.67361111111111116</v>
      </c>
      <c r="N67" s="83" t="s">
        <v>543</v>
      </c>
      <c r="O67" s="71">
        <v>370</v>
      </c>
      <c r="P67" s="71">
        <v>8</v>
      </c>
      <c r="Q67" s="83"/>
      <c r="R67" s="83"/>
      <c r="S67" s="84" t="s">
        <v>1167</v>
      </c>
    </row>
    <row r="68" spans="1:19" s="85" customFormat="1" ht="16.05" customHeight="1" x14ac:dyDescent="0.35">
      <c r="A68" s="71">
        <v>65</v>
      </c>
      <c r="B68" s="71" t="s">
        <v>774</v>
      </c>
      <c r="C68" s="71" t="s">
        <v>775</v>
      </c>
      <c r="D68" s="71" t="s">
        <v>776</v>
      </c>
      <c r="E68" s="71" t="s">
        <v>694</v>
      </c>
      <c r="F68" s="71" t="s">
        <v>559</v>
      </c>
      <c r="G68" s="82">
        <v>45671</v>
      </c>
      <c r="H68" s="82" t="s">
        <v>539</v>
      </c>
      <c r="I68" s="71" t="s">
        <v>695</v>
      </c>
      <c r="J68" s="82" t="s">
        <v>696</v>
      </c>
      <c r="K68" s="71" t="s">
        <v>567</v>
      </c>
      <c r="L68" s="87">
        <v>0.51041666666666663</v>
      </c>
      <c r="M68" s="87">
        <v>0.62152777777777779</v>
      </c>
      <c r="N68" s="83" t="s">
        <v>543</v>
      </c>
      <c r="O68" s="71">
        <v>930</v>
      </c>
      <c r="P68" s="71">
        <v>8</v>
      </c>
      <c r="Q68" s="83"/>
      <c r="R68" s="83"/>
      <c r="S68" s="84" t="s">
        <v>1167</v>
      </c>
    </row>
    <row r="69" spans="1:19" s="85" customFormat="1" ht="16.05" customHeight="1" x14ac:dyDescent="0.35">
      <c r="A69" s="71">
        <v>66</v>
      </c>
      <c r="B69" s="71" t="s">
        <v>777</v>
      </c>
      <c r="C69" s="71" t="s">
        <v>778</v>
      </c>
      <c r="D69" s="71" t="s">
        <v>779</v>
      </c>
      <c r="E69" s="71" t="s">
        <v>780</v>
      </c>
      <c r="F69" s="71" t="s">
        <v>559</v>
      </c>
      <c r="G69" s="82">
        <v>45671</v>
      </c>
      <c r="H69" s="82" t="s">
        <v>539</v>
      </c>
      <c r="I69" s="71" t="s">
        <v>781</v>
      </c>
      <c r="J69" s="71" t="s">
        <v>782</v>
      </c>
      <c r="K69" s="71" t="s">
        <v>542</v>
      </c>
      <c r="L69" s="87">
        <v>0.44097222222222221</v>
      </c>
      <c r="M69" s="87">
        <v>0.52777777777777779</v>
      </c>
      <c r="N69" s="83" t="s">
        <v>543</v>
      </c>
      <c r="O69" s="71">
        <v>720</v>
      </c>
      <c r="P69" s="71">
        <v>8</v>
      </c>
      <c r="Q69" s="83"/>
      <c r="R69" s="83"/>
      <c r="S69" s="84" t="s">
        <v>1167</v>
      </c>
    </row>
    <row r="70" spans="1:19" s="85" customFormat="1" ht="16.05" customHeight="1" x14ac:dyDescent="0.35">
      <c r="A70" s="71">
        <v>67</v>
      </c>
      <c r="B70" s="71" t="s">
        <v>783</v>
      </c>
      <c r="C70" s="71" t="s">
        <v>784</v>
      </c>
      <c r="D70" s="71" t="s">
        <v>785</v>
      </c>
      <c r="E70" s="71" t="s">
        <v>688</v>
      </c>
      <c r="F70" s="71" t="s">
        <v>559</v>
      </c>
      <c r="G70" s="82">
        <v>45671</v>
      </c>
      <c r="H70" s="82" t="s">
        <v>539</v>
      </c>
      <c r="I70" s="71" t="s">
        <v>689</v>
      </c>
      <c r="J70" s="71" t="s">
        <v>690</v>
      </c>
      <c r="K70" s="71" t="s">
        <v>542</v>
      </c>
      <c r="L70" s="87">
        <v>0.50347222222222221</v>
      </c>
      <c r="M70" s="87">
        <v>0.59722222222222221</v>
      </c>
      <c r="N70" s="83" t="s">
        <v>543</v>
      </c>
      <c r="O70" s="71">
        <v>532</v>
      </c>
      <c r="P70" s="71">
        <v>8</v>
      </c>
      <c r="Q70" s="83"/>
      <c r="R70" s="83"/>
      <c r="S70" s="84" t="s">
        <v>1167</v>
      </c>
    </row>
    <row r="71" spans="1:19" s="85" customFormat="1" ht="16.05" customHeight="1" x14ac:dyDescent="0.35">
      <c r="A71" s="71">
        <v>68</v>
      </c>
      <c r="B71" s="71" t="s">
        <v>786</v>
      </c>
      <c r="C71" s="71" t="s">
        <v>787</v>
      </c>
      <c r="D71" s="71" t="s">
        <v>788</v>
      </c>
      <c r="E71" s="71" t="s">
        <v>789</v>
      </c>
      <c r="F71" s="71" t="s">
        <v>559</v>
      </c>
      <c r="G71" s="82">
        <v>45671</v>
      </c>
      <c r="H71" s="82" t="s">
        <v>539</v>
      </c>
      <c r="I71" s="71" t="s">
        <v>790</v>
      </c>
      <c r="J71" s="87" t="s">
        <v>791</v>
      </c>
      <c r="K71" s="71" t="s">
        <v>542</v>
      </c>
      <c r="L71" s="87">
        <v>0.51388888888888884</v>
      </c>
      <c r="M71" s="87">
        <v>0.65277777777777779</v>
      </c>
      <c r="N71" s="83" t="s">
        <v>543</v>
      </c>
      <c r="O71" s="71">
        <v>1030</v>
      </c>
      <c r="P71" s="71">
        <v>8</v>
      </c>
      <c r="Q71" s="83"/>
      <c r="R71" s="83"/>
      <c r="S71" s="84" t="s">
        <v>1167</v>
      </c>
    </row>
    <row r="72" spans="1:19" s="85" customFormat="1" ht="16.05" customHeight="1" x14ac:dyDescent="0.35">
      <c r="A72" s="71">
        <v>69</v>
      </c>
      <c r="B72" s="71" t="s">
        <v>792</v>
      </c>
      <c r="C72" s="71" t="s">
        <v>793</v>
      </c>
      <c r="D72" s="71" t="s">
        <v>794</v>
      </c>
      <c r="E72" s="71" t="s">
        <v>795</v>
      </c>
      <c r="F72" s="71" t="s">
        <v>559</v>
      </c>
      <c r="G72" s="82">
        <v>45671</v>
      </c>
      <c r="H72" s="82" t="s">
        <v>539</v>
      </c>
      <c r="I72" s="71" t="s">
        <v>796</v>
      </c>
      <c r="J72" s="71" t="s">
        <v>797</v>
      </c>
      <c r="K72" s="71" t="s">
        <v>542</v>
      </c>
      <c r="L72" s="87">
        <v>0.53472222222222221</v>
      </c>
      <c r="M72" s="87">
        <v>0.66666666666666663</v>
      </c>
      <c r="N72" s="83" t="s">
        <v>543</v>
      </c>
      <c r="O72" s="71">
        <v>1060</v>
      </c>
      <c r="P72" s="71">
        <v>8</v>
      </c>
      <c r="Q72" s="83"/>
      <c r="R72" s="83"/>
      <c r="S72" s="84" t="s">
        <v>1167</v>
      </c>
    </row>
    <row r="73" spans="1:19" s="85" customFormat="1" ht="16.05" customHeight="1" x14ac:dyDescent="0.35">
      <c r="A73" s="71">
        <v>70</v>
      </c>
      <c r="B73" s="71" t="s">
        <v>798</v>
      </c>
      <c r="C73" s="71" t="s">
        <v>799</v>
      </c>
      <c r="D73" s="71" t="s">
        <v>800</v>
      </c>
      <c r="E73" s="71" t="s">
        <v>580</v>
      </c>
      <c r="F73" s="71" t="s">
        <v>559</v>
      </c>
      <c r="G73" s="82">
        <v>45671</v>
      </c>
      <c r="H73" s="82" t="s">
        <v>539</v>
      </c>
      <c r="I73" s="71" t="s">
        <v>703</v>
      </c>
      <c r="J73" s="71" t="s">
        <v>704</v>
      </c>
      <c r="K73" s="71" t="s">
        <v>567</v>
      </c>
      <c r="L73" s="87">
        <v>0.4513888888888889</v>
      </c>
      <c r="M73" s="87">
        <v>0.53125</v>
      </c>
      <c r="N73" s="83" t="s">
        <v>543</v>
      </c>
      <c r="O73" s="71">
        <v>960</v>
      </c>
      <c r="P73" s="71">
        <v>8</v>
      </c>
      <c r="Q73" s="83"/>
      <c r="R73" s="83"/>
      <c r="S73" s="84" t="s">
        <v>1167</v>
      </c>
    </row>
    <row r="74" spans="1:19" s="85" customFormat="1" ht="16.05" customHeight="1" x14ac:dyDescent="0.35">
      <c r="A74" s="71">
        <v>71</v>
      </c>
      <c r="B74" s="71" t="s">
        <v>801</v>
      </c>
      <c r="C74" s="71" t="s">
        <v>802</v>
      </c>
      <c r="D74" s="71" t="s">
        <v>803</v>
      </c>
      <c r="E74" s="71" t="s">
        <v>754</v>
      </c>
      <c r="F74" s="71" t="s">
        <v>559</v>
      </c>
      <c r="G74" s="82">
        <v>45671</v>
      </c>
      <c r="H74" s="82" t="s">
        <v>539</v>
      </c>
      <c r="I74" s="71" t="s">
        <v>755</v>
      </c>
      <c r="J74" s="71" t="s">
        <v>756</v>
      </c>
      <c r="K74" s="71" t="s">
        <v>567</v>
      </c>
      <c r="L74" s="87">
        <v>0.44791666666666669</v>
      </c>
      <c r="M74" s="87">
        <v>0.64930555555555558</v>
      </c>
      <c r="N74" s="71" t="s">
        <v>543</v>
      </c>
      <c r="O74" s="71">
        <v>2270</v>
      </c>
      <c r="P74" s="71">
        <v>8</v>
      </c>
      <c r="Q74" s="83"/>
      <c r="R74" s="83"/>
      <c r="S74" s="84" t="s">
        <v>1167</v>
      </c>
    </row>
    <row r="75" spans="1:19" s="85" customFormat="1" ht="16.05" customHeight="1" x14ac:dyDescent="0.35">
      <c r="A75" s="71">
        <v>72</v>
      </c>
      <c r="B75" s="71" t="s">
        <v>804</v>
      </c>
      <c r="C75" s="71" t="s">
        <v>805</v>
      </c>
      <c r="D75" s="71" t="s">
        <v>806</v>
      </c>
      <c r="E75" s="71" t="s">
        <v>537</v>
      </c>
      <c r="F75" s="71" t="s">
        <v>559</v>
      </c>
      <c r="G75" s="82">
        <v>45672</v>
      </c>
      <c r="H75" s="82" t="s">
        <v>539</v>
      </c>
      <c r="I75" s="71" t="s">
        <v>540</v>
      </c>
      <c r="J75" s="71" t="s">
        <v>541</v>
      </c>
      <c r="K75" s="71" t="s">
        <v>542</v>
      </c>
      <c r="L75" s="87">
        <v>0.33333333333333331</v>
      </c>
      <c r="M75" s="87">
        <v>0.42708333333333331</v>
      </c>
      <c r="N75" s="83" t="s">
        <v>543</v>
      </c>
      <c r="O75" s="71">
        <v>1020</v>
      </c>
      <c r="P75" s="71">
        <v>8</v>
      </c>
      <c r="Q75" s="83"/>
      <c r="R75" s="83"/>
      <c r="S75" s="84" t="s">
        <v>1167</v>
      </c>
    </row>
    <row r="76" spans="1:19" s="85" customFormat="1" ht="16.05" customHeight="1" x14ac:dyDescent="0.35">
      <c r="A76" s="71">
        <v>73</v>
      </c>
      <c r="B76" s="71" t="s">
        <v>807</v>
      </c>
      <c r="C76" s="71" t="s">
        <v>808</v>
      </c>
      <c r="D76" s="71" t="s">
        <v>809</v>
      </c>
      <c r="E76" s="71" t="s">
        <v>754</v>
      </c>
      <c r="F76" s="71" t="s">
        <v>559</v>
      </c>
      <c r="G76" s="82">
        <v>45671</v>
      </c>
      <c r="H76" s="82" t="s">
        <v>539</v>
      </c>
      <c r="I76" s="71" t="s">
        <v>755</v>
      </c>
      <c r="J76" s="71" t="s">
        <v>756</v>
      </c>
      <c r="K76" s="71" t="s">
        <v>567</v>
      </c>
      <c r="L76" s="87">
        <v>0.44791666666666669</v>
      </c>
      <c r="M76" s="87">
        <v>0.64930555555555558</v>
      </c>
      <c r="N76" s="71" t="s">
        <v>543</v>
      </c>
      <c r="O76" s="71">
        <v>2270</v>
      </c>
      <c r="P76" s="71">
        <v>8</v>
      </c>
      <c r="Q76" s="83"/>
      <c r="R76" s="83"/>
      <c r="S76" s="84" t="s">
        <v>1167</v>
      </c>
    </row>
    <row r="77" spans="1:19" s="85" customFormat="1" ht="16.05" customHeight="1" x14ac:dyDescent="0.35">
      <c r="A77" s="71">
        <v>74</v>
      </c>
      <c r="B77" s="71" t="s">
        <v>810</v>
      </c>
      <c r="C77" s="71" t="s">
        <v>811</v>
      </c>
      <c r="D77" s="71" t="s">
        <v>812</v>
      </c>
      <c r="E77" s="71" t="s">
        <v>748</v>
      </c>
      <c r="F77" s="71" t="s">
        <v>538</v>
      </c>
      <c r="G77" s="82">
        <v>45671</v>
      </c>
      <c r="H77" s="82" t="s">
        <v>539</v>
      </c>
      <c r="I77" s="71" t="s">
        <v>772</v>
      </c>
      <c r="J77" s="71" t="s">
        <v>773</v>
      </c>
      <c r="K77" s="71" t="s">
        <v>567</v>
      </c>
      <c r="L77" s="87">
        <v>0.57638888888888884</v>
      </c>
      <c r="M77" s="87">
        <v>0.67361111111111116</v>
      </c>
      <c r="N77" s="83" t="s">
        <v>543</v>
      </c>
      <c r="O77" s="71">
        <v>370</v>
      </c>
      <c r="P77" s="71">
        <v>8</v>
      </c>
      <c r="Q77" s="83"/>
      <c r="R77" s="83"/>
      <c r="S77" s="84" t="s">
        <v>1167</v>
      </c>
    </row>
    <row r="78" spans="1:19" s="85" customFormat="1" ht="16.05" customHeight="1" x14ac:dyDescent="0.35">
      <c r="A78" s="71">
        <v>75</v>
      </c>
      <c r="B78" s="71" t="s">
        <v>813</v>
      </c>
      <c r="C78" s="71" t="s">
        <v>814</v>
      </c>
      <c r="D78" s="71" t="s">
        <v>815</v>
      </c>
      <c r="E78" s="71" t="s">
        <v>580</v>
      </c>
      <c r="F78" s="71" t="s">
        <v>538</v>
      </c>
      <c r="G78" s="82">
        <v>45671</v>
      </c>
      <c r="H78" s="82" t="s">
        <v>539</v>
      </c>
      <c r="I78" s="71" t="s">
        <v>703</v>
      </c>
      <c r="J78" s="71" t="s">
        <v>704</v>
      </c>
      <c r="K78" s="71" t="s">
        <v>567</v>
      </c>
      <c r="L78" s="87">
        <v>0.4513888888888889</v>
      </c>
      <c r="M78" s="87">
        <v>0.53125</v>
      </c>
      <c r="N78" s="83" t="s">
        <v>543</v>
      </c>
      <c r="O78" s="71">
        <v>960</v>
      </c>
      <c r="P78" s="71">
        <v>8</v>
      </c>
      <c r="Q78" s="83"/>
      <c r="R78" s="83"/>
      <c r="S78" s="84" t="s">
        <v>1167</v>
      </c>
    </row>
    <row r="79" spans="1:19" s="85" customFormat="1" ht="16.05" customHeight="1" x14ac:dyDescent="0.35">
      <c r="A79" s="71">
        <v>76</v>
      </c>
      <c r="B79" s="71" t="s">
        <v>816</v>
      </c>
      <c r="C79" s="71" t="s">
        <v>817</v>
      </c>
      <c r="D79" s="71" t="s">
        <v>818</v>
      </c>
      <c r="E79" s="71" t="s">
        <v>819</v>
      </c>
      <c r="F79" s="71" t="s">
        <v>559</v>
      </c>
      <c r="G79" s="82">
        <v>45671</v>
      </c>
      <c r="H79" s="82" t="s">
        <v>539</v>
      </c>
      <c r="I79" s="71" t="s">
        <v>820</v>
      </c>
      <c r="J79" s="71" t="s">
        <v>821</v>
      </c>
      <c r="K79" s="71" t="s">
        <v>567</v>
      </c>
      <c r="L79" s="87">
        <v>0.625</v>
      </c>
      <c r="M79" s="87">
        <v>0.72569444444444442</v>
      </c>
      <c r="N79" s="83" t="s">
        <v>543</v>
      </c>
      <c r="O79" s="71">
        <v>840</v>
      </c>
      <c r="P79" s="71">
        <v>8</v>
      </c>
      <c r="Q79" s="83"/>
      <c r="R79" s="83"/>
      <c r="S79" s="84" t="s">
        <v>1167</v>
      </c>
    </row>
    <row r="80" spans="1:19" s="85" customFormat="1" ht="16.05" customHeight="1" x14ac:dyDescent="0.35">
      <c r="A80" s="71">
        <v>77</v>
      </c>
      <c r="B80" s="71" t="s">
        <v>822</v>
      </c>
      <c r="C80" s="71" t="s">
        <v>823</v>
      </c>
      <c r="D80" s="71" t="s">
        <v>824</v>
      </c>
      <c r="E80" s="71" t="s">
        <v>825</v>
      </c>
      <c r="F80" s="71" t="s">
        <v>559</v>
      </c>
      <c r="G80" s="82">
        <v>45671</v>
      </c>
      <c r="H80" s="82" t="s">
        <v>539</v>
      </c>
      <c r="I80" s="71" t="s">
        <v>826</v>
      </c>
      <c r="J80" s="71" t="s">
        <v>827</v>
      </c>
      <c r="K80" s="71" t="s">
        <v>542</v>
      </c>
      <c r="L80" s="87">
        <v>0.51041666666666663</v>
      </c>
      <c r="M80" s="87">
        <v>0.63541666666666663</v>
      </c>
      <c r="N80" s="83" t="s">
        <v>543</v>
      </c>
      <c r="O80" s="71">
        <v>620</v>
      </c>
      <c r="P80" s="71">
        <v>8</v>
      </c>
      <c r="Q80" s="83"/>
      <c r="R80" s="83"/>
      <c r="S80" s="84" t="s">
        <v>1167</v>
      </c>
    </row>
    <row r="81" spans="1:19" s="85" customFormat="1" ht="16.05" customHeight="1" x14ac:dyDescent="0.35">
      <c r="A81" s="71">
        <v>78</v>
      </c>
      <c r="B81" s="71" t="s">
        <v>828</v>
      </c>
      <c r="C81" s="71" t="s">
        <v>829</v>
      </c>
      <c r="D81" s="71" t="s">
        <v>830</v>
      </c>
      <c r="E81" s="71" t="s">
        <v>694</v>
      </c>
      <c r="F81" s="71" t="s">
        <v>559</v>
      </c>
      <c r="G81" s="82">
        <v>45671</v>
      </c>
      <c r="H81" s="82" t="s">
        <v>539</v>
      </c>
      <c r="I81" s="71" t="s">
        <v>695</v>
      </c>
      <c r="J81" s="82" t="s">
        <v>696</v>
      </c>
      <c r="K81" s="71" t="s">
        <v>567</v>
      </c>
      <c r="L81" s="87">
        <v>0.51041666666666663</v>
      </c>
      <c r="M81" s="87">
        <v>0.62152777777777779</v>
      </c>
      <c r="N81" s="83" t="s">
        <v>543</v>
      </c>
      <c r="O81" s="71">
        <v>930</v>
      </c>
      <c r="P81" s="71">
        <v>8</v>
      </c>
      <c r="Q81" s="83"/>
      <c r="R81" s="83"/>
      <c r="S81" s="84" t="s">
        <v>1167</v>
      </c>
    </row>
    <row r="82" spans="1:19" s="85" customFormat="1" ht="16.05" customHeight="1" x14ac:dyDescent="0.35">
      <c r="A82" s="71">
        <v>79</v>
      </c>
      <c r="B82" s="71" t="s">
        <v>831</v>
      </c>
      <c r="C82" s="71" t="s">
        <v>832</v>
      </c>
      <c r="D82" s="71" t="s">
        <v>833</v>
      </c>
      <c r="E82" s="71" t="s">
        <v>679</v>
      </c>
      <c r="F82" s="71" t="s">
        <v>559</v>
      </c>
      <c r="G82" s="82">
        <v>45671</v>
      </c>
      <c r="H82" s="82" t="s">
        <v>539</v>
      </c>
      <c r="I82" s="71" t="s">
        <v>680</v>
      </c>
      <c r="J82" s="87" t="s">
        <v>681</v>
      </c>
      <c r="K82" s="71" t="s">
        <v>542</v>
      </c>
      <c r="L82" s="87">
        <v>0.49652777777777779</v>
      </c>
      <c r="M82" s="87">
        <v>0.60763888888888884</v>
      </c>
      <c r="N82" s="83" t="s">
        <v>543</v>
      </c>
      <c r="O82" s="71">
        <v>970</v>
      </c>
      <c r="P82" s="71">
        <v>8</v>
      </c>
      <c r="Q82" s="83"/>
      <c r="R82" s="83"/>
      <c r="S82" s="84" t="s">
        <v>1167</v>
      </c>
    </row>
    <row r="83" spans="1:19" s="85" customFormat="1" ht="16.05" customHeight="1" x14ac:dyDescent="0.35">
      <c r="A83" s="71">
        <v>80</v>
      </c>
      <c r="B83" s="71" t="s">
        <v>834</v>
      </c>
      <c r="C83" s="71" t="s">
        <v>835</v>
      </c>
      <c r="D83" s="71" t="s">
        <v>836</v>
      </c>
      <c r="E83" s="71" t="s">
        <v>837</v>
      </c>
      <c r="F83" s="71" t="s">
        <v>559</v>
      </c>
      <c r="G83" s="82">
        <v>45671</v>
      </c>
      <c r="H83" s="82" t="s">
        <v>539</v>
      </c>
      <c r="I83" s="71" t="s">
        <v>838</v>
      </c>
      <c r="J83" s="71" t="s">
        <v>839</v>
      </c>
      <c r="K83" s="71" t="s">
        <v>567</v>
      </c>
      <c r="L83" s="87">
        <v>0.64930555555555558</v>
      </c>
      <c r="M83" s="87">
        <v>0.76736111111111116</v>
      </c>
      <c r="N83" s="83" t="s">
        <v>543</v>
      </c>
      <c r="O83" s="71">
        <v>880</v>
      </c>
      <c r="P83" s="71">
        <v>8</v>
      </c>
      <c r="Q83" s="83"/>
      <c r="R83" s="83"/>
      <c r="S83" s="84" t="s">
        <v>1167</v>
      </c>
    </row>
    <row r="84" spans="1:19" s="85" customFormat="1" ht="16.05" customHeight="1" x14ac:dyDescent="0.35">
      <c r="A84" s="71">
        <v>81</v>
      </c>
      <c r="B84" s="71" t="s">
        <v>840</v>
      </c>
      <c r="C84" s="71" t="s">
        <v>841</v>
      </c>
      <c r="D84" s="71" t="s">
        <v>842</v>
      </c>
      <c r="E84" s="71" t="s">
        <v>580</v>
      </c>
      <c r="F84" s="71" t="s">
        <v>538</v>
      </c>
      <c r="G84" s="82">
        <v>45671</v>
      </c>
      <c r="H84" s="82" t="s">
        <v>539</v>
      </c>
      <c r="I84" s="71" t="s">
        <v>703</v>
      </c>
      <c r="J84" s="71" t="s">
        <v>704</v>
      </c>
      <c r="K84" s="71" t="s">
        <v>567</v>
      </c>
      <c r="L84" s="87">
        <v>0.4513888888888889</v>
      </c>
      <c r="M84" s="87">
        <v>0.53125</v>
      </c>
      <c r="N84" s="83" t="s">
        <v>543</v>
      </c>
      <c r="O84" s="71">
        <v>960</v>
      </c>
      <c r="P84" s="71">
        <v>8</v>
      </c>
      <c r="Q84" s="83"/>
      <c r="R84" s="83"/>
      <c r="S84" s="84" t="s">
        <v>1167</v>
      </c>
    </row>
    <row r="85" spans="1:19" s="85" customFormat="1" ht="16.05" customHeight="1" x14ac:dyDescent="0.35">
      <c r="A85" s="71">
        <v>82</v>
      </c>
      <c r="B85" s="71" t="s">
        <v>843</v>
      </c>
      <c r="C85" s="71" t="s">
        <v>844</v>
      </c>
      <c r="D85" s="71" t="s">
        <v>845</v>
      </c>
      <c r="E85" s="71" t="s">
        <v>580</v>
      </c>
      <c r="F85" s="71" t="s">
        <v>538</v>
      </c>
      <c r="G85" s="82">
        <v>45671</v>
      </c>
      <c r="H85" s="82" t="s">
        <v>539</v>
      </c>
      <c r="I85" s="71" t="s">
        <v>703</v>
      </c>
      <c r="J85" s="71" t="s">
        <v>704</v>
      </c>
      <c r="K85" s="71" t="s">
        <v>567</v>
      </c>
      <c r="L85" s="87">
        <v>0.4513888888888889</v>
      </c>
      <c r="M85" s="87">
        <v>0.53125</v>
      </c>
      <c r="N85" s="83" t="s">
        <v>543</v>
      </c>
      <c r="O85" s="71">
        <v>960</v>
      </c>
      <c r="P85" s="71">
        <v>8</v>
      </c>
      <c r="Q85" s="83"/>
      <c r="R85" s="83"/>
      <c r="S85" s="84" t="s">
        <v>1167</v>
      </c>
    </row>
    <row r="86" spans="1:19" s="85" customFormat="1" ht="16.05" customHeight="1" x14ac:dyDescent="0.35">
      <c r="A86" s="71">
        <v>83</v>
      </c>
      <c r="B86" s="71" t="s">
        <v>846</v>
      </c>
      <c r="C86" s="71" t="s">
        <v>847</v>
      </c>
      <c r="D86" s="71" t="s">
        <v>848</v>
      </c>
      <c r="E86" s="71" t="s">
        <v>760</v>
      </c>
      <c r="F86" s="71" t="s">
        <v>559</v>
      </c>
      <c r="G86" s="82">
        <v>45671</v>
      </c>
      <c r="H86" s="82" t="s">
        <v>539</v>
      </c>
      <c r="I86" s="71" t="s">
        <v>761</v>
      </c>
      <c r="J86" s="71" t="s">
        <v>762</v>
      </c>
      <c r="K86" s="71" t="s">
        <v>542</v>
      </c>
      <c r="L86" s="87">
        <v>0.67361111111111116</v>
      </c>
      <c r="M86" s="87">
        <v>0.76388888888888884</v>
      </c>
      <c r="N86" s="83" t="s">
        <v>543</v>
      </c>
      <c r="O86" s="71">
        <v>980</v>
      </c>
      <c r="P86" s="71">
        <v>8</v>
      </c>
      <c r="Q86" s="83"/>
      <c r="R86" s="83"/>
      <c r="S86" s="84" t="s">
        <v>1167</v>
      </c>
    </row>
    <row r="87" spans="1:19" s="85" customFormat="1" ht="16.05" customHeight="1" x14ac:dyDescent="0.35">
      <c r="A87" s="71">
        <v>84</v>
      </c>
      <c r="B87" s="71" t="s">
        <v>849</v>
      </c>
      <c r="C87" s="71" t="s">
        <v>850</v>
      </c>
      <c r="D87" s="71" t="s">
        <v>851</v>
      </c>
      <c r="E87" s="71" t="s">
        <v>754</v>
      </c>
      <c r="F87" s="71" t="s">
        <v>538</v>
      </c>
      <c r="G87" s="82">
        <v>45671</v>
      </c>
      <c r="H87" s="82" t="s">
        <v>539</v>
      </c>
      <c r="I87" s="71" t="s">
        <v>755</v>
      </c>
      <c r="J87" s="71" t="s">
        <v>756</v>
      </c>
      <c r="K87" s="71" t="s">
        <v>567</v>
      </c>
      <c r="L87" s="87">
        <v>0.44791666666666669</v>
      </c>
      <c r="M87" s="87">
        <v>0.64930555555555558</v>
      </c>
      <c r="N87" s="83" t="s">
        <v>543</v>
      </c>
      <c r="O87" s="71">
        <v>2270</v>
      </c>
      <c r="P87" s="71">
        <v>8</v>
      </c>
      <c r="Q87" s="83"/>
      <c r="R87" s="83"/>
      <c r="S87" s="84" t="s">
        <v>1167</v>
      </c>
    </row>
    <row r="88" spans="1:19" s="85" customFormat="1" ht="16.05" customHeight="1" x14ac:dyDescent="0.35">
      <c r="A88" s="71">
        <v>85</v>
      </c>
      <c r="B88" s="71" t="s">
        <v>852</v>
      </c>
      <c r="C88" s="71" t="s">
        <v>853</v>
      </c>
      <c r="D88" s="71" t="s">
        <v>854</v>
      </c>
      <c r="E88" s="71" t="s">
        <v>780</v>
      </c>
      <c r="F88" s="71" t="s">
        <v>538</v>
      </c>
      <c r="G88" s="82">
        <v>45671</v>
      </c>
      <c r="H88" s="82" t="s">
        <v>539</v>
      </c>
      <c r="I88" s="71" t="s">
        <v>781</v>
      </c>
      <c r="J88" s="71" t="s">
        <v>782</v>
      </c>
      <c r="K88" s="71" t="s">
        <v>542</v>
      </c>
      <c r="L88" s="87">
        <v>0.44097222222222221</v>
      </c>
      <c r="M88" s="87">
        <v>0.52777777777777779</v>
      </c>
      <c r="N88" s="83" t="s">
        <v>543</v>
      </c>
      <c r="O88" s="71">
        <v>720</v>
      </c>
      <c r="P88" s="71">
        <v>8</v>
      </c>
      <c r="Q88" s="83"/>
      <c r="R88" s="83"/>
      <c r="S88" s="84" t="s">
        <v>1167</v>
      </c>
    </row>
    <row r="89" spans="1:19" s="85" customFormat="1" ht="16.05" customHeight="1" x14ac:dyDescent="0.35">
      <c r="A89" s="71">
        <v>86</v>
      </c>
      <c r="B89" s="71" t="s">
        <v>855</v>
      </c>
      <c r="C89" s="71" t="s">
        <v>856</v>
      </c>
      <c r="D89" s="71" t="s">
        <v>857</v>
      </c>
      <c r="E89" s="71" t="s">
        <v>748</v>
      </c>
      <c r="F89" s="71" t="s">
        <v>538</v>
      </c>
      <c r="G89" s="82">
        <v>45671</v>
      </c>
      <c r="H89" s="82" t="s">
        <v>539</v>
      </c>
      <c r="I89" s="71" t="s">
        <v>772</v>
      </c>
      <c r="J89" s="71" t="s">
        <v>773</v>
      </c>
      <c r="K89" s="71" t="s">
        <v>567</v>
      </c>
      <c r="L89" s="87">
        <v>0.57638888888888884</v>
      </c>
      <c r="M89" s="87">
        <v>0.67361111111111116</v>
      </c>
      <c r="N89" s="83" t="s">
        <v>543</v>
      </c>
      <c r="O89" s="71">
        <v>370</v>
      </c>
      <c r="P89" s="71">
        <v>8</v>
      </c>
      <c r="Q89" s="83"/>
      <c r="R89" s="83"/>
      <c r="S89" s="84" t="s">
        <v>1167</v>
      </c>
    </row>
    <row r="90" spans="1:19" s="85" customFormat="1" ht="16.05" customHeight="1" x14ac:dyDescent="0.35">
      <c r="A90" s="71">
        <v>87</v>
      </c>
      <c r="B90" s="71" t="s">
        <v>858</v>
      </c>
      <c r="C90" s="71" t="s">
        <v>859</v>
      </c>
      <c r="D90" s="71" t="s">
        <v>860</v>
      </c>
      <c r="E90" s="71" t="s">
        <v>837</v>
      </c>
      <c r="F90" s="71" t="s">
        <v>538</v>
      </c>
      <c r="G90" s="82">
        <v>45671</v>
      </c>
      <c r="H90" s="82" t="s">
        <v>539</v>
      </c>
      <c r="I90" s="71" t="s">
        <v>838</v>
      </c>
      <c r="J90" s="71" t="s">
        <v>839</v>
      </c>
      <c r="K90" s="71" t="s">
        <v>567</v>
      </c>
      <c r="L90" s="87">
        <v>0.64930555555555558</v>
      </c>
      <c r="M90" s="87">
        <v>0.76736111111111116</v>
      </c>
      <c r="N90" s="83" t="s">
        <v>543</v>
      </c>
      <c r="O90" s="71">
        <v>880</v>
      </c>
      <c r="P90" s="71">
        <v>8</v>
      </c>
      <c r="Q90" s="83"/>
      <c r="R90" s="83"/>
      <c r="S90" s="84" t="s">
        <v>1167</v>
      </c>
    </row>
    <row r="91" spans="1:19" s="85" customFormat="1" ht="16.05" customHeight="1" x14ac:dyDescent="0.35">
      <c r="A91" s="71">
        <v>88</v>
      </c>
      <c r="B91" s="71" t="s">
        <v>861</v>
      </c>
      <c r="C91" s="71" t="s">
        <v>862</v>
      </c>
      <c r="D91" s="71" t="s">
        <v>863</v>
      </c>
      <c r="E91" s="71" t="s">
        <v>754</v>
      </c>
      <c r="F91" s="71" t="s">
        <v>538</v>
      </c>
      <c r="G91" s="82">
        <v>45671</v>
      </c>
      <c r="H91" s="82" t="s">
        <v>539</v>
      </c>
      <c r="I91" s="71" t="s">
        <v>755</v>
      </c>
      <c r="J91" s="71" t="s">
        <v>756</v>
      </c>
      <c r="K91" s="71" t="s">
        <v>567</v>
      </c>
      <c r="L91" s="87">
        <v>0.44791666666666669</v>
      </c>
      <c r="M91" s="87">
        <v>0.64930555555555558</v>
      </c>
      <c r="N91" s="83" t="s">
        <v>543</v>
      </c>
      <c r="O91" s="71">
        <v>2270</v>
      </c>
      <c r="P91" s="71">
        <v>8</v>
      </c>
      <c r="Q91" s="83"/>
      <c r="R91" s="83"/>
      <c r="S91" s="84" t="s">
        <v>1167</v>
      </c>
    </row>
    <row r="92" spans="1:19" s="85" customFormat="1" ht="16.05" customHeight="1" x14ac:dyDescent="0.35">
      <c r="A92" s="71">
        <v>89</v>
      </c>
      <c r="B92" s="71" t="s">
        <v>864</v>
      </c>
      <c r="C92" s="71" t="s">
        <v>865</v>
      </c>
      <c r="D92" s="71" t="s">
        <v>866</v>
      </c>
      <c r="E92" s="71" t="s">
        <v>819</v>
      </c>
      <c r="F92" s="71" t="s">
        <v>559</v>
      </c>
      <c r="G92" s="82">
        <v>45671</v>
      </c>
      <c r="H92" s="82" t="s">
        <v>539</v>
      </c>
      <c r="I92" s="71" t="s">
        <v>820</v>
      </c>
      <c r="J92" s="71" t="s">
        <v>821</v>
      </c>
      <c r="K92" s="71" t="s">
        <v>567</v>
      </c>
      <c r="L92" s="87">
        <v>0.625</v>
      </c>
      <c r="M92" s="87">
        <v>0.72569444444444442</v>
      </c>
      <c r="N92" s="83" t="s">
        <v>543</v>
      </c>
      <c r="O92" s="71">
        <v>840</v>
      </c>
      <c r="P92" s="71">
        <v>8</v>
      </c>
      <c r="Q92" s="83"/>
      <c r="R92" s="83"/>
      <c r="S92" s="84" t="s">
        <v>1167</v>
      </c>
    </row>
    <row r="93" spans="1:19" s="85" customFormat="1" ht="16.05" customHeight="1" x14ac:dyDescent="0.35">
      <c r="A93" s="71">
        <v>90</v>
      </c>
      <c r="B93" s="71" t="s">
        <v>867</v>
      </c>
      <c r="C93" s="71" t="s">
        <v>868</v>
      </c>
      <c r="D93" s="71" t="s">
        <v>869</v>
      </c>
      <c r="E93" s="71" t="s">
        <v>870</v>
      </c>
      <c r="F93" s="71" t="s">
        <v>559</v>
      </c>
      <c r="G93" s="82">
        <v>45671</v>
      </c>
      <c r="H93" s="82" t="s">
        <v>539</v>
      </c>
      <c r="I93" s="71" t="s">
        <v>871</v>
      </c>
      <c r="J93" s="71" t="s">
        <v>872</v>
      </c>
      <c r="K93" s="71" t="s">
        <v>567</v>
      </c>
      <c r="L93" s="87">
        <v>0.47916666666666669</v>
      </c>
      <c r="M93" s="87">
        <v>0.56944444444444442</v>
      </c>
      <c r="N93" s="83" t="s">
        <v>543</v>
      </c>
      <c r="O93" s="71">
        <v>770</v>
      </c>
      <c r="P93" s="71">
        <v>8</v>
      </c>
      <c r="Q93" s="83"/>
      <c r="R93" s="83"/>
      <c r="S93" s="84" t="s">
        <v>1167</v>
      </c>
    </row>
    <row r="94" spans="1:19" s="85" customFormat="1" ht="16.05" customHeight="1" x14ac:dyDescent="0.35">
      <c r="A94" s="71">
        <v>91</v>
      </c>
      <c r="B94" s="71" t="s">
        <v>873</v>
      </c>
      <c r="C94" s="71" t="s">
        <v>874</v>
      </c>
      <c r="D94" s="71" t="s">
        <v>875</v>
      </c>
      <c r="E94" s="71" t="s">
        <v>679</v>
      </c>
      <c r="F94" s="71" t="s">
        <v>538</v>
      </c>
      <c r="G94" s="82">
        <v>45671</v>
      </c>
      <c r="H94" s="82" t="s">
        <v>539</v>
      </c>
      <c r="I94" s="71" t="s">
        <v>680</v>
      </c>
      <c r="J94" s="87" t="s">
        <v>681</v>
      </c>
      <c r="K94" s="71" t="s">
        <v>542</v>
      </c>
      <c r="L94" s="87">
        <v>0.49652777777777779</v>
      </c>
      <c r="M94" s="87">
        <v>0.60763888888888884</v>
      </c>
      <c r="N94" s="83" t="s">
        <v>543</v>
      </c>
      <c r="O94" s="71">
        <v>970</v>
      </c>
      <c r="P94" s="71">
        <v>8</v>
      </c>
      <c r="Q94" s="83"/>
      <c r="R94" s="83"/>
      <c r="S94" s="84" t="s">
        <v>1167</v>
      </c>
    </row>
    <row r="95" spans="1:19" s="85" customFormat="1" ht="16.05" customHeight="1" x14ac:dyDescent="0.35">
      <c r="A95" s="71">
        <v>92</v>
      </c>
      <c r="B95" s="71" t="s">
        <v>876</v>
      </c>
      <c r="C95" s="71" t="s">
        <v>877</v>
      </c>
      <c r="D95" s="71" t="s">
        <v>878</v>
      </c>
      <c r="E95" s="71" t="s">
        <v>879</v>
      </c>
      <c r="F95" s="71" t="s">
        <v>538</v>
      </c>
      <c r="G95" s="82">
        <v>45671</v>
      </c>
      <c r="H95" s="82" t="s">
        <v>539</v>
      </c>
      <c r="I95" s="71" t="s">
        <v>880</v>
      </c>
      <c r="J95" s="71" t="s">
        <v>881</v>
      </c>
      <c r="K95" s="71" t="s">
        <v>567</v>
      </c>
      <c r="L95" s="87">
        <v>0.4548611111111111</v>
      </c>
      <c r="M95" s="87">
        <v>0.54513888888888884</v>
      </c>
      <c r="N95" s="83" t="s">
        <v>543</v>
      </c>
      <c r="O95" s="71">
        <v>480</v>
      </c>
      <c r="P95" s="71">
        <v>8</v>
      </c>
      <c r="Q95" s="83"/>
      <c r="R95" s="83"/>
      <c r="S95" s="84" t="s">
        <v>1167</v>
      </c>
    </row>
    <row r="96" spans="1:19" s="85" customFormat="1" ht="16.05" customHeight="1" x14ac:dyDescent="0.35">
      <c r="A96" s="71">
        <v>93</v>
      </c>
      <c r="B96" s="71" t="s">
        <v>882</v>
      </c>
      <c r="C96" s="71" t="s">
        <v>883</v>
      </c>
      <c r="D96" s="71" t="s">
        <v>884</v>
      </c>
      <c r="E96" s="71" t="s">
        <v>694</v>
      </c>
      <c r="F96" s="71" t="s">
        <v>538</v>
      </c>
      <c r="G96" s="82">
        <v>45671</v>
      </c>
      <c r="H96" s="82" t="s">
        <v>539</v>
      </c>
      <c r="I96" s="71" t="s">
        <v>695</v>
      </c>
      <c r="J96" s="82" t="s">
        <v>696</v>
      </c>
      <c r="K96" s="71" t="s">
        <v>567</v>
      </c>
      <c r="L96" s="87">
        <v>0.51041666666666663</v>
      </c>
      <c r="M96" s="87">
        <v>0.62152777777777779</v>
      </c>
      <c r="N96" s="83" t="s">
        <v>543</v>
      </c>
      <c r="O96" s="71">
        <v>930</v>
      </c>
      <c r="P96" s="71">
        <v>8</v>
      </c>
      <c r="Q96" s="83"/>
      <c r="R96" s="83"/>
      <c r="S96" s="84" t="s">
        <v>1167</v>
      </c>
    </row>
    <row r="97" spans="1:19" s="85" customFormat="1" ht="16.05" customHeight="1" x14ac:dyDescent="0.35">
      <c r="A97" s="71">
        <v>94</v>
      </c>
      <c r="B97" s="71" t="s">
        <v>885</v>
      </c>
      <c r="C97" s="71" t="s">
        <v>886</v>
      </c>
      <c r="D97" s="71" t="s">
        <v>887</v>
      </c>
      <c r="E97" s="71" t="s">
        <v>679</v>
      </c>
      <c r="F97" s="71" t="s">
        <v>559</v>
      </c>
      <c r="G97" s="82">
        <v>45671</v>
      </c>
      <c r="H97" s="82" t="s">
        <v>539</v>
      </c>
      <c r="I97" s="71" t="s">
        <v>680</v>
      </c>
      <c r="J97" s="87" t="s">
        <v>681</v>
      </c>
      <c r="K97" s="71" t="s">
        <v>542</v>
      </c>
      <c r="L97" s="87">
        <v>0.49652777777777779</v>
      </c>
      <c r="M97" s="87">
        <v>0.60763888888888884</v>
      </c>
      <c r="N97" s="83" t="s">
        <v>543</v>
      </c>
      <c r="O97" s="71">
        <v>970</v>
      </c>
      <c r="P97" s="71">
        <v>8</v>
      </c>
      <c r="Q97" s="83"/>
      <c r="R97" s="83"/>
      <c r="S97" s="84" t="s">
        <v>1167</v>
      </c>
    </row>
    <row r="98" spans="1:19" s="85" customFormat="1" ht="16.05" customHeight="1" x14ac:dyDescent="0.35">
      <c r="A98" s="71">
        <v>95</v>
      </c>
      <c r="B98" s="71" t="s">
        <v>888</v>
      </c>
      <c r="C98" s="71" t="s">
        <v>889</v>
      </c>
      <c r="D98" s="71" t="s">
        <v>890</v>
      </c>
      <c r="E98" s="71" t="s">
        <v>891</v>
      </c>
      <c r="F98" s="71" t="s">
        <v>538</v>
      </c>
      <c r="G98" s="82">
        <v>45671</v>
      </c>
      <c r="H98" s="82" t="s">
        <v>539</v>
      </c>
      <c r="I98" s="71" t="s">
        <v>892</v>
      </c>
      <c r="J98" s="71" t="s">
        <v>893</v>
      </c>
      <c r="K98" s="71" t="s">
        <v>542</v>
      </c>
      <c r="L98" s="87">
        <v>0.54861111111111116</v>
      </c>
      <c r="M98" s="87">
        <v>0.62847222222222221</v>
      </c>
      <c r="N98" s="83" t="s">
        <v>543</v>
      </c>
      <c r="O98" s="71">
        <v>810</v>
      </c>
      <c r="P98" s="71">
        <v>8</v>
      </c>
      <c r="Q98" s="83"/>
      <c r="R98" s="83"/>
      <c r="S98" s="84" t="s">
        <v>1167</v>
      </c>
    </row>
    <row r="99" spans="1:19" s="85" customFormat="1" ht="16.05" customHeight="1" x14ac:dyDescent="0.35">
      <c r="A99" s="71">
        <v>96</v>
      </c>
      <c r="B99" s="71" t="s">
        <v>894</v>
      </c>
      <c r="C99" s="71" t="s">
        <v>895</v>
      </c>
      <c r="D99" s="71" t="s">
        <v>896</v>
      </c>
      <c r="E99" s="71" t="s">
        <v>688</v>
      </c>
      <c r="F99" s="71" t="s">
        <v>538</v>
      </c>
      <c r="G99" s="82">
        <v>45671</v>
      </c>
      <c r="H99" s="82" t="s">
        <v>539</v>
      </c>
      <c r="I99" s="71" t="s">
        <v>689</v>
      </c>
      <c r="J99" s="71" t="s">
        <v>690</v>
      </c>
      <c r="K99" s="71" t="s">
        <v>542</v>
      </c>
      <c r="L99" s="87">
        <v>0.50347222222222221</v>
      </c>
      <c r="M99" s="87">
        <v>0.59722222222222221</v>
      </c>
      <c r="N99" s="83" t="s">
        <v>543</v>
      </c>
      <c r="O99" s="71">
        <v>532</v>
      </c>
      <c r="P99" s="71">
        <v>8</v>
      </c>
      <c r="Q99" s="83"/>
      <c r="R99" s="83"/>
      <c r="S99" s="84" t="s">
        <v>1167</v>
      </c>
    </row>
    <row r="100" spans="1:19" s="85" customFormat="1" ht="16.05" customHeight="1" x14ac:dyDescent="0.35">
      <c r="A100" s="71">
        <v>97</v>
      </c>
      <c r="B100" s="71" t="s">
        <v>897</v>
      </c>
      <c r="C100" s="71" t="s">
        <v>898</v>
      </c>
      <c r="D100" s="71" t="s">
        <v>899</v>
      </c>
      <c r="E100" s="71" t="s">
        <v>580</v>
      </c>
      <c r="F100" s="71" t="s">
        <v>559</v>
      </c>
      <c r="G100" s="82">
        <v>45671</v>
      </c>
      <c r="H100" s="82" t="s">
        <v>539</v>
      </c>
      <c r="I100" s="71" t="s">
        <v>703</v>
      </c>
      <c r="J100" s="71" t="s">
        <v>704</v>
      </c>
      <c r="K100" s="71" t="s">
        <v>567</v>
      </c>
      <c r="L100" s="87">
        <v>0.4513888888888889</v>
      </c>
      <c r="M100" s="87">
        <v>0.53125</v>
      </c>
      <c r="N100" s="83" t="s">
        <v>543</v>
      </c>
      <c r="O100" s="71">
        <v>960</v>
      </c>
      <c r="P100" s="71">
        <v>8</v>
      </c>
      <c r="Q100" s="83"/>
      <c r="R100" s="83"/>
      <c r="S100" s="84" t="s">
        <v>1167</v>
      </c>
    </row>
    <row r="101" spans="1:19" s="85" customFormat="1" ht="16.05" customHeight="1" x14ac:dyDescent="0.35">
      <c r="A101" s="71">
        <v>98</v>
      </c>
      <c r="B101" s="71" t="s">
        <v>900</v>
      </c>
      <c r="C101" s="71" t="s">
        <v>901</v>
      </c>
      <c r="D101" s="71" t="s">
        <v>902</v>
      </c>
      <c r="E101" s="71" t="s">
        <v>760</v>
      </c>
      <c r="F101" s="71" t="s">
        <v>538</v>
      </c>
      <c r="G101" s="82">
        <v>45671</v>
      </c>
      <c r="H101" s="82" t="s">
        <v>539</v>
      </c>
      <c r="I101" s="71" t="s">
        <v>761</v>
      </c>
      <c r="J101" s="71" t="s">
        <v>762</v>
      </c>
      <c r="K101" s="71" t="s">
        <v>542</v>
      </c>
      <c r="L101" s="87">
        <v>0.67361111111111116</v>
      </c>
      <c r="M101" s="87">
        <v>0.76388888888888884</v>
      </c>
      <c r="N101" s="83" t="s">
        <v>543</v>
      </c>
      <c r="O101" s="71">
        <v>980</v>
      </c>
      <c r="P101" s="71">
        <v>8</v>
      </c>
      <c r="Q101" s="83"/>
      <c r="R101" s="83"/>
      <c r="S101" s="84" t="s">
        <v>1167</v>
      </c>
    </row>
    <row r="102" spans="1:19" s="85" customFormat="1" ht="16.05" customHeight="1" x14ac:dyDescent="0.35">
      <c r="A102" s="71">
        <v>99</v>
      </c>
      <c r="B102" s="71" t="s">
        <v>903</v>
      </c>
      <c r="C102" s="71" t="s">
        <v>904</v>
      </c>
      <c r="D102" s="71" t="s">
        <v>905</v>
      </c>
      <c r="E102" s="71" t="s">
        <v>789</v>
      </c>
      <c r="F102" s="71" t="s">
        <v>538</v>
      </c>
      <c r="G102" s="82">
        <v>45671</v>
      </c>
      <c r="H102" s="82" t="s">
        <v>539</v>
      </c>
      <c r="I102" s="71" t="s">
        <v>790</v>
      </c>
      <c r="J102" s="71" t="s">
        <v>791</v>
      </c>
      <c r="K102" s="71" t="s">
        <v>542</v>
      </c>
      <c r="L102" s="87">
        <v>0.51388888888888884</v>
      </c>
      <c r="M102" s="87">
        <v>0.65277777777777779</v>
      </c>
      <c r="N102" s="83" t="s">
        <v>543</v>
      </c>
      <c r="O102" s="71">
        <v>1030</v>
      </c>
      <c r="P102" s="71">
        <v>8</v>
      </c>
      <c r="Q102" s="83"/>
      <c r="R102" s="83"/>
      <c r="S102" s="84" t="s">
        <v>1167</v>
      </c>
    </row>
    <row r="103" spans="1:19" s="85" customFormat="1" ht="16.05" customHeight="1" x14ac:dyDescent="0.35">
      <c r="A103" s="71">
        <v>100</v>
      </c>
      <c r="B103" s="71" t="s">
        <v>906</v>
      </c>
      <c r="C103" s="71" t="s">
        <v>907</v>
      </c>
      <c r="D103" s="71" t="s">
        <v>908</v>
      </c>
      <c r="E103" s="71" t="s">
        <v>580</v>
      </c>
      <c r="F103" s="71" t="s">
        <v>538</v>
      </c>
      <c r="G103" s="82">
        <v>45671</v>
      </c>
      <c r="H103" s="82" t="s">
        <v>539</v>
      </c>
      <c r="I103" s="71" t="s">
        <v>703</v>
      </c>
      <c r="J103" s="71" t="s">
        <v>704</v>
      </c>
      <c r="K103" s="71" t="s">
        <v>567</v>
      </c>
      <c r="L103" s="87">
        <v>0.4513888888888889</v>
      </c>
      <c r="M103" s="87">
        <v>0.53125</v>
      </c>
      <c r="N103" s="83" t="s">
        <v>543</v>
      </c>
      <c r="O103" s="71">
        <v>960</v>
      </c>
      <c r="P103" s="71">
        <v>8</v>
      </c>
      <c r="Q103" s="83"/>
      <c r="R103" s="83"/>
      <c r="S103" s="84" t="s">
        <v>1167</v>
      </c>
    </row>
    <row r="104" spans="1:19" s="85" customFormat="1" ht="16.05" customHeight="1" x14ac:dyDescent="0.35">
      <c r="A104" s="71">
        <v>101</v>
      </c>
      <c r="B104" s="71" t="s">
        <v>909</v>
      </c>
      <c r="C104" s="71" t="s">
        <v>910</v>
      </c>
      <c r="D104" s="71" t="s">
        <v>911</v>
      </c>
      <c r="E104" s="71" t="s">
        <v>819</v>
      </c>
      <c r="F104" s="71" t="s">
        <v>538</v>
      </c>
      <c r="G104" s="82">
        <v>45671</v>
      </c>
      <c r="H104" s="82" t="s">
        <v>539</v>
      </c>
      <c r="I104" s="71" t="s">
        <v>820</v>
      </c>
      <c r="J104" s="71" t="s">
        <v>821</v>
      </c>
      <c r="K104" s="71" t="s">
        <v>567</v>
      </c>
      <c r="L104" s="87">
        <v>0.625</v>
      </c>
      <c r="M104" s="87">
        <v>0.72569444444444442</v>
      </c>
      <c r="N104" s="83" t="s">
        <v>543</v>
      </c>
      <c r="O104" s="71">
        <v>840</v>
      </c>
      <c r="P104" s="71">
        <v>8</v>
      </c>
      <c r="Q104" s="83"/>
      <c r="R104" s="83"/>
      <c r="S104" s="84" t="s">
        <v>1167</v>
      </c>
    </row>
    <row r="105" spans="1:19" s="85" customFormat="1" ht="16.05" customHeight="1" x14ac:dyDescent="0.35">
      <c r="A105" s="71">
        <v>102</v>
      </c>
      <c r="B105" s="71" t="s">
        <v>912</v>
      </c>
      <c r="C105" s="71" t="s">
        <v>913</v>
      </c>
      <c r="D105" s="71" t="s">
        <v>914</v>
      </c>
      <c r="E105" s="71" t="s">
        <v>580</v>
      </c>
      <c r="F105" s="71" t="s">
        <v>538</v>
      </c>
      <c r="G105" s="82">
        <v>45671</v>
      </c>
      <c r="H105" s="82" t="s">
        <v>539</v>
      </c>
      <c r="I105" s="71" t="s">
        <v>703</v>
      </c>
      <c r="J105" s="71" t="s">
        <v>704</v>
      </c>
      <c r="K105" s="71" t="s">
        <v>567</v>
      </c>
      <c r="L105" s="87">
        <v>0.4513888888888889</v>
      </c>
      <c r="M105" s="87">
        <v>0.53125</v>
      </c>
      <c r="N105" s="83" t="s">
        <v>543</v>
      </c>
      <c r="O105" s="71">
        <v>960</v>
      </c>
      <c r="P105" s="71">
        <v>8</v>
      </c>
      <c r="Q105" s="83"/>
      <c r="R105" s="83"/>
      <c r="S105" s="84" t="s">
        <v>1167</v>
      </c>
    </row>
    <row r="106" spans="1:19" s="85" customFormat="1" ht="16.05" customHeight="1" x14ac:dyDescent="0.35">
      <c r="A106" s="71">
        <v>103</v>
      </c>
      <c r="B106" s="71" t="s">
        <v>915</v>
      </c>
      <c r="C106" s="71" t="s">
        <v>916</v>
      </c>
      <c r="D106" s="71" t="s">
        <v>917</v>
      </c>
      <c r="E106" s="71" t="s">
        <v>580</v>
      </c>
      <c r="F106" s="71" t="s">
        <v>559</v>
      </c>
      <c r="G106" s="82">
        <v>45671</v>
      </c>
      <c r="H106" s="82" t="s">
        <v>539</v>
      </c>
      <c r="I106" s="71" t="s">
        <v>703</v>
      </c>
      <c r="J106" s="71" t="s">
        <v>704</v>
      </c>
      <c r="K106" s="71" t="s">
        <v>567</v>
      </c>
      <c r="L106" s="87">
        <v>0.4513888888888889</v>
      </c>
      <c r="M106" s="87">
        <v>0.53125</v>
      </c>
      <c r="N106" s="83" t="s">
        <v>543</v>
      </c>
      <c r="O106" s="71">
        <v>960</v>
      </c>
      <c r="P106" s="71">
        <v>8</v>
      </c>
      <c r="Q106" s="83"/>
      <c r="R106" s="83"/>
      <c r="S106" s="84" t="s">
        <v>1167</v>
      </c>
    </row>
    <row r="107" spans="1:19" s="85" customFormat="1" ht="16.05" customHeight="1" x14ac:dyDescent="0.35">
      <c r="A107" s="71">
        <v>104</v>
      </c>
      <c r="B107" s="71" t="s">
        <v>918</v>
      </c>
      <c r="C107" s="71" t="s">
        <v>919</v>
      </c>
      <c r="D107" s="71" t="s">
        <v>920</v>
      </c>
      <c r="E107" s="71" t="s">
        <v>870</v>
      </c>
      <c r="F107" s="71" t="s">
        <v>559</v>
      </c>
      <c r="G107" s="82">
        <v>45671</v>
      </c>
      <c r="H107" s="82" t="s">
        <v>539</v>
      </c>
      <c r="I107" s="71" t="s">
        <v>871</v>
      </c>
      <c r="J107" s="71" t="s">
        <v>872</v>
      </c>
      <c r="K107" s="71" t="s">
        <v>567</v>
      </c>
      <c r="L107" s="87">
        <v>0.47916666666666669</v>
      </c>
      <c r="M107" s="87">
        <v>0.56944444444444442</v>
      </c>
      <c r="N107" s="83" t="s">
        <v>543</v>
      </c>
      <c r="O107" s="71">
        <v>770</v>
      </c>
      <c r="P107" s="71">
        <v>8</v>
      </c>
      <c r="Q107" s="83"/>
      <c r="R107" s="83"/>
      <c r="S107" s="84" t="s">
        <v>1167</v>
      </c>
    </row>
    <row r="108" spans="1:19" s="85" customFormat="1" ht="16.05" customHeight="1" x14ac:dyDescent="0.35">
      <c r="A108" s="71">
        <v>105</v>
      </c>
      <c r="B108" s="71" t="s">
        <v>921</v>
      </c>
      <c r="C108" s="71" t="s">
        <v>922</v>
      </c>
      <c r="D108" s="71" t="s">
        <v>923</v>
      </c>
      <c r="E108" s="71" t="s">
        <v>879</v>
      </c>
      <c r="F108" s="71" t="s">
        <v>559</v>
      </c>
      <c r="G108" s="82">
        <v>45671</v>
      </c>
      <c r="H108" s="82" t="s">
        <v>539</v>
      </c>
      <c r="I108" s="71" t="s">
        <v>880</v>
      </c>
      <c r="J108" s="71" t="s">
        <v>881</v>
      </c>
      <c r="K108" s="71" t="s">
        <v>567</v>
      </c>
      <c r="L108" s="87">
        <v>0.4548611111111111</v>
      </c>
      <c r="M108" s="87">
        <v>0.54513888888888884</v>
      </c>
      <c r="N108" s="83" t="s">
        <v>543</v>
      </c>
      <c r="O108" s="71">
        <v>480</v>
      </c>
      <c r="P108" s="71">
        <v>8</v>
      </c>
      <c r="Q108" s="83"/>
      <c r="R108" s="83"/>
      <c r="S108" s="84" t="s">
        <v>1167</v>
      </c>
    </row>
    <row r="109" spans="1:19" s="85" customFormat="1" ht="16.05" customHeight="1" x14ac:dyDescent="0.35">
      <c r="A109" s="71">
        <v>106</v>
      </c>
      <c r="B109" s="71" t="s">
        <v>924</v>
      </c>
      <c r="C109" s="71" t="s">
        <v>925</v>
      </c>
      <c r="D109" s="71" t="s">
        <v>926</v>
      </c>
      <c r="E109" s="71" t="s">
        <v>825</v>
      </c>
      <c r="F109" s="71" t="s">
        <v>559</v>
      </c>
      <c r="G109" s="82">
        <v>45671</v>
      </c>
      <c r="H109" s="82" t="s">
        <v>539</v>
      </c>
      <c r="I109" s="71" t="s">
        <v>826</v>
      </c>
      <c r="J109" s="71" t="s">
        <v>827</v>
      </c>
      <c r="K109" s="71" t="s">
        <v>542</v>
      </c>
      <c r="L109" s="87">
        <v>0.51041666666666663</v>
      </c>
      <c r="M109" s="87">
        <v>0.63541666666666663</v>
      </c>
      <c r="N109" s="83" t="s">
        <v>543</v>
      </c>
      <c r="O109" s="71">
        <v>620</v>
      </c>
      <c r="P109" s="71">
        <v>8</v>
      </c>
      <c r="Q109" s="83"/>
      <c r="R109" s="83"/>
      <c r="S109" s="84" t="s">
        <v>1167</v>
      </c>
    </row>
    <row r="110" spans="1:19" s="85" customFormat="1" ht="16.05" customHeight="1" x14ac:dyDescent="0.35">
      <c r="A110" s="71">
        <v>107</v>
      </c>
      <c r="B110" s="71" t="s">
        <v>927</v>
      </c>
      <c r="C110" s="71" t="s">
        <v>928</v>
      </c>
      <c r="D110" s="71" t="s">
        <v>929</v>
      </c>
      <c r="E110" s="71" t="s">
        <v>736</v>
      </c>
      <c r="F110" s="71" t="s">
        <v>538</v>
      </c>
      <c r="G110" s="82">
        <v>45671</v>
      </c>
      <c r="H110" s="82" t="s">
        <v>539</v>
      </c>
      <c r="I110" s="71" t="s">
        <v>737</v>
      </c>
      <c r="J110" s="71" t="s">
        <v>738</v>
      </c>
      <c r="K110" s="71" t="s">
        <v>567</v>
      </c>
      <c r="L110" s="87">
        <v>0.5625</v>
      </c>
      <c r="M110" s="87">
        <v>0.6875</v>
      </c>
      <c r="N110" s="83" t="s">
        <v>543</v>
      </c>
      <c r="O110" s="71">
        <v>680</v>
      </c>
      <c r="P110" s="71">
        <v>8</v>
      </c>
      <c r="Q110" s="83"/>
      <c r="R110" s="83"/>
      <c r="S110" s="84" t="s">
        <v>1167</v>
      </c>
    </row>
    <row r="111" spans="1:19" s="85" customFormat="1" ht="16.05" customHeight="1" x14ac:dyDescent="0.35">
      <c r="A111" s="71">
        <v>108</v>
      </c>
      <c r="B111" s="71" t="s">
        <v>930</v>
      </c>
      <c r="C111" s="71" t="s">
        <v>931</v>
      </c>
      <c r="D111" s="71" t="s">
        <v>932</v>
      </c>
      <c r="E111" s="71" t="s">
        <v>688</v>
      </c>
      <c r="F111" s="71" t="s">
        <v>538</v>
      </c>
      <c r="G111" s="82">
        <v>45671</v>
      </c>
      <c r="H111" s="82" t="s">
        <v>539</v>
      </c>
      <c r="I111" s="71" t="s">
        <v>689</v>
      </c>
      <c r="J111" s="71" t="s">
        <v>690</v>
      </c>
      <c r="K111" s="71" t="s">
        <v>542</v>
      </c>
      <c r="L111" s="87">
        <v>0.50347222222222221</v>
      </c>
      <c r="M111" s="87">
        <v>0.59722222222222221</v>
      </c>
      <c r="N111" s="83" t="s">
        <v>543</v>
      </c>
      <c r="O111" s="71">
        <v>532</v>
      </c>
      <c r="P111" s="71">
        <v>8</v>
      </c>
      <c r="Q111" s="83"/>
      <c r="R111" s="83"/>
      <c r="S111" s="84" t="s">
        <v>1167</v>
      </c>
    </row>
    <row r="112" spans="1:19" s="85" customFormat="1" ht="16.05" customHeight="1" x14ac:dyDescent="0.35">
      <c r="A112" s="71">
        <v>109</v>
      </c>
      <c r="B112" s="71" t="s">
        <v>933</v>
      </c>
      <c r="C112" s="71" t="s">
        <v>934</v>
      </c>
      <c r="D112" s="71" t="s">
        <v>935</v>
      </c>
      <c r="E112" s="71" t="s">
        <v>825</v>
      </c>
      <c r="F112" s="71" t="s">
        <v>559</v>
      </c>
      <c r="G112" s="82">
        <v>45671</v>
      </c>
      <c r="H112" s="82" t="s">
        <v>539</v>
      </c>
      <c r="I112" s="71" t="s">
        <v>826</v>
      </c>
      <c r="J112" s="71" t="s">
        <v>827</v>
      </c>
      <c r="K112" s="71" t="s">
        <v>542</v>
      </c>
      <c r="L112" s="87">
        <v>0.51041666666666663</v>
      </c>
      <c r="M112" s="87">
        <v>0.63541666666666663</v>
      </c>
      <c r="N112" s="83" t="s">
        <v>543</v>
      </c>
      <c r="O112" s="71">
        <v>620</v>
      </c>
      <c r="P112" s="71">
        <v>8</v>
      </c>
      <c r="Q112" s="83"/>
      <c r="R112" s="83"/>
      <c r="S112" s="84" t="s">
        <v>1167</v>
      </c>
    </row>
    <row r="113" spans="1:19" s="85" customFormat="1" ht="16.05" customHeight="1" x14ac:dyDescent="0.35">
      <c r="A113" s="71">
        <v>110</v>
      </c>
      <c r="B113" s="71" t="s">
        <v>936</v>
      </c>
      <c r="C113" s="71" t="s">
        <v>937</v>
      </c>
      <c r="D113" s="71" t="s">
        <v>938</v>
      </c>
      <c r="E113" s="71" t="s">
        <v>694</v>
      </c>
      <c r="F113" s="71" t="s">
        <v>559</v>
      </c>
      <c r="G113" s="82">
        <v>45671</v>
      </c>
      <c r="H113" s="82" t="s">
        <v>539</v>
      </c>
      <c r="I113" s="71" t="s">
        <v>695</v>
      </c>
      <c r="J113" s="82" t="s">
        <v>696</v>
      </c>
      <c r="K113" s="71" t="s">
        <v>567</v>
      </c>
      <c r="L113" s="87">
        <v>0.51041666666666663</v>
      </c>
      <c r="M113" s="87">
        <v>0.62152777777777779</v>
      </c>
      <c r="N113" s="83" t="s">
        <v>543</v>
      </c>
      <c r="O113" s="71">
        <v>930</v>
      </c>
      <c r="P113" s="71">
        <v>8</v>
      </c>
      <c r="Q113" s="83"/>
      <c r="R113" s="83"/>
      <c r="S113" s="84" t="s">
        <v>1167</v>
      </c>
    </row>
    <row r="114" spans="1:19" s="85" customFormat="1" ht="16.05" customHeight="1" x14ac:dyDescent="0.35">
      <c r="A114" s="71">
        <v>111</v>
      </c>
      <c r="B114" s="71" t="s">
        <v>939</v>
      </c>
      <c r="C114" s="71" t="s">
        <v>940</v>
      </c>
      <c r="D114" s="71" t="s">
        <v>941</v>
      </c>
      <c r="E114" s="71" t="s">
        <v>795</v>
      </c>
      <c r="F114" s="71" t="s">
        <v>538</v>
      </c>
      <c r="G114" s="82">
        <v>45671</v>
      </c>
      <c r="H114" s="82" t="s">
        <v>539</v>
      </c>
      <c r="I114" s="71" t="s">
        <v>796</v>
      </c>
      <c r="J114" s="71" t="s">
        <v>797</v>
      </c>
      <c r="K114" s="71" t="s">
        <v>542</v>
      </c>
      <c r="L114" s="87">
        <v>0.53472222222222221</v>
      </c>
      <c r="M114" s="87">
        <v>0.66666666666666663</v>
      </c>
      <c r="N114" s="83" t="s">
        <v>543</v>
      </c>
      <c r="O114" s="71">
        <v>1060</v>
      </c>
      <c r="P114" s="71">
        <v>8</v>
      </c>
      <c r="Q114" s="83"/>
      <c r="R114" s="83"/>
      <c r="S114" s="84" t="s">
        <v>1167</v>
      </c>
    </row>
    <row r="115" spans="1:19" s="85" customFormat="1" ht="16.05" customHeight="1" x14ac:dyDescent="0.35">
      <c r="A115" s="71">
        <v>112</v>
      </c>
      <c r="B115" s="71" t="s">
        <v>942</v>
      </c>
      <c r="C115" s="71" t="s">
        <v>943</v>
      </c>
      <c r="D115" s="71" t="s">
        <v>944</v>
      </c>
      <c r="E115" s="71" t="s">
        <v>780</v>
      </c>
      <c r="F115" s="71" t="s">
        <v>559</v>
      </c>
      <c r="G115" s="82">
        <v>45671</v>
      </c>
      <c r="H115" s="82" t="s">
        <v>539</v>
      </c>
      <c r="I115" s="71" t="s">
        <v>781</v>
      </c>
      <c r="J115" s="71" t="s">
        <v>782</v>
      </c>
      <c r="K115" s="71" t="s">
        <v>542</v>
      </c>
      <c r="L115" s="87">
        <v>0.44097222222222221</v>
      </c>
      <c r="M115" s="87">
        <v>0.52777777777777779</v>
      </c>
      <c r="N115" s="83" t="s">
        <v>543</v>
      </c>
      <c r="O115" s="71">
        <v>720</v>
      </c>
      <c r="P115" s="71">
        <v>8</v>
      </c>
      <c r="Q115" s="83"/>
      <c r="R115" s="83"/>
      <c r="S115" s="84" t="s">
        <v>1167</v>
      </c>
    </row>
    <row r="116" spans="1:19" s="85" customFormat="1" ht="16.05" customHeight="1" x14ac:dyDescent="0.35">
      <c r="A116" s="71">
        <v>113</v>
      </c>
      <c r="B116" s="71" t="s">
        <v>945</v>
      </c>
      <c r="C116" s="71" t="s">
        <v>946</v>
      </c>
      <c r="D116" s="71" t="s">
        <v>947</v>
      </c>
      <c r="E116" s="71" t="s">
        <v>688</v>
      </c>
      <c r="F116" s="71" t="s">
        <v>559</v>
      </c>
      <c r="G116" s="82">
        <v>45671</v>
      </c>
      <c r="H116" s="82" t="s">
        <v>539</v>
      </c>
      <c r="I116" s="71" t="s">
        <v>689</v>
      </c>
      <c r="J116" s="71" t="s">
        <v>690</v>
      </c>
      <c r="K116" s="71" t="s">
        <v>542</v>
      </c>
      <c r="L116" s="87">
        <v>0.50347222222222221</v>
      </c>
      <c r="M116" s="87">
        <v>0.59722222222222221</v>
      </c>
      <c r="N116" s="83" t="s">
        <v>543</v>
      </c>
      <c r="O116" s="71">
        <v>0</v>
      </c>
      <c r="P116" s="71">
        <v>8</v>
      </c>
      <c r="Q116" s="71">
        <v>285</v>
      </c>
      <c r="R116" s="86">
        <v>8</v>
      </c>
      <c r="S116" s="84" t="s">
        <v>1167</v>
      </c>
    </row>
    <row r="117" spans="1:19" s="85" customFormat="1" ht="16.05" customHeight="1" x14ac:dyDescent="0.35">
      <c r="A117" s="71">
        <v>114</v>
      </c>
      <c r="B117" s="71" t="s">
        <v>948</v>
      </c>
      <c r="C117" s="71" t="s">
        <v>949</v>
      </c>
      <c r="D117" s="71" t="s">
        <v>950</v>
      </c>
      <c r="E117" s="71" t="s">
        <v>795</v>
      </c>
      <c r="F117" s="71" t="s">
        <v>559</v>
      </c>
      <c r="G117" s="82">
        <v>45671</v>
      </c>
      <c r="H117" s="82" t="s">
        <v>539</v>
      </c>
      <c r="I117" s="71" t="s">
        <v>796</v>
      </c>
      <c r="J117" s="71" t="s">
        <v>797</v>
      </c>
      <c r="K117" s="71" t="s">
        <v>542</v>
      </c>
      <c r="L117" s="87">
        <v>0.53472222222222221</v>
      </c>
      <c r="M117" s="87">
        <v>0.66666666666666663</v>
      </c>
      <c r="N117" s="83" t="s">
        <v>543</v>
      </c>
      <c r="O117" s="71">
        <v>1060</v>
      </c>
      <c r="P117" s="71">
        <v>8</v>
      </c>
      <c r="Q117" s="83"/>
      <c r="R117" s="83"/>
      <c r="S117" s="84" t="s">
        <v>1167</v>
      </c>
    </row>
    <row r="118" spans="1:19" s="85" customFormat="1" ht="16.05" customHeight="1" x14ac:dyDescent="0.35">
      <c r="A118" s="71">
        <v>115</v>
      </c>
      <c r="B118" s="71" t="s">
        <v>951</v>
      </c>
      <c r="C118" s="71" t="s">
        <v>952</v>
      </c>
      <c r="D118" s="71" t="s">
        <v>953</v>
      </c>
      <c r="E118" s="71" t="s">
        <v>754</v>
      </c>
      <c r="F118" s="71" t="s">
        <v>559</v>
      </c>
      <c r="G118" s="82">
        <v>45671</v>
      </c>
      <c r="H118" s="82" t="s">
        <v>539</v>
      </c>
      <c r="I118" s="71" t="s">
        <v>755</v>
      </c>
      <c r="J118" s="71" t="s">
        <v>756</v>
      </c>
      <c r="K118" s="71" t="s">
        <v>567</v>
      </c>
      <c r="L118" s="87">
        <v>0.44791666666666669</v>
      </c>
      <c r="M118" s="87">
        <v>0.64930555555555558</v>
      </c>
      <c r="N118" s="83" t="s">
        <v>543</v>
      </c>
      <c r="O118" s="71">
        <v>2270</v>
      </c>
      <c r="P118" s="71">
        <v>8</v>
      </c>
      <c r="Q118" s="83"/>
      <c r="R118" s="83"/>
      <c r="S118" s="84" t="s">
        <v>1167</v>
      </c>
    </row>
    <row r="119" spans="1:19" s="85" customFormat="1" ht="16.05" customHeight="1" x14ac:dyDescent="0.35">
      <c r="A119" s="71">
        <v>116</v>
      </c>
      <c r="B119" s="71" t="s">
        <v>954</v>
      </c>
      <c r="C119" s="71" t="s">
        <v>955</v>
      </c>
      <c r="D119" s="71" t="s">
        <v>956</v>
      </c>
      <c r="E119" s="71" t="s">
        <v>780</v>
      </c>
      <c r="F119" s="71" t="s">
        <v>559</v>
      </c>
      <c r="G119" s="82">
        <v>45671</v>
      </c>
      <c r="H119" s="82" t="s">
        <v>539</v>
      </c>
      <c r="I119" s="71" t="s">
        <v>781</v>
      </c>
      <c r="J119" s="71" t="s">
        <v>782</v>
      </c>
      <c r="K119" s="71" t="s">
        <v>542</v>
      </c>
      <c r="L119" s="87">
        <v>0.44097222222222221</v>
      </c>
      <c r="M119" s="87">
        <v>0.52777777777777779</v>
      </c>
      <c r="N119" s="83" t="s">
        <v>543</v>
      </c>
      <c r="O119" s="71">
        <v>720</v>
      </c>
      <c r="P119" s="71">
        <v>8</v>
      </c>
      <c r="Q119" s="83"/>
      <c r="R119" s="83"/>
      <c r="S119" s="84" t="s">
        <v>1167</v>
      </c>
    </row>
    <row r="120" spans="1:19" s="85" customFormat="1" ht="16.05" customHeight="1" x14ac:dyDescent="0.35">
      <c r="A120" s="71">
        <v>117</v>
      </c>
      <c r="B120" s="71" t="s">
        <v>957</v>
      </c>
      <c r="C120" s="71" t="s">
        <v>958</v>
      </c>
      <c r="D120" s="71" t="s">
        <v>959</v>
      </c>
      <c r="E120" s="71" t="s">
        <v>580</v>
      </c>
      <c r="F120" s="71" t="s">
        <v>559</v>
      </c>
      <c r="G120" s="82">
        <v>45671</v>
      </c>
      <c r="H120" s="82" t="s">
        <v>539</v>
      </c>
      <c r="I120" s="71" t="s">
        <v>703</v>
      </c>
      <c r="J120" s="71" t="s">
        <v>704</v>
      </c>
      <c r="K120" s="71" t="s">
        <v>567</v>
      </c>
      <c r="L120" s="87">
        <v>0.4513888888888889</v>
      </c>
      <c r="M120" s="87">
        <v>0.53125</v>
      </c>
      <c r="N120" s="83" t="s">
        <v>543</v>
      </c>
      <c r="O120" s="71">
        <v>960</v>
      </c>
      <c r="P120" s="71">
        <v>8</v>
      </c>
      <c r="Q120" s="83"/>
      <c r="R120" s="83"/>
      <c r="S120" s="84" t="s">
        <v>1167</v>
      </c>
    </row>
    <row r="121" spans="1:19" s="85" customFormat="1" ht="16.05" customHeight="1" x14ac:dyDescent="0.35">
      <c r="A121" s="71">
        <v>118</v>
      </c>
      <c r="B121" s="71" t="s">
        <v>960</v>
      </c>
      <c r="C121" s="71" t="s">
        <v>961</v>
      </c>
      <c r="D121" s="71" t="s">
        <v>962</v>
      </c>
      <c r="E121" s="71" t="s">
        <v>688</v>
      </c>
      <c r="F121" s="71" t="s">
        <v>559</v>
      </c>
      <c r="G121" s="82">
        <v>45671</v>
      </c>
      <c r="H121" s="82" t="s">
        <v>539</v>
      </c>
      <c r="I121" s="71" t="s">
        <v>689</v>
      </c>
      <c r="J121" s="71" t="s">
        <v>690</v>
      </c>
      <c r="K121" s="71" t="s">
        <v>542</v>
      </c>
      <c r="L121" s="87">
        <v>0.50347222222222221</v>
      </c>
      <c r="M121" s="87">
        <v>0.59722222222222221</v>
      </c>
      <c r="N121" s="83" t="s">
        <v>543</v>
      </c>
      <c r="O121" s="71">
        <v>532</v>
      </c>
      <c r="P121" s="71">
        <v>8</v>
      </c>
      <c r="Q121" s="83"/>
      <c r="R121" s="83"/>
      <c r="S121" s="84" t="s">
        <v>1167</v>
      </c>
    </row>
    <row r="122" spans="1:19" s="85" customFormat="1" ht="16.05" customHeight="1" x14ac:dyDescent="0.35">
      <c r="A122" s="71">
        <v>119</v>
      </c>
      <c r="B122" s="71" t="s">
        <v>963</v>
      </c>
      <c r="C122" s="71" t="s">
        <v>964</v>
      </c>
      <c r="D122" s="71"/>
      <c r="E122" s="71" t="s">
        <v>537</v>
      </c>
      <c r="F122" s="71" t="s">
        <v>559</v>
      </c>
      <c r="G122" s="82">
        <v>45671</v>
      </c>
      <c r="H122" s="82" t="s">
        <v>539</v>
      </c>
      <c r="I122" s="71" t="s">
        <v>651</v>
      </c>
      <c r="J122" s="71" t="s">
        <v>566</v>
      </c>
      <c r="K122" s="71" t="s">
        <v>567</v>
      </c>
      <c r="L122" s="83">
        <v>0.4375</v>
      </c>
      <c r="M122" s="83">
        <v>0.53125</v>
      </c>
      <c r="N122" s="83" t="s">
        <v>543</v>
      </c>
      <c r="O122" s="71">
        <v>1350</v>
      </c>
      <c r="P122" s="71">
        <v>8</v>
      </c>
      <c r="Q122" s="83"/>
      <c r="R122" s="83"/>
      <c r="S122" s="84" t="s">
        <v>1167</v>
      </c>
    </row>
    <row r="123" spans="1:19" s="85" customFormat="1" ht="16.05" customHeight="1" x14ac:dyDescent="0.35">
      <c r="A123" s="71">
        <v>120</v>
      </c>
      <c r="B123" s="71" t="s">
        <v>965</v>
      </c>
      <c r="C123" s="71" t="s">
        <v>966</v>
      </c>
      <c r="D123" s="71" t="s">
        <v>967</v>
      </c>
      <c r="E123" s="71" t="s">
        <v>679</v>
      </c>
      <c r="F123" s="71" t="s">
        <v>559</v>
      </c>
      <c r="G123" s="82">
        <v>45675</v>
      </c>
      <c r="H123" s="82" t="s">
        <v>539</v>
      </c>
      <c r="I123" s="71" t="s">
        <v>968</v>
      </c>
      <c r="J123" s="71" t="s">
        <v>681</v>
      </c>
      <c r="K123" s="71" t="s">
        <v>567</v>
      </c>
      <c r="L123" s="83">
        <v>0.33680555555555558</v>
      </c>
      <c r="M123" s="83">
        <v>0.4548611111111111</v>
      </c>
      <c r="N123" s="83" t="s">
        <v>543</v>
      </c>
      <c r="O123" s="71">
        <v>730</v>
      </c>
      <c r="P123" s="71">
        <v>8</v>
      </c>
      <c r="Q123" s="83"/>
      <c r="R123" s="83"/>
      <c r="S123" s="84" t="s">
        <v>1167</v>
      </c>
    </row>
    <row r="124" spans="1:19" s="85" customFormat="1" ht="16.05" customHeight="1" x14ac:dyDescent="0.35">
      <c r="A124" s="71">
        <v>121</v>
      </c>
      <c r="B124" s="71" t="s">
        <v>969</v>
      </c>
      <c r="C124" s="71" t="s">
        <v>970</v>
      </c>
      <c r="D124" s="71" t="s">
        <v>971</v>
      </c>
      <c r="E124" s="71" t="s">
        <v>870</v>
      </c>
      <c r="F124" s="71" t="s">
        <v>559</v>
      </c>
      <c r="G124" s="82">
        <v>45675</v>
      </c>
      <c r="H124" s="82" t="s">
        <v>539</v>
      </c>
      <c r="I124" s="71" t="s">
        <v>972</v>
      </c>
      <c r="J124" s="71" t="s">
        <v>872</v>
      </c>
      <c r="K124" s="71" t="s">
        <v>567</v>
      </c>
      <c r="L124" s="83">
        <v>0.35416666666666669</v>
      </c>
      <c r="M124" s="83">
        <v>0.4375</v>
      </c>
      <c r="N124" s="83" t="s">
        <v>543</v>
      </c>
      <c r="O124" s="71">
        <v>820</v>
      </c>
      <c r="P124" s="71">
        <v>8</v>
      </c>
      <c r="Q124" s="83"/>
      <c r="R124" s="83"/>
      <c r="S124" s="84" t="s">
        <v>1167</v>
      </c>
    </row>
    <row r="125" spans="1:19" s="85" customFormat="1" ht="16.05" customHeight="1" x14ac:dyDescent="0.35">
      <c r="A125" s="71">
        <v>122</v>
      </c>
      <c r="B125" s="71" t="s">
        <v>973</v>
      </c>
      <c r="C125" s="71" t="s">
        <v>974</v>
      </c>
      <c r="D125" s="71" t="s">
        <v>975</v>
      </c>
      <c r="E125" s="71" t="s">
        <v>976</v>
      </c>
      <c r="F125" s="71" t="s">
        <v>559</v>
      </c>
      <c r="G125" s="82">
        <v>45675</v>
      </c>
      <c r="H125" s="82" t="s">
        <v>539</v>
      </c>
      <c r="I125" s="71" t="s">
        <v>977</v>
      </c>
      <c r="J125" s="71" t="s">
        <v>978</v>
      </c>
      <c r="K125" s="71" t="s">
        <v>567</v>
      </c>
      <c r="L125" s="83">
        <v>0.31597222222222221</v>
      </c>
      <c r="M125" s="83">
        <v>0.39930555555555558</v>
      </c>
      <c r="N125" s="83" t="s">
        <v>543</v>
      </c>
      <c r="O125" s="71">
        <v>740</v>
      </c>
      <c r="P125" s="71">
        <v>8</v>
      </c>
      <c r="Q125" s="83"/>
      <c r="R125" s="83"/>
      <c r="S125" s="84" t="s">
        <v>1167</v>
      </c>
    </row>
    <row r="126" spans="1:19" s="85" customFormat="1" ht="16.05" customHeight="1" x14ac:dyDescent="0.35">
      <c r="A126" s="71">
        <v>123</v>
      </c>
      <c r="B126" s="71" t="s">
        <v>979</v>
      </c>
      <c r="C126" s="71" t="s">
        <v>980</v>
      </c>
      <c r="D126" s="71" t="s">
        <v>981</v>
      </c>
      <c r="E126" s="71" t="s">
        <v>580</v>
      </c>
      <c r="F126" s="71" t="s">
        <v>559</v>
      </c>
      <c r="G126" s="82">
        <v>45671</v>
      </c>
      <c r="H126" s="82" t="s">
        <v>539</v>
      </c>
      <c r="I126" s="71" t="s">
        <v>982</v>
      </c>
      <c r="J126" s="71" t="s">
        <v>582</v>
      </c>
      <c r="K126" s="71" t="s">
        <v>567</v>
      </c>
      <c r="L126" s="83">
        <v>0.50694444444444442</v>
      </c>
      <c r="M126" s="83">
        <v>0.59027777777777779</v>
      </c>
      <c r="N126" s="83" t="s">
        <v>543</v>
      </c>
      <c r="O126" s="71">
        <v>940</v>
      </c>
      <c r="P126" s="71">
        <v>8</v>
      </c>
      <c r="Q126" s="83"/>
      <c r="R126" s="83"/>
      <c r="S126" s="84" t="s">
        <v>1167</v>
      </c>
    </row>
    <row r="127" spans="1:19" s="85" customFormat="1" ht="16.05" customHeight="1" x14ac:dyDescent="0.35">
      <c r="A127" s="71">
        <v>124</v>
      </c>
      <c r="B127" s="71" t="s">
        <v>983</v>
      </c>
      <c r="C127" s="71" t="s">
        <v>984</v>
      </c>
      <c r="D127" s="71" t="s">
        <v>985</v>
      </c>
      <c r="E127" s="71" t="s">
        <v>694</v>
      </c>
      <c r="F127" s="71" t="s">
        <v>559</v>
      </c>
      <c r="G127" s="82">
        <v>45672</v>
      </c>
      <c r="H127" s="82" t="s">
        <v>539</v>
      </c>
      <c r="I127" s="71" t="s">
        <v>986</v>
      </c>
      <c r="J127" s="82" t="s">
        <v>696</v>
      </c>
      <c r="K127" s="71" t="s">
        <v>567</v>
      </c>
      <c r="L127" s="83">
        <v>0.29166666666666669</v>
      </c>
      <c r="M127" s="83">
        <v>0.39930555555555558</v>
      </c>
      <c r="N127" s="83" t="s">
        <v>543</v>
      </c>
      <c r="O127" s="71">
        <v>1270</v>
      </c>
      <c r="P127" s="71">
        <v>8</v>
      </c>
      <c r="Q127" s="83"/>
      <c r="R127" s="83"/>
      <c r="S127" s="84" t="s">
        <v>1167</v>
      </c>
    </row>
    <row r="128" spans="1:19" s="85" customFormat="1" ht="16.05" customHeight="1" x14ac:dyDescent="0.35">
      <c r="A128" s="71">
        <v>125</v>
      </c>
      <c r="B128" s="71" t="s">
        <v>987</v>
      </c>
      <c r="C128" s="71" t="s">
        <v>988</v>
      </c>
      <c r="D128" s="71" t="s">
        <v>989</v>
      </c>
      <c r="E128" s="71" t="s">
        <v>754</v>
      </c>
      <c r="F128" s="71" t="s">
        <v>559</v>
      </c>
      <c r="G128" s="82">
        <v>45671</v>
      </c>
      <c r="H128" s="82" t="s">
        <v>539</v>
      </c>
      <c r="I128" s="71" t="s">
        <v>755</v>
      </c>
      <c r="J128" s="71" t="s">
        <v>756</v>
      </c>
      <c r="K128" s="71" t="s">
        <v>567</v>
      </c>
      <c r="L128" s="87">
        <v>0.44791666666666669</v>
      </c>
      <c r="M128" s="87">
        <v>0.64930555555555558</v>
      </c>
      <c r="N128" s="83" t="s">
        <v>543</v>
      </c>
      <c r="O128" s="71">
        <v>2270</v>
      </c>
      <c r="P128" s="71">
        <v>8</v>
      </c>
      <c r="Q128" s="83"/>
      <c r="R128" s="83"/>
      <c r="S128" s="84" t="s">
        <v>1167</v>
      </c>
    </row>
    <row r="129" spans="1:19" s="85" customFormat="1" ht="16.05" customHeight="1" x14ac:dyDescent="0.35">
      <c r="A129" s="71">
        <v>126</v>
      </c>
      <c r="B129" s="71" t="s">
        <v>990</v>
      </c>
      <c r="C129" s="71" t="s">
        <v>991</v>
      </c>
      <c r="D129" s="71" t="s">
        <v>992</v>
      </c>
      <c r="E129" s="71" t="s">
        <v>795</v>
      </c>
      <c r="F129" s="71" t="s">
        <v>559</v>
      </c>
      <c r="G129" s="82">
        <v>45672</v>
      </c>
      <c r="H129" s="82" t="s">
        <v>539</v>
      </c>
      <c r="I129" s="71" t="s">
        <v>993</v>
      </c>
      <c r="J129" s="71" t="s">
        <v>797</v>
      </c>
      <c r="K129" s="71" t="s">
        <v>567</v>
      </c>
      <c r="L129" s="83">
        <v>0.31944444444444442</v>
      </c>
      <c r="M129" s="83">
        <v>0.4548611111111111</v>
      </c>
      <c r="N129" s="83" t="s">
        <v>543</v>
      </c>
      <c r="O129" s="71">
        <v>620</v>
      </c>
      <c r="P129" s="71">
        <v>8</v>
      </c>
      <c r="Q129" s="83"/>
      <c r="R129" s="83"/>
      <c r="S129" s="84" t="s">
        <v>1167</v>
      </c>
    </row>
    <row r="130" spans="1:19" s="85" customFormat="1" ht="16.05" customHeight="1" x14ac:dyDescent="0.35">
      <c r="A130" s="71">
        <v>127</v>
      </c>
      <c r="B130" s="71" t="s">
        <v>994</v>
      </c>
      <c r="C130" s="71" t="s">
        <v>995</v>
      </c>
      <c r="D130" s="71" t="s">
        <v>996</v>
      </c>
      <c r="E130" s="71" t="s">
        <v>789</v>
      </c>
      <c r="F130" s="71" t="s">
        <v>559</v>
      </c>
      <c r="G130" s="82">
        <v>45672</v>
      </c>
      <c r="H130" s="82" t="s">
        <v>539</v>
      </c>
      <c r="I130" s="71" t="s">
        <v>997</v>
      </c>
      <c r="J130" s="71" t="s">
        <v>791</v>
      </c>
      <c r="K130" s="71" t="s">
        <v>567</v>
      </c>
      <c r="L130" s="83">
        <v>0.3298611111111111</v>
      </c>
      <c r="M130" s="83">
        <v>0.4826388888888889</v>
      </c>
      <c r="N130" s="83" t="s">
        <v>543</v>
      </c>
      <c r="O130" s="71">
        <v>910</v>
      </c>
      <c r="P130" s="71">
        <v>8</v>
      </c>
      <c r="Q130" s="83"/>
      <c r="R130" s="83"/>
      <c r="S130" s="84" t="s">
        <v>1167</v>
      </c>
    </row>
    <row r="131" spans="1:19" s="85" customFormat="1" ht="16.05" customHeight="1" x14ac:dyDescent="0.35">
      <c r="A131" s="71">
        <v>128</v>
      </c>
      <c r="B131" s="71" t="s">
        <v>998</v>
      </c>
      <c r="C131" s="71" t="s">
        <v>999</v>
      </c>
      <c r="D131" s="71" t="s">
        <v>1000</v>
      </c>
      <c r="E131" s="71" t="s">
        <v>688</v>
      </c>
      <c r="F131" s="71" t="s">
        <v>559</v>
      </c>
      <c r="G131" s="82">
        <v>45675</v>
      </c>
      <c r="H131" s="82" t="s">
        <v>539</v>
      </c>
      <c r="I131" s="71" t="s">
        <v>1001</v>
      </c>
      <c r="J131" s="71" t="s">
        <v>690</v>
      </c>
      <c r="K131" s="71" t="s">
        <v>542</v>
      </c>
      <c r="L131" s="83">
        <v>0.39930555555555558</v>
      </c>
      <c r="M131" s="83">
        <v>0.4826388888888889</v>
      </c>
      <c r="N131" s="83" t="s">
        <v>543</v>
      </c>
      <c r="O131" s="71">
        <v>522</v>
      </c>
      <c r="P131" s="71">
        <v>8</v>
      </c>
      <c r="Q131" s="83"/>
      <c r="R131" s="83"/>
      <c r="S131" s="84" t="s">
        <v>1167</v>
      </c>
    </row>
    <row r="132" spans="1:19" s="85" customFormat="1" ht="16.05" customHeight="1" x14ac:dyDescent="0.35">
      <c r="A132" s="71">
        <v>129</v>
      </c>
      <c r="B132" s="71" t="s">
        <v>1002</v>
      </c>
      <c r="C132" s="71" t="s">
        <v>1003</v>
      </c>
      <c r="D132" s="71" t="s">
        <v>1004</v>
      </c>
      <c r="E132" s="71" t="s">
        <v>1005</v>
      </c>
      <c r="F132" s="71" t="s">
        <v>559</v>
      </c>
      <c r="G132" s="82">
        <v>45672</v>
      </c>
      <c r="H132" s="82" t="s">
        <v>539</v>
      </c>
      <c r="I132" s="71" t="s">
        <v>1006</v>
      </c>
      <c r="J132" s="71" t="s">
        <v>1007</v>
      </c>
      <c r="K132" s="71" t="s">
        <v>542</v>
      </c>
      <c r="L132" s="83">
        <v>0.36805555555555558</v>
      </c>
      <c r="M132" s="83">
        <v>0.4513888888888889</v>
      </c>
      <c r="N132" s="83" t="s">
        <v>543</v>
      </c>
      <c r="O132" s="71">
        <v>950</v>
      </c>
      <c r="P132" s="71">
        <v>8</v>
      </c>
      <c r="Q132" s="83"/>
      <c r="R132" s="83"/>
      <c r="S132" s="84" t="s">
        <v>1167</v>
      </c>
    </row>
    <row r="133" spans="1:19" s="85" customFormat="1" ht="16.05" customHeight="1" x14ac:dyDescent="0.35">
      <c r="A133" s="71">
        <v>130</v>
      </c>
      <c r="B133" s="71" t="s">
        <v>1008</v>
      </c>
      <c r="C133" s="71" t="s">
        <v>1009</v>
      </c>
      <c r="D133" s="71" t="s">
        <v>1010</v>
      </c>
      <c r="E133" s="71" t="s">
        <v>825</v>
      </c>
      <c r="F133" s="71" t="s">
        <v>559</v>
      </c>
      <c r="G133" s="82">
        <v>45672</v>
      </c>
      <c r="H133" s="82" t="s">
        <v>539</v>
      </c>
      <c r="I133" s="71" t="s">
        <v>1011</v>
      </c>
      <c r="J133" s="71" t="s">
        <v>827</v>
      </c>
      <c r="K133" s="71" t="s">
        <v>542</v>
      </c>
      <c r="L133" s="83">
        <v>0.38194444444444442</v>
      </c>
      <c r="M133" s="83">
        <v>0.4826388888888889</v>
      </c>
      <c r="N133" s="83" t="s">
        <v>543</v>
      </c>
      <c r="O133" s="71">
        <v>520</v>
      </c>
      <c r="P133" s="71">
        <v>8</v>
      </c>
      <c r="Q133" s="83"/>
      <c r="R133" s="83"/>
      <c r="S133" s="84" t="s">
        <v>1167</v>
      </c>
    </row>
    <row r="134" spans="1:19" s="85" customFormat="1" ht="16.05" customHeight="1" x14ac:dyDescent="0.35">
      <c r="A134" s="71">
        <v>131</v>
      </c>
      <c r="B134" s="71" t="s">
        <v>1012</v>
      </c>
      <c r="C134" s="71" t="s">
        <v>1013</v>
      </c>
      <c r="D134" s="71" t="s">
        <v>1014</v>
      </c>
      <c r="E134" s="71" t="s">
        <v>1015</v>
      </c>
      <c r="F134" s="71" t="s">
        <v>559</v>
      </c>
      <c r="G134" s="82">
        <v>45671</v>
      </c>
      <c r="H134" s="82" t="s">
        <v>539</v>
      </c>
      <c r="I134" s="71" t="s">
        <v>1016</v>
      </c>
      <c r="J134" s="71" t="s">
        <v>1017</v>
      </c>
      <c r="K134" s="71" t="s">
        <v>567</v>
      </c>
      <c r="L134" s="83">
        <v>0.65277777777777779</v>
      </c>
      <c r="M134" s="83">
        <v>0.74305555555555558</v>
      </c>
      <c r="N134" s="83" t="s">
        <v>543</v>
      </c>
      <c r="O134" s="71">
        <v>690</v>
      </c>
      <c r="P134" s="71">
        <v>8</v>
      </c>
      <c r="Q134" s="83"/>
      <c r="R134" s="83"/>
      <c r="S134" s="84" t="s">
        <v>1167</v>
      </c>
    </row>
    <row r="135" spans="1:19" s="85" customFormat="1" ht="16.05" customHeight="1" x14ac:dyDescent="0.35">
      <c r="A135" s="71">
        <v>132</v>
      </c>
      <c r="B135" s="71" t="s">
        <v>1018</v>
      </c>
      <c r="C135" s="71" t="s">
        <v>1019</v>
      </c>
      <c r="D135" s="71" t="s">
        <v>1020</v>
      </c>
      <c r="E135" s="71" t="s">
        <v>537</v>
      </c>
      <c r="F135" s="71" t="s">
        <v>559</v>
      </c>
      <c r="G135" s="82">
        <v>45672</v>
      </c>
      <c r="H135" s="82" t="s">
        <v>539</v>
      </c>
      <c r="I135" s="71" t="s">
        <v>1021</v>
      </c>
      <c r="J135" s="71" t="s">
        <v>596</v>
      </c>
      <c r="K135" s="71" t="s">
        <v>542</v>
      </c>
      <c r="L135" s="83">
        <v>0.3125</v>
      </c>
      <c r="M135" s="83">
        <v>0.39583333333333331</v>
      </c>
      <c r="N135" s="83" t="s">
        <v>543</v>
      </c>
      <c r="O135" s="71">
        <v>690</v>
      </c>
      <c r="P135" s="71">
        <v>8</v>
      </c>
      <c r="Q135" s="83"/>
      <c r="R135" s="83"/>
      <c r="S135" s="84" t="s">
        <v>1167</v>
      </c>
    </row>
    <row r="136" spans="1:19" s="85" customFormat="1" ht="16.05" customHeight="1" x14ac:dyDescent="0.35">
      <c r="A136" s="71">
        <v>133</v>
      </c>
      <c r="B136" s="71" t="s">
        <v>1022</v>
      </c>
      <c r="C136" s="71" t="s">
        <v>1023</v>
      </c>
      <c r="D136" s="71" t="s">
        <v>1024</v>
      </c>
      <c r="E136" s="71" t="s">
        <v>891</v>
      </c>
      <c r="F136" s="71" t="s">
        <v>559</v>
      </c>
      <c r="G136" s="82">
        <v>45672</v>
      </c>
      <c r="H136" s="82" t="s">
        <v>539</v>
      </c>
      <c r="I136" s="71" t="s">
        <v>1025</v>
      </c>
      <c r="J136" s="71" t="s">
        <v>893</v>
      </c>
      <c r="K136" s="71" t="s">
        <v>542</v>
      </c>
      <c r="L136" s="83">
        <v>0.2986111111111111</v>
      </c>
      <c r="M136" s="83">
        <v>0.37847222222222221</v>
      </c>
      <c r="N136" s="83" t="s">
        <v>543</v>
      </c>
      <c r="O136" s="71">
        <v>800</v>
      </c>
      <c r="P136" s="71">
        <v>8</v>
      </c>
      <c r="Q136" s="83"/>
      <c r="R136" s="83"/>
      <c r="S136" s="84" t="s">
        <v>1167</v>
      </c>
    </row>
    <row r="137" spans="1:19" s="85" customFormat="1" ht="16.05" customHeight="1" x14ac:dyDescent="0.35">
      <c r="A137" s="71">
        <v>134</v>
      </c>
      <c r="B137" s="71" t="s">
        <v>1026</v>
      </c>
      <c r="C137" s="71" t="s">
        <v>1027</v>
      </c>
      <c r="D137" s="71" t="s">
        <v>1028</v>
      </c>
      <c r="E137" s="71" t="s">
        <v>537</v>
      </c>
      <c r="F137" s="71" t="s">
        <v>559</v>
      </c>
      <c r="G137" s="82">
        <v>45672</v>
      </c>
      <c r="H137" s="82" t="s">
        <v>539</v>
      </c>
      <c r="I137" s="71" t="s">
        <v>1021</v>
      </c>
      <c r="J137" s="71" t="s">
        <v>596</v>
      </c>
      <c r="K137" s="71" t="s">
        <v>542</v>
      </c>
      <c r="L137" s="83">
        <v>0.3125</v>
      </c>
      <c r="M137" s="83">
        <v>0.39583333333333331</v>
      </c>
      <c r="N137" s="83" t="s">
        <v>543</v>
      </c>
      <c r="O137" s="71">
        <v>690</v>
      </c>
      <c r="P137" s="71">
        <v>8</v>
      </c>
      <c r="Q137" s="83"/>
      <c r="R137" s="83"/>
      <c r="S137" s="84" t="s">
        <v>1167</v>
      </c>
    </row>
    <row r="138" spans="1:19" s="85" customFormat="1" ht="16.05" customHeight="1" x14ac:dyDescent="0.35">
      <c r="A138" s="71">
        <v>135</v>
      </c>
      <c r="B138" s="71" t="s">
        <v>1029</v>
      </c>
      <c r="C138" s="71" t="s">
        <v>1030</v>
      </c>
      <c r="D138" s="71" t="s">
        <v>1031</v>
      </c>
      <c r="E138" s="71" t="s">
        <v>722</v>
      </c>
      <c r="F138" s="71" t="s">
        <v>559</v>
      </c>
      <c r="G138" s="82">
        <v>45672</v>
      </c>
      <c r="H138" s="82" t="s">
        <v>539</v>
      </c>
      <c r="I138" s="71" t="s">
        <v>1032</v>
      </c>
      <c r="J138" s="71" t="s">
        <v>718</v>
      </c>
      <c r="K138" s="71" t="s">
        <v>567</v>
      </c>
      <c r="L138" s="83">
        <v>0.34375</v>
      </c>
      <c r="M138" s="83">
        <v>0.43402777777777779</v>
      </c>
      <c r="N138" s="83" t="s">
        <v>543</v>
      </c>
      <c r="O138" s="71">
        <v>780</v>
      </c>
      <c r="P138" s="71">
        <v>8</v>
      </c>
      <c r="Q138" s="83"/>
      <c r="R138" s="83"/>
      <c r="S138" s="84" t="s">
        <v>1167</v>
      </c>
    </row>
    <row r="139" spans="1:19" s="85" customFormat="1" ht="16.05" customHeight="1" x14ac:dyDescent="0.35">
      <c r="A139" s="71">
        <v>136</v>
      </c>
      <c r="B139" s="71" t="s">
        <v>1033</v>
      </c>
      <c r="C139" s="71" t="s">
        <v>1034</v>
      </c>
      <c r="D139" s="71" t="s">
        <v>1035</v>
      </c>
      <c r="E139" s="71" t="s">
        <v>837</v>
      </c>
      <c r="F139" s="71" t="s">
        <v>559</v>
      </c>
      <c r="G139" s="82">
        <v>45672</v>
      </c>
      <c r="H139" s="82" t="s">
        <v>539</v>
      </c>
      <c r="I139" s="71" t="s">
        <v>1036</v>
      </c>
      <c r="J139" s="71" t="s">
        <v>839</v>
      </c>
      <c r="K139" s="71" t="s">
        <v>542</v>
      </c>
      <c r="L139" s="83">
        <v>0.38194444444444442</v>
      </c>
      <c r="M139" s="83">
        <v>0.50347222222222221</v>
      </c>
      <c r="N139" s="83" t="s">
        <v>543</v>
      </c>
      <c r="O139" s="71">
        <v>680</v>
      </c>
      <c r="P139" s="71">
        <v>8</v>
      </c>
      <c r="Q139" s="83"/>
      <c r="R139" s="83"/>
      <c r="S139" s="84" t="s">
        <v>1167</v>
      </c>
    </row>
    <row r="140" spans="1:19" s="85" customFormat="1" ht="16.05" customHeight="1" x14ac:dyDescent="0.35">
      <c r="A140" s="71">
        <v>137</v>
      </c>
      <c r="B140" s="71" t="s">
        <v>1037</v>
      </c>
      <c r="C140" s="71" t="s">
        <v>1038</v>
      </c>
      <c r="D140" s="71" t="s">
        <v>1039</v>
      </c>
      <c r="E140" s="71" t="s">
        <v>537</v>
      </c>
      <c r="F140" s="71" t="s">
        <v>559</v>
      </c>
      <c r="G140" s="82">
        <v>45675</v>
      </c>
      <c r="H140" s="82" t="s">
        <v>539</v>
      </c>
      <c r="I140" s="71" t="s">
        <v>595</v>
      </c>
      <c r="J140" s="71" t="s">
        <v>596</v>
      </c>
      <c r="K140" s="71" t="s">
        <v>567</v>
      </c>
      <c r="L140" s="83">
        <v>0.34722222222222221</v>
      </c>
      <c r="M140" s="83">
        <v>0.44097222222222221</v>
      </c>
      <c r="N140" s="83" t="s">
        <v>543</v>
      </c>
      <c r="O140" s="71">
        <v>940</v>
      </c>
      <c r="P140" s="71">
        <v>8</v>
      </c>
      <c r="Q140" s="83"/>
      <c r="R140" s="83"/>
      <c r="S140" s="84" t="s">
        <v>1167</v>
      </c>
    </row>
    <row r="141" spans="1:19" s="85" customFormat="1" ht="16.05" customHeight="1" x14ac:dyDescent="0.35">
      <c r="A141" s="71">
        <v>138</v>
      </c>
      <c r="B141" s="71" t="s">
        <v>1040</v>
      </c>
      <c r="C141" s="71" t="s">
        <v>1041</v>
      </c>
      <c r="D141" s="71" t="s">
        <v>1042</v>
      </c>
      <c r="E141" s="71" t="s">
        <v>819</v>
      </c>
      <c r="F141" s="71" t="s">
        <v>559</v>
      </c>
      <c r="G141" s="82">
        <v>45672</v>
      </c>
      <c r="H141" s="82" t="s">
        <v>539</v>
      </c>
      <c r="I141" s="71" t="s">
        <v>1043</v>
      </c>
      <c r="J141" s="71" t="s">
        <v>821</v>
      </c>
      <c r="K141" s="71" t="s">
        <v>567</v>
      </c>
      <c r="L141" s="83">
        <v>0.34722222222222221</v>
      </c>
      <c r="M141" s="83">
        <v>0.44444444444444442</v>
      </c>
      <c r="N141" s="83" t="s">
        <v>543</v>
      </c>
      <c r="O141" s="71">
        <v>630</v>
      </c>
      <c r="P141" s="71">
        <v>8</v>
      </c>
      <c r="Q141" s="83"/>
      <c r="R141" s="83"/>
      <c r="S141" s="84" t="s">
        <v>1167</v>
      </c>
    </row>
    <row r="142" spans="1:19" s="85" customFormat="1" ht="16.05" customHeight="1" x14ac:dyDescent="0.35">
      <c r="A142" s="71">
        <v>139</v>
      </c>
      <c r="B142" s="71" t="s">
        <v>1044</v>
      </c>
      <c r="C142" s="71" t="s">
        <v>1045</v>
      </c>
      <c r="D142" s="71" t="s">
        <v>1046</v>
      </c>
      <c r="E142" s="71" t="s">
        <v>580</v>
      </c>
      <c r="F142" s="71" t="s">
        <v>559</v>
      </c>
      <c r="G142" s="82">
        <v>45672</v>
      </c>
      <c r="H142" s="82" t="s">
        <v>539</v>
      </c>
      <c r="I142" s="71" t="s">
        <v>1047</v>
      </c>
      <c r="J142" s="71" t="s">
        <v>582</v>
      </c>
      <c r="K142" s="71" t="s">
        <v>567</v>
      </c>
      <c r="L142" s="87">
        <v>0.38194444444444442</v>
      </c>
      <c r="M142" s="87">
        <v>0.47222222222222221</v>
      </c>
      <c r="N142" s="83" t="s">
        <v>543</v>
      </c>
      <c r="O142" s="71">
        <v>860</v>
      </c>
      <c r="P142" s="71">
        <v>8</v>
      </c>
      <c r="Q142" s="83"/>
      <c r="R142" s="83"/>
      <c r="S142" s="84" t="s">
        <v>1167</v>
      </c>
    </row>
    <row r="143" spans="1:19" s="85" customFormat="1" ht="16.05" customHeight="1" x14ac:dyDescent="0.35">
      <c r="A143" s="71">
        <v>140</v>
      </c>
      <c r="B143" s="71" t="s">
        <v>1048</v>
      </c>
      <c r="C143" s="71" t="s">
        <v>1049</v>
      </c>
      <c r="D143" s="71" t="s">
        <v>1050</v>
      </c>
      <c r="E143" s="71" t="s">
        <v>780</v>
      </c>
      <c r="F143" s="71" t="s">
        <v>559</v>
      </c>
      <c r="G143" s="82">
        <v>45672</v>
      </c>
      <c r="H143" s="82" t="s">
        <v>539</v>
      </c>
      <c r="I143" s="71" t="s">
        <v>1051</v>
      </c>
      <c r="J143" s="71" t="s">
        <v>1052</v>
      </c>
      <c r="K143" s="71" t="s">
        <v>542</v>
      </c>
      <c r="L143" s="83">
        <v>0.33333333333333331</v>
      </c>
      <c r="M143" s="83">
        <v>0.4236111111111111</v>
      </c>
      <c r="N143" s="83" t="s">
        <v>543</v>
      </c>
      <c r="O143" s="71">
        <v>790</v>
      </c>
      <c r="P143" s="71">
        <v>8</v>
      </c>
      <c r="Q143" s="83"/>
      <c r="R143" s="83"/>
      <c r="S143" s="84" t="s">
        <v>1167</v>
      </c>
    </row>
    <row r="144" spans="1:19" s="85" customFormat="1" ht="16.05" customHeight="1" x14ac:dyDescent="0.35">
      <c r="A144" s="71">
        <v>141</v>
      </c>
      <c r="B144" s="71" t="s">
        <v>1053</v>
      </c>
      <c r="C144" s="71" t="s">
        <v>1054</v>
      </c>
      <c r="D144" s="71" t="s">
        <v>1055</v>
      </c>
      <c r="E144" s="71" t="s">
        <v>780</v>
      </c>
      <c r="F144" s="71" t="s">
        <v>559</v>
      </c>
      <c r="G144" s="82">
        <v>45672</v>
      </c>
      <c r="H144" s="82" t="s">
        <v>539</v>
      </c>
      <c r="I144" s="71" t="s">
        <v>1051</v>
      </c>
      <c r="J144" s="71" t="s">
        <v>1052</v>
      </c>
      <c r="K144" s="71" t="s">
        <v>542</v>
      </c>
      <c r="L144" s="83">
        <v>0.33333333333333331</v>
      </c>
      <c r="M144" s="83">
        <v>0.4236111111111111</v>
      </c>
      <c r="N144" s="83" t="s">
        <v>543</v>
      </c>
      <c r="O144" s="71">
        <v>790</v>
      </c>
      <c r="P144" s="71">
        <v>8</v>
      </c>
      <c r="Q144" s="83"/>
      <c r="R144" s="83"/>
      <c r="S144" s="84" t="s">
        <v>1167</v>
      </c>
    </row>
    <row r="145" spans="1:19" s="85" customFormat="1" ht="16.05" customHeight="1" x14ac:dyDescent="0.35">
      <c r="A145" s="71">
        <v>142</v>
      </c>
      <c r="B145" s="71" t="s">
        <v>1056</v>
      </c>
      <c r="C145" s="71" t="s">
        <v>1057</v>
      </c>
      <c r="D145" s="71" t="s">
        <v>1058</v>
      </c>
      <c r="E145" s="71" t="s">
        <v>580</v>
      </c>
      <c r="F145" s="71" t="s">
        <v>559</v>
      </c>
      <c r="G145" s="82">
        <v>45672</v>
      </c>
      <c r="H145" s="82" t="s">
        <v>539</v>
      </c>
      <c r="I145" s="71" t="s">
        <v>1047</v>
      </c>
      <c r="J145" s="71" t="s">
        <v>582</v>
      </c>
      <c r="K145" s="71" t="s">
        <v>567</v>
      </c>
      <c r="L145" s="87">
        <v>0.38194444444444442</v>
      </c>
      <c r="M145" s="87">
        <v>0.47222222222222221</v>
      </c>
      <c r="N145" s="83" t="s">
        <v>543</v>
      </c>
      <c r="O145" s="71">
        <v>860</v>
      </c>
      <c r="P145" s="71">
        <v>8</v>
      </c>
      <c r="Q145" s="83"/>
      <c r="R145" s="83"/>
      <c r="S145" s="84" t="s">
        <v>1167</v>
      </c>
    </row>
    <row r="146" spans="1:19" s="85" customFormat="1" ht="16.05" customHeight="1" x14ac:dyDescent="0.35">
      <c r="A146" s="71">
        <v>143</v>
      </c>
      <c r="B146" s="71" t="s">
        <v>1059</v>
      </c>
      <c r="C146" s="71" t="s">
        <v>1060</v>
      </c>
      <c r="D146" s="71" t="s">
        <v>1061</v>
      </c>
      <c r="E146" s="71" t="s">
        <v>1062</v>
      </c>
      <c r="F146" s="71" t="s">
        <v>559</v>
      </c>
      <c r="G146" s="82">
        <v>45672</v>
      </c>
      <c r="H146" s="82" t="s">
        <v>539</v>
      </c>
      <c r="I146" s="71" t="s">
        <v>1063</v>
      </c>
      <c r="J146" s="71" t="s">
        <v>1064</v>
      </c>
      <c r="K146" s="71" t="s">
        <v>542</v>
      </c>
      <c r="L146" s="87">
        <v>0.4201388888888889</v>
      </c>
      <c r="M146" s="87">
        <v>0.49305555555555558</v>
      </c>
      <c r="N146" s="83" t="s">
        <v>543</v>
      </c>
      <c r="O146" s="71">
        <v>680</v>
      </c>
      <c r="P146" s="71">
        <v>8</v>
      </c>
      <c r="Q146" s="83"/>
      <c r="R146" s="83"/>
      <c r="S146" s="84" t="s">
        <v>1167</v>
      </c>
    </row>
    <row r="147" spans="1:19" s="85" customFormat="1" ht="16.05" customHeight="1" x14ac:dyDescent="0.35">
      <c r="A147" s="71">
        <v>144</v>
      </c>
      <c r="B147" s="71" t="s">
        <v>1065</v>
      </c>
      <c r="C147" s="71" t="s">
        <v>1066</v>
      </c>
      <c r="D147" s="71" t="s">
        <v>1067</v>
      </c>
      <c r="E147" s="71" t="s">
        <v>736</v>
      </c>
      <c r="F147" s="71" t="s">
        <v>559</v>
      </c>
      <c r="G147" s="82">
        <v>45671</v>
      </c>
      <c r="H147" s="82" t="s">
        <v>539</v>
      </c>
      <c r="I147" s="71" t="s">
        <v>737</v>
      </c>
      <c r="J147" s="71" t="s">
        <v>738</v>
      </c>
      <c r="K147" s="71" t="s">
        <v>567</v>
      </c>
      <c r="L147" s="87">
        <v>0.5625</v>
      </c>
      <c r="M147" s="87">
        <v>0.6875</v>
      </c>
      <c r="N147" s="83" t="s">
        <v>543</v>
      </c>
      <c r="O147" s="71">
        <v>680</v>
      </c>
      <c r="P147" s="71">
        <v>8</v>
      </c>
      <c r="Q147" s="83"/>
      <c r="R147" s="83"/>
      <c r="S147" s="84" t="s">
        <v>1167</v>
      </c>
    </row>
    <row r="148" spans="1:19" s="85" customFormat="1" ht="16.05" customHeight="1" x14ac:dyDescent="0.35">
      <c r="A148" s="71">
        <v>145</v>
      </c>
      <c r="B148" s="71" t="s">
        <v>1068</v>
      </c>
      <c r="C148" s="71" t="s">
        <v>1069</v>
      </c>
      <c r="D148" s="71" t="s">
        <v>1070</v>
      </c>
      <c r="E148" s="71" t="s">
        <v>760</v>
      </c>
      <c r="F148" s="71" t="s">
        <v>559</v>
      </c>
      <c r="G148" s="82">
        <v>45672</v>
      </c>
      <c r="H148" s="82" t="s">
        <v>539</v>
      </c>
      <c r="I148" s="71" t="s">
        <v>1071</v>
      </c>
      <c r="J148" s="71" t="s">
        <v>762</v>
      </c>
      <c r="K148" s="71" t="s">
        <v>542</v>
      </c>
      <c r="L148" s="83">
        <v>0.34722222222222221</v>
      </c>
      <c r="M148" s="83">
        <v>0.4375</v>
      </c>
      <c r="N148" s="83" t="s">
        <v>543</v>
      </c>
      <c r="O148" s="71">
        <v>980</v>
      </c>
      <c r="P148" s="71">
        <v>8</v>
      </c>
      <c r="Q148" s="83"/>
      <c r="R148" s="83"/>
      <c r="S148" s="84" t="s">
        <v>1167</v>
      </c>
    </row>
    <row r="149" spans="1:19" s="85" customFormat="1" ht="16.05" customHeight="1" x14ac:dyDescent="0.35">
      <c r="A149" s="71">
        <v>146</v>
      </c>
      <c r="B149" s="71" t="s">
        <v>1072</v>
      </c>
      <c r="C149" s="71" t="s">
        <v>1073</v>
      </c>
      <c r="D149" s="71" t="s">
        <v>1074</v>
      </c>
      <c r="E149" s="71" t="s">
        <v>537</v>
      </c>
      <c r="F149" s="71" t="s">
        <v>559</v>
      </c>
      <c r="G149" s="82">
        <v>45672</v>
      </c>
      <c r="H149" s="82" t="s">
        <v>539</v>
      </c>
      <c r="I149" s="71" t="s">
        <v>540</v>
      </c>
      <c r="J149" s="71" t="s">
        <v>541</v>
      </c>
      <c r="K149" s="71" t="s">
        <v>542</v>
      </c>
      <c r="L149" s="83">
        <v>0.33333333333333331</v>
      </c>
      <c r="M149" s="83">
        <v>0.42708333333333331</v>
      </c>
      <c r="N149" s="83" t="s">
        <v>543</v>
      </c>
      <c r="O149" s="71">
        <v>1020</v>
      </c>
      <c r="P149" s="71">
        <v>8</v>
      </c>
      <c r="Q149" s="83"/>
      <c r="R149" s="83"/>
      <c r="S149" s="84" t="s">
        <v>1167</v>
      </c>
    </row>
    <row r="150" spans="1:19" s="85" customFormat="1" ht="16.05" customHeight="1" x14ac:dyDescent="0.35">
      <c r="A150" s="71">
        <v>147</v>
      </c>
      <c r="B150" s="71" t="s">
        <v>1075</v>
      </c>
      <c r="C150" s="71" t="s">
        <v>1076</v>
      </c>
      <c r="D150" s="71" t="s">
        <v>1077</v>
      </c>
      <c r="E150" s="71" t="s">
        <v>537</v>
      </c>
      <c r="F150" s="71" t="s">
        <v>559</v>
      </c>
      <c r="G150" s="82">
        <v>45672</v>
      </c>
      <c r="H150" s="82" t="s">
        <v>539</v>
      </c>
      <c r="I150" s="71" t="s">
        <v>540</v>
      </c>
      <c r="J150" s="71" t="s">
        <v>541</v>
      </c>
      <c r="K150" s="71" t="s">
        <v>542</v>
      </c>
      <c r="L150" s="83">
        <v>0.33333333333333331</v>
      </c>
      <c r="M150" s="83">
        <v>0.42708333333333331</v>
      </c>
      <c r="N150" s="83" t="s">
        <v>543</v>
      </c>
      <c r="O150" s="71">
        <v>1020</v>
      </c>
      <c r="P150" s="71">
        <v>8</v>
      </c>
      <c r="Q150" s="83"/>
      <c r="R150" s="83"/>
      <c r="S150" s="84" t="s">
        <v>1167</v>
      </c>
    </row>
    <row r="151" spans="1:19" s="85" customFormat="1" ht="16.05" customHeight="1" x14ac:dyDescent="0.35">
      <c r="A151" s="71">
        <v>148</v>
      </c>
      <c r="B151" s="71" t="s">
        <v>1078</v>
      </c>
      <c r="C151" s="71" t="s">
        <v>1079</v>
      </c>
      <c r="D151" s="71" t="s">
        <v>1080</v>
      </c>
      <c r="E151" s="71" t="s">
        <v>537</v>
      </c>
      <c r="F151" s="71" t="s">
        <v>559</v>
      </c>
      <c r="G151" s="82">
        <v>45672</v>
      </c>
      <c r="H151" s="82" t="s">
        <v>539</v>
      </c>
      <c r="I151" s="71" t="s">
        <v>540</v>
      </c>
      <c r="J151" s="71" t="s">
        <v>541</v>
      </c>
      <c r="K151" s="71" t="s">
        <v>542</v>
      </c>
      <c r="L151" s="83">
        <v>0.33333333333333331</v>
      </c>
      <c r="M151" s="83">
        <v>0.42708333333333331</v>
      </c>
      <c r="N151" s="83" t="s">
        <v>543</v>
      </c>
      <c r="O151" s="71">
        <v>1020</v>
      </c>
      <c r="P151" s="71">
        <v>8</v>
      </c>
      <c r="Q151" s="83"/>
      <c r="R151" s="83"/>
      <c r="S151" s="84" t="s">
        <v>1167</v>
      </c>
    </row>
    <row r="152" spans="1:19" s="85" customFormat="1" ht="16.05" customHeight="1" x14ac:dyDescent="0.35">
      <c r="A152" s="71">
        <v>149</v>
      </c>
      <c r="B152" s="71" t="s">
        <v>1081</v>
      </c>
      <c r="C152" s="71" t="s">
        <v>1082</v>
      </c>
      <c r="D152" s="71" t="s">
        <v>1083</v>
      </c>
      <c r="E152" s="71" t="s">
        <v>537</v>
      </c>
      <c r="F152" s="71" t="s">
        <v>538</v>
      </c>
      <c r="G152" s="82">
        <v>45672</v>
      </c>
      <c r="H152" s="82" t="s">
        <v>539</v>
      </c>
      <c r="I152" s="71" t="s">
        <v>540</v>
      </c>
      <c r="J152" s="71" t="s">
        <v>541</v>
      </c>
      <c r="K152" s="71" t="s">
        <v>542</v>
      </c>
      <c r="L152" s="83">
        <v>0.33333333333333331</v>
      </c>
      <c r="M152" s="83">
        <v>0.42708333333333331</v>
      </c>
      <c r="N152" s="83" t="s">
        <v>543</v>
      </c>
      <c r="O152" s="71">
        <v>1020</v>
      </c>
      <c r="P152" s="71">
        <v>8</v>
      </c>
      <c r="Q152" s="83"/>
      <c r="R152" s="83"/>
      <c r="S152" s="84" t="s">
        <v>1167</v>
      </c>
    </row>
    <row r="153" spans="1:19" s="85" customFormat="1" ht="16.05" customHeight="1" x14ac:dyDescent="0.35">
      <c r="A153" s="71">
        <v>150</v>
      </c>
      <c r="B153" s="71" t="s">
        <v>1084</v>
      </c>
      <c r="C153" s="71" t="s">
        <v>1085</v>
      </c>
      <c r="D153" s="71" t="s">
        <v>1086</v>
      </c>
      <c r="E153" s="71" t="s">
        <v>537</v>
      </c>
      <c r="F153" s="71" t="s">
        <v>538</v>
      </c>
      <c r="G153" s="82">
        <v>45672</v>
      </c>
      <c r="H153" s="82" t="s">
        <v>539</v>
      </c>
      <c r="I153" s="71" t="s">
        <v>540</v>
      </c>
      <c r="J153" s="71" t="s">
        <v>541</v>
      </c>
      <c r="K153" s="71" t="s">
        <v>542</v>
      </c>
      <c r="L153" s="83">
        <v>0.33333333333333331</v>
      </c>
      <c r="M153" s="83">
        <v>0.42708333333333331</v>
      </c>
      <c r="N153" s="83" t="s">
        <v>543</v>
      </c>
      <c r="O153" s="71">
        <v>1020</v>
      </c>
      <c r="P153" s="71">
        <v>8</v>
      </c>
      <c r="Q153" s="83"/>
      <c r="R153" s="83"/>
      <c r="S153" s="84" t="s">
        <v>1167</v>
      </c>
    </row>
    <row r="154" spans="1:19" s="85" customFormat="1" ht="16.05" customHeight="1" x14ac:dyDescent="0.35">
      <c r="A154" s="71">
        <v>151</v>
      </c>
      <c r="B154" s="71" t="s">
        <v>1087</v>
      </c>
      <c r="C154" s="71" t="s">
        <v>1088</v>
      </c>
      <c r="D154" s="71" t="s">
        <v>1089</v>
      </c>
      <c r="E154" s="71" t="s">
        <v>760</v>
      </c>
      <c r="F154" s="71" t="s">
        <v>559</v>
      </c>
      <c r="G154" s="82">
        <v>45675</v>
      </c>
      <c r="H154" s="82" t="s">
        <v>539</v>
      </c>
      <c r="I154" s="71" t="s">
        <v>1071</v>
      </c>
      <c r="J154" s="71" t="s">
        <v>762</v>
      </c>
      <c r="K154" s="71" t="s">
        <v>542</v>
      </c>
      <c r="L154" s="83">
        <v>0.34722222222222221</v>
      </c>
      <c r="M154" s="83">
        <v>0.4375</v>
      </c>
      <c r="N154" s="83" t="s">
        <v>543</v>
      </c>
      <c r="O154" s="71">
        <v>980</v>
      </c>
      <c r="P154" s="71">
        <v>8</v>
      </c>
      <c r="Q154" s="83"/>
      <c r="R154" s="83"/>
      <c r="S154" s="84" t="s">
        <v>1167</v>
      </c>
    </row>
    <row r="155" spans="1:19" s="85" customFormat="1" ht="16.05" customHeight="1" x14ac:dyDescent="0.35">
      <c r="A155" s="71">
        <v>152</v>
      </c>
      <c r="B155" s="71" t="s">
        <v>1090</v>
      </c>
      <c r="C155" s="71" t="s">
        <v>1091</v>
      </c>
      <c r="D155" s="71" t="s">
        <v>1092</v>
      </c>
      <c r="E155" s="71" t="s">
        <v>537</v>
      </c>
      <c r="F155" s="71" t="s">
        <v>559</v>
      </c>
      <c r="G155" s="82">
        <v>45675</v>
      </c>
      <c r="H155" s="82" t="s">
        <v>539</v>
      </c>
      <c r="I155" s="71" t="s">
        <v>1093</v>
      </c>
      <c r="J155" s="71" t="s">
        <v>566</v>
      </c>
      <c r="K155" s="71" t="s">
        <v>567</v>
      </c>
      <c r="L155" s="83">
        <v>0.35416666666666669</v>
      </c>
      <c r="M155" s="83">
        <v>0.44791666666666669</v>
      </c>
      <c r="N155" s="83" t="s">
        <v>543</v>
      </c>
      <c r="O155" s="71">
        <v>1350</v>
      </c>
      <c r="P155" s="71">
        <v>8</v>
      </c>
      <c r="Q155" s="83"/>
      <c r="R155" s="83"/>
      <c r="S155" s="84" t="s">
        <v>1167</v>
      </c>
    </row>
    <row r="156" spans="1:19" s="85" customFormat="1" ht="16.05" customHeight="1" x14ac:dyDescent="0.35">
      <c r="A156" s="71">
        <v>153</v>
      </c>
      <c r="B156" s="71" t="s">
        <v>1094</v>
      </c>
      <c r="C156" s="71" t="s">
        <v>1095</v>
      </c>
      <c r="D156" s="71" t="s">
        <v>1096</v>
      </c>
      <c r="E156" s="71" t="s">
        <v>1062</v>
      </c>
      <c r="F156" s="71" t="s">
        <v>559</v>
      </c>
      <c r="G156" s="82">
        <v>45675</v>
      </c>
      <c r="H156" s="82" t="s">
        <v>539</v>
      </c>
      <c r="I156" s="71" t="s">
        <v>1063</v>
      </c>
      <c r="J156" s="71" t="s">
        <v>1064</v>
      </c>
      <c r="K156" s="71" t="s">
        <v>542</v>
      </c>
      <c r="L156" s="87">
        <v>0.4201388888888889</v>
      </c>
      <c r="M156" s="87">
        <v>0.49305555555555558</v>
      </c>
      <c r="N156" s="83" t="s">
        <v>543</v>
      </c>
      <c r="O156" s="71">
        <v>720</v>
      </c>
      <c r="P156" s="71">
        <v>8</v>
      </c>
      <c r="Q156" s="83"/>
      <c r="R156" s="83"/>
      <c r="S156" s="84" t="s">
        <v>1167</v>
      </c>
    </row>
    <row r="157" spans="1:19" s="85" customFormat="1" ht="16.05" customHeight="1" x14ac:dyDescent="0.35">
      <c r="A157" s="71">
        <v>154</v>
      </c>
      <c r="B157" s="71" t="s">
        <v>1097</v>
      </c>
      <c r="C157" s="71" t="s">
        <v>1098</v>
      </c>
      <c r="D157" s="71" t="s">
        <v>1099</v>
      </c>
      <c r="E157" s="71" t="s">
        <v>879</v>
      </c>
      <c r="F157" s="71" t="s">
        <v>559</v>
      </c>
      <c r="G157" s="82">
        <v>45675</v>
      </c>
      <c r="H157" s="82" t="s">
        <v>539</v>
      </c>
      <c r="I157" s="71" t="s">
        <v>1100</v>
      </c>
      <c r="J157" s="71" t="s">
        <v>881</v>
      </c>
      <c r="K157" s="71" t="s">
        <v>542</v>
      </c>
      <c r="L157" s="83">
        <v>0.38194444444444442</v>
      </c>
      <c r="M157" s="83">
        <v>0.47222222222222221</v>
      </c>
      <c r="N157" s="83" t="s">
        <v>543</v>
      </c>
      <c r="O157" s="71">
        <v>940</v>
      </c>
      <c r="P157" s="71">
        <v>8</v>
      </c>
      <c r="Q157" s="83"/>
      <c r="R157" s="83"/>
      <c r="S157" s="84" t="s">
        <v>1167</v>
      </c>
    </row>
    <row r="158" spans="1:19" s="85" customFormat="1" ht="16.05" customHeight="1" x14ac:dyDescent="0.35">
      <c r="A158" s="71">
        <v>155</v>
      </c>
      <c r="B158" s="71" t="s">
        <v>1101</v>
      </c>
      <c r="C158" s="71" t="s">
        <v>1102</v>
      </c>
      <c r="D158" s="71" t="s">
        <v>1103</v>
      </c>
      <c r="E158" s="71" t="s">
        <v>1062</v>
      </c>
      <c r="F158" s="71" t="s">
        <v>559</v>
      </c>
      <c r="G158" s="82">
        <v>45672</v>
      </c>
      <c r="H158" s="82" t="s">
        <v>539</v>
      </c>
      <c r="I158" s="71" t="s">
        <v>1063</v>
      </c>
      <c r="J158" s="71" t="s">
        <v>1064</v>
      </c>
      <c r="K158" s="71" t="s">
        <v>542</v>
      </c>
      <c r="L158" s="87">
        <v>0.4201388888888889</v>
      </c>
      <c r="M158" s="87">
        <v>0.49305555555555558</v>
      </c>
      <c r="N158" s="83" t="s">
        <v>543</v>
      </c>
      <c r="O158" s="71">
        <v>680</v>
      </c>
      <c r="P158" s="71">
        <v>8</v>
      </c>
      <c r="Q158" s="83"/>
      <c r="R158" s="83"/>
      <c r="S158" s="84" t="s">
        <v>1167</v>
      </c>
    </row>
    <row r="159" spans="1:19" s="85" customFormat="1" ht="16.05" customHeight="1" x14ac:dyDescent="0.35">
      <c r="A159" s="71">
        <v>156</v>
      </c>
      <c r="B159" s="71" t="s">
        <v>1104</v>
      </c>
      <c r="C159" s="71" t="s">
        <v>1105</v>
      </c>
      <c r="D159" s="71" t="s">
        <v>1106</v>
      </c>
      <c r="E159" s="71" t="s">
        <v>1062</v>
      </c>
      <c r="F159" s="71" t="s">
        <v>559</v>
      </c>
      <c r="G159" s="82">
        <v>45672</v>
      </c>
      <c r="H159" s="82" t="s">
        <v>539</v>
      </c>
      <c r="I159" s="71" t="s">
        <v>1063</v>
      </c>
      <c r="J159" s="71" t="s">
        <v>1064</v>
      </c>
      <c r="K159" s="71" t="s">
        <v>542</v>
      </c>
      <c r="L159" s="87">
        <v>0.4201388888888889</v>
      </c>
      <c r="M159" s="87">
        <v>0.49305555555555558</v>
      </c>
      <c r="N159" s="83" t="s">
        <v>543</v>
      </c>
      <c r="O159" s="71">
        <v>680</v>
      </c>
      <c r="P159" s="71">
        <v>8</v>
      </c>
      <c r="Q159" s="83"/>
      <c r="R159" s="83"/>
      <c r="S159" s="84" t="s">
        <v>1167</v>
      </c>
    </row>
    <row r="160" spans="1:19" s="85" customFormat="1" ht="16.05" customHeight="1" x14ac:dyDescent="0.35">
      <c r="A160" s="71">
        <v>157</v>
      </c>
      <c r="B160" s="71" t="s">
        <v>1107</v>
      </c>
      <c r="C160" s="71" t="s">
        <v>1108</v>
      </c>
      <c r="D160" s="71" t="s">
        <v>1109</v>
      </c>
      <c r="E160" s="71" t="s">
        <v>580</v>
      </c>
      <c r="F160" s="71" t="s">
        <v>559</v>
      </c>
      <c r="G160" s="82">
        <v>45675</v>
      </c>
      <c r="H160" s="82" t="s">
        <v>539</v>
      </c>
      <c r="I160" s="71" t="s">
        <v>1110</v>
      </c>
      <c r="J160" s="71" t="s">
        <v>704</v>
      </c>
      <c r="K160" s="71" t="s">
        <v>542</v>
      </c>
      <c r="L160" s="83">
        <v>0.3263888888888889</v>
      </c>
      <c r="M160" s="83">
        <v>0.41666666666666669</v>
      </c>
      <c r="N160" s="83" t="s">
        <v>543</v>
      </c>
      <c r="O160" s="71">
        <v>880</v>
      </c>
      <c r="P160" s="71">
        <v>8</v>
      </c>
      <c r="Q160" s="83"/>
      <c r="R160" s="83"/>
      <c r="S160" s="84" t="s">
        <v>1167</v>
      </c>
    </row>
    <row r="161" spans="1:19" s="85" customFormat="1" ht="16.05" customHeight="1" x14ac:dyDescent="0.35">
      <c r="A161" s="71">
        <v>158</v>
      </c>
      <c r="B161" s="71" t="s">
        <v>1111</v>
      </c>
      <c r="C161" s="71" t="s">
        <v>1112</v>
      </c>
      <c r="D161" s="71" t="s">
        <v>1113</v>
      </c>
      <c r="E161" s="71" t="s">
        <v>537</v>
      </c>
      <c r="F161" s="71" t="s">
        <v>538</v>
      </c>
      <c r="G161" s="82">
        <v>45672</v>
      </c>
      <c r="H161" s="82" t="s">
        <v>539</v>
      </c>
      <c r="I161" s="71" t="s">
        <v>540</v>
      </c>
      <c r="J161" s="71" t="s">
        <v>541</v>
      </c>
      <c r="K161" s="71" t="s">
        <v>542</v>
      </c>
      <c r="L161" s="83">
        <v>0.33333333333333331</v>
      </c>
      <c r="M161" s="83">
        <v>0.42708333333333331</v>
      </c>
      <c r="N161" s="83" t="s">
        <v>543</v>
      </c>
      <c r="O161" s="71">
        <v>1020</v>
      </c>
      <c r="P161" s="71">
        <v>8</v>
      </c>
      <c r="Q161" s="83"/>
      <c r="R161" s="83"/>
      <c r="S161" s="84" t="s">
        <v>1167</v>
      </c>
    </row>
    <row r="162" spans="1:19" s="85" customFormat="1" ht="16.05" customHeight="1" x14ac:dyDescent="0.35">
      <c r="A162" s="71">
        <v>159</v>
      </c>
      <c r="B162" s="71" t="s">
        <v>1114</v>
      </c>
      <c r="C162" s="71" t="s">
        <v>1115</v>
      </c>
      <c r="D162" s="71" t="s">
        <v>1116</v>
      </c>
      <c r="E162" s="71" t="s">
        <v>537</v>
      </c>
      <c r="F162" s="71" t="s">
        <v>538</v>
      </c>
      <c r="G162" s="82">
        <v>45672</v>
      </c>
      <c r="H162" s="82" t="s">
        <v>539</v>
      </c>
      <c r="I162" s="71" t="s">
        <v>540</v>
      </c>
      <c r="J162" s="71" t="s">
        <v>541</v>
      </c>
      <c r="K162" s="71" t="s">
        <v>542</v>
      </c>
      <c r="L162" s="83">
        <v>0.33333333333333331</v>
      </c>
      <c r="M162" s="83">
        <v>0.42708333333333331</v>
      </c>
      <c r="N162" s="83" t="s">
        <v>543</v>
      </c>
      <c r="O162" s="71">
        <v>1020</v>
      </c>
      <c r="P162" s="71">
        <v>8</v>
      </c>
      <c r="Q162" s="83"/>
      <c r="R162" s="83"/>
      <c r="S162" s="84" t="s">
        <v>1167</v>
      </c>
    </row>
    <row r="163" spans="1:19" s="85" customFormat="1" ht="16.05" customHeight="1" x14ac:dyDescent="0.35">
      <c r="A163" s="71">
        <v>160</v>
      </c>
      <c r="B163" s="71" t="s">
        <v>1117</v>
      </c>
      <c r="C163" s="71" t="s">
        <v>1118</v>
      </c>
      <c r="D163" s="71" t="s">
        <v>1119</v>
      </c>
      <c r="E163" s="71" t="s">
        <v>537</v>
      </c>
      <c r="F163" s="71" t="s">
        <v>559</v>
      </c>
      <c r="G163" s="82">
        <v>45672</v>
      </c>
      <c r="H163" s="82" t="s">
        <v>539</v>
      </c>
      <c r="I163" s="71" t="s">
        <v>540</v>
      </c>
      <c r="J163" s="71" t="s">
        <v>541</v>
      </c>
      <c r="K163" s="71" t="s">
        <v>542</v>
      </c>
      <c r="L163" s="83">
        <v>0.33333333333333331</v>
      </c>
      <c r="M163" s="83">
        <v>0.42708333333333331</v>
      </c>
      <c r="N163" s="83" t="s">
        <v>543</v>
      </c>
      <c r="O163" s="71">
        <v>1020</v>
      </c>
      <c r="P163" s="71">
        <v>8</v>
      </c>
      <c r="Q163" s="83"/>
      <c r="R163" s="83"/>
      <c r="S163" s="84" t="s">
        <v>1167</v>
      </c>
    </row>
    <row r="164" spans="1:19" s="85" customFormat="1" ht="16.05" customHeight="1" x14ac:dyDescent="0.35">
      <c r="A164" s="71">
        <v>161</v>
      </c>
      <c r="B164" s="71" t="s">
        <v>1120</v>
      </c>
      <c r="C164" s="71" t="s">
        <v>1121</v>
      </c>
      <c r="D164" s="71" t="s">
        <v>1122</v>
      </c>
      <c r="E164" s="71" t="s">
        <v>537</v>
      </c>
      <c r="F164" s="71" t="s">
        <v>559</v>
      </c>
      <c r="G164" s="82">
        <v>45672</v>
      </c>
      <c r="H164" s="82" t="s">
        <v>539</v>
      </c>
      <c r="I164" s="71" t="s">
        <v>1021</v>
      </c>
      <c r="J164" s="71" t="s">
        <v>596</v>
      </c>
      <c r="K164" s="71" t="s">
        <v>542</v>
      </c>
      <c r="L164" s="83">
        <v>0.3125</v>
      </c>
      <c r="M164" s="83">
        <v>0.39583333333333331</v>
      </c>
      <c r="N164" s="83" t="s">
        <v>543</v>
      </c>
      <c r="O164" s="71">
        <v>690</v>
      </c>
      <c r="P164" s="71">
        <v>8</v>
      </c>
      <c r="Q164" s="83"/>
      <c r="R164" s="83"/>
      <c r="S164" s="84" t="s">
        <v>1167</v>
      </c>
    </row>
    <row r="165" spans="1:19" s="85" customFormat="1" ht="16.05" customHeight="1" x14ac:dyDescent="0.35">
      <c r="A165" s="71">
        <v>162</v>
      </c>
      <c r="B165" s="71" t="s">
        <v>1123</v>
      </c>
      <c r="C165" s="71" t="s">
        <v>1124</v>
      </c>
      <c r="D165" s="71" t="s">
        <v>1125</v>
      </c>
      <c r="E165" s="71" t="s">
        <v>694</v>
      </c>
      <c r="F165" s="71" t="s">
        <v>559</v>
      </c>
      <c r="G165" s="82">
        <v>45675</v>
      </c>
      <c r="H165" s="82" t="s">
        <v>539</v>
      </c>
      <c r="I165" s="71" t="s">
        <v>1126</v>
      </c>
      <c r="J165" s="82" t="s">
        <v>696</v>
      </c>
      <c r="K165" s="71" t="s">
        <v>542</v>
      </c>
      <c r="L165" s="83">
        <v>0.38541666666666669</v>
      </c>
      <c r="M165" s="83">
        <v>0.48958333333333331</v>
      </c>
      <c r="N165" s="83" t="s">
        <v>543</v>
      </c>
      <c r="O165" s="71">
        <v>570</v>
      </c>
      <c r="P165" s="71">
        <v>8</v>
      </c>
      <c r="Q165" s="83"/>
      <c r="R165" s="83"/>
      <c r="S165" s="84" t="s">
        <v>1167</v>
      </c>
    </row>
    <row r="166" spans="1:19" s="85" customFormat="1" ht="16.05" customHeight="1" x14ac:dyDescent="0.35">
      <c r="A166" s="71">
        <v>163</v>
      </c>
      <c r="B166" s="71" t="s">
        <v>1127</v>
      </c>
      <c r="C166" s="71" t="s">
        <v>1128</v>
      </c>
      <c r="D166" s="71" t="s">
        <v>1129</v>
      </c>
      <c r="E166" s="71" t="s">
        <v>1130</v>
      </c>
      <c r="F166" s="71" t="s">
        <v>559</v>
      </c>
      <c r="G166" s="82">
        <v>45675</v>
      </c>
      <c r="H166" s="82" t="s">
        <v>539</v>
      </c>
      <c r="I166" s="71" t="s">
        <v>1131</v>
      </c>
      <c r="J166" s="71" t="s">
        <v>1132</v>
      </c>
      <c r="K166" s="71" t="s">
        <v>542</v>
      </c>
      <c r="L166" s="83">
        <v>0.38194444444444442</v>
      </c>
      <c r="M166" s="83">
        <v>0.47569444444444442</v>
      </c>
      <c r="N166" s="83" t="s">
        <v>543</v>
      </c>
      <c r="O166" s="71">
        <v>980</v>
      </c>
      <c r="P166" s="71">
        <v>8</v>
      </c>
      <c r="Q166" s="83"/>
      <c r="R166" s="83"/>
      <c r="S166" s="84" t="s">
        <v>1167</v>
      </c>
    </row>
    <row r="167" spans="1:19" s="85" customFormat="1" ht="16.05" customHeight="1" x14ac:dyDescent="0.35">
      <c r="A167" s="71">
        <v>164</v>
      </c>
      <c r="B167" s="71" t="s">
        <v>1133</v>
      </c>
      <c r="C167" s="71" t="s">
        <v>1134</v>
      </c>
      <c r="D167" s="71" t="s">
        <v>1135</v>
      </c>
      <c r="E167" s="71" t="s">
        <v>537</v>
      </c>
      <c r="F167" s="71" t="s">
        <v>538</v>
      </c>
      <c r="G167" s="82">
        <v>45675</v>
      </c>
      <c r="H167" s="82" t="s">
        <v>539</v>
      </c>
      <c r="I167" s="71" t="s">
        <v>1093</v>
      </c>
      <c r="J167" s="71" t="s">
        <v>566</v>
      </c>
      <c r="K167" s="71" t="s">
        <v>567</v>
      </c>
      <c r="L167" s="83">
        <v>0.35416666666666669</v>
      </c>
      <c r="M167" s="83">
        <v>0.44791666666666669</v>
      </c>
      <c r="N167" s="83" t="s">
        <v>543</v>
      </c>
      <c r="O167" s="71">
        <v>1350</v>
      </c>
      <c r="P167" s="71">
        <v>8</v>
      </c>
      <c r="Q167" s="83"/>
      <c r="R167" s="83"/>
      <c r="S167" s="84" t="s">
        <v>1167</v>
      </c>
    </row>
    <row r="168" spans="1:19" s="85" customFormat="1" ht="16.05" customHeight="1" x14ac:dyDescent="0.35">
      <c r="A168" s="71">
        <v>165</v>
      </c>
      <c r="B168" s="71" t="s">
        <v>1136</v>
      </c>
      <c r="C168" s="71" t="s">
        <v>1137</v>
      </c>
      <c r="D168" s="71" t="s">
        <v>1138</v>
      </c>
      <c r="E168" s="71" t="s">
        <v>537</v>
      </c>
      <c r="F168" s="71" t="s">
        <v>559</v>
      </c>
      <c r="G168" s="82">
        <v>45672</v>
      </c>
      <c r="H168" s="82" t="s">
        <v>539</v>
      </c>
      <c r="I168" s="71" t="s">
        <v>540</v>
      </c>
      <c r="J168" s="71" t="s">
        <v>541</v>
      </c>
      <c r="K168" s="71" t="s">
        <v>542</v>
      </c>
      <c r="L168" s="83">
        <v>0.33333333333333331</v>
      </c>
      <c r="M168" s="83">
        <v>0.42708333333333331</v>
      </c>
      <c r="N168" s="83" t="s">
        <v>543</v>
      </c>
      <c r="O168" s="71">
        <v>1220</v>
      </c>
      <c r="P168" s="71">
        <v>8</v>
      </c>
      <c r="Q168" s="83"/>
      <c r="R168" s="83"/>
      <c r="S168" s="84" t="s">
        <v>1167</v>
      </c>
    </row>
    <row r="169" spans="1:19" s="85" customFormat="1" ht="16.05" customHeight="1" x14ac:dyDescent="0.35">
      <c r="A169" s="71">
        <v>166</v>
      </c>
      <c r="B169" s="71" t="s">
        <v>1139</v>
      </c>
      <c r="C169" s="71" t="s">
        <v>1140</v>
      </c>
      <c r="D169" s="71" t="s">
        <v>1141</v>
      </c>
      <c r="E169" s="71" t="s">
        <v>537</v>
      </c>
      <c r="F169" s="71" t="s">
        <v>559</v>
      </c>
      <c r="G169" s="82">
        <v>45672</v>
      </c>
      <c r="H169" s="82" t="s">
        <v>539</v>
      </c>
      <c r="I169" s="71" t="s">
        <v>540</v>
      </c>
      <c r="J169" s="71" t="s">
        <v>541</v>
      </c>
      <c r="K169" s="71" t="s">
        <v>542</v>
      </c>
      <c r="L169" s="83">
        <v>0.33333333333333331</v>
      </c>
      <c r="M169" s="83">
        <v>0.42708333333333331</v>
      </c>
      <c r="N169" s="83" t="s">
        <v>543</v>
      </c>
      <c r="O169" s="71">
        <v>1220</v>
      </c>
      <c r="P169" s="71">
        <v>8</v>
      </c>
      <c r="Q169" s="83"/>
      <c r="R169" s="83"/>
      <c r="S169" s="84" t="s">
        <v>1167</v>
      </c>
    </row>
    <row r="170" spans="1:19" s="85" customFormat="1" ht="16.05" customHeight="1" x14ac:dyDescent="0.35">
      <c r="A170" s="71">
        <v>167</v>
      </c>
      <c r="B170" s="71" t="s">
        <v>1142</v>
      </c>
      <c r="C170" s="71" t="s">
        <v>1143</v>
      </c>
      <c r="D170" s="71" t="s">
        <v>1144</v>
      </c>
      <c r="E170" s="71" t="s">
        <v>537</v>
      </c>
      <c r="F170" s="71" t="s">
        <v>559</v>
      </c>
      <c r="G170" s="82">
        <v>45672</v>
      </c>
      <c r="H170" s="82" t="s">
        <v>539</v>
      </c>
      <c r="I170" s="71" t="s">
        <v>540</v>
      </c>
      <c r="J170" s="71" t="s">
        <v>541</v>
      </c>
      <c r="K170" s="71" t="s">
        <v>542</v>
      </c>
      <c r="L170" s="83">
        <v>0.33333333333333331</v>
      </c>
      <c r="M170" s="83">
        <v>0.42708333333333331</v>
      </c>
      <c r="N170" s="83" t="s">
        <v>543</v>
      </c>
      <c r="O170" s="71">
        <v>1220</v>
      </c>
      <c r="P170" s="71">
        <v>8</v>
      </c>
      <c r="Q170" s="83"/>
      <c r="R170" s="83"/>
      <c r="S170" s="84" t="s">
        <v>1167</v>
      </c>
    </row>
    <row r="171" spans="1:19" s="85" customFormat="1" ht="16.05" customHeight="1" x14ac:dyDescent="0.35">
      <c r="A171" s="71">
        <v>168</v>
      </c>
      <c r="B171" s="71" t="s">
        <v>1145</v>
      </c>
      <c r="C171" s="71" t="s">
        <v>1146</v>
      </c>
      <c r="D171" s="71" t="s">
        <v>1147</v>
      </c>
      <c r="E171" s="71" t="s">
        <v>537</v>
      </c>
      <c r="F171" s="71" t="s">
        <v>538</v>
      </c>
      <c r="G171" s="82">
        <v>45671</v>
      </c>
      <c r="H171" s="82" t="s">
        <v>539</v>
      </c>
      <c r="I171" s="71" t="s">
        <v>651</v>
      </c>
      <c r="J171" s="71" t="s">
        <v>566</v>
      </c>
      <c r="K171" s="71" t="s">
        <v>567</v>
      </c>
      <c r="L171" s="83">
        <v>0.4375</v>
      </c>
      <c r="M171" s="83">
        <v>0.53125</v>
      </c>
      <c r="N171" s="83" t="s">
        <v>543</v>
      </c>
      <c r="O171" s="71">
        <v>1290</v>
      </c>
      <c r="P171" s="71">
        <v>8</v>
      </c>
      <c r="Q171" s="83"/>
      <c r="R171" s="83"/>
      <c r="S171" s="84" t="s">
        <v>1167</v>
      </c>
    </row>
    <row r="172" spans="1:19" s="85" customFormat="1" ht="16.05" customHeight="1" x14ac:dyDescent="0.35">
      <c r="A172" s="71">
        <v>169</v>
      </c>
      <c r="B172" s="71" t="s">
        <v>1148</v>
      </c>
      <c r="C172" s="71" t="s">
        <v>1149</v>
      </c>
      <c r="D172" s="71" t="s">
        <v>1150</v>
      </c>
      <c r="E172" s="71" t="s">
        <v>679</v>
      </c>
      <c r="F172" s="71" t="s">
        <v>559</v>
      </c>
      <c r="G172" s="82">
        <v>45671</v>
      </c>
      <c r="H172" s="82" t="s">
        <v>539</v>
      </c>
      <c r="I172" s="71" t="s">
        <v>680</v>
      </c>
      <c r="J172" s="71" t="s">
        <v>681</v>
      </c>
      <c r="K172" s="71" t="s">
        <v>542</v>
      </c>
      <c r="L172" s="83">
        <v>0.49652777777777779</v>
      </c>
      <c r="M172" s="83">
        <v>0.60763888888888884</v>
      </c>
      <c r="N172" s="83" t="s">
        <v>543</v>
      </c>
      <c r="O172" s="71">
        <v>970</v>
      </c>
      <c r="P172" s="71">
        <v>8</v>
      </c>
      <c r="Q172" s="83"/>
      <c r="R172" s="83"/>
      <c r="S172" s="84" t="s">
        <v>1167</v>
      </c>
    </row>
    <row r="173" spans="1:19" s="85" customFormat="1" ht="16.05" customHeight="1" x14ac:dyDescent="0.35">
      <c r="A173" s="71">
        <v>170</v>
      </c>
      <c r="B173" s="71" t="s">
        <v>1151</v>
      </c>
      <c r="C173" s="71" t="s">
        <v>1152</v>
      </c>
      <c r="D173" s="71" t="s">
        <v>1153</v>
      </c>
      <c r="E173" s="71" t="s">
        <v>537</v>
      </c>
      <c r="F173" s="71" t="s">
        <v>538</v>
      </c>
      <c r="G173" s="82">
        <v>45673</v>
      </c>
      <c r="H173" s="82" t="s">
        <v>539</v>
      </c>
      <c r="I173" s="71" t="s">
        <v>540</v>
      </c>
      <c r="J173" s="71" t="s">
        <v>541</v>
      </c>
      <c r="K173" s="71" t="s">
        <v>542</v>
      </c>
      <c r="L173" s="83">
        <v>0.33333333333333331</v>
      </c>
      <c r="M173" s="83">
        <v>0.42708333333333331</v>
      </c>
      <c r="N173" s="83" t="s">
        <v>543</v>
      </c>
      <c r="O173" s="71">
        <v>1330</v>
      </c>
      <c r="P173" s="71">
        <v>8</v>
      </c>
      <c r="Q173" s="83"/>
      <c r="R173" s="83"/>
      <c r="S173" s="84" t="s">
        <v>1167</v>
      </c>
    </row>
    <row r="174" spans="1:19" s="85" customFormat="1" ht="16.05" customHeight="1" x14ac:dyDescent="0.35">
      <c r="A174" s="71">
        <v>171</v>
      </c>
      <c r="B174" s="71" t="s">
        <v>1154</v>
      </c>
      <c r="C174" s="71" t="s">
        <v>1155</v>
      </c>
      <c r="D174" s="71"/>
      <c r="E174" s="71" t="s">
        <v>537</v>
      </c>
      <c r="F174" s="71" t="s">
        <v>559</v>
      </c>
      <c r="G174" s="82">
        <v>45671</v>
      </c>
      <c r="H174" s="82" t="s">
        <v>539</v>
      </c>
      <c r="I174" s="71" t="s">
        <v>651</v>
      </c>
      <c r="J174" s="71" t="s">
        <v>566</v>
      </c>
      <c r="K174" s="71" t="s">
        <v>567</v>
      </c>
      <c r="L174" s="83">
        <v>0.4375</v>
      </c>
      <c r="M174" s="83">
        <v>0.53125</v>
      </c>
      <c r="N174" s="83" t="s">
        <v>1156</v>
      </c>
      <c r="O174" s="71">
        <v>3280</v>
      </c>
      <c r="P174" s="71">
        <v>8</v>
      </c>
      <c r="Q174" s="83"/>
      <c r="R174" s="83"/>
      <c r="S174" s="84" t="s">
        <v>1167</v>
      </c>
    </row>
    <row r="175" spans="1:19" s="85" customFormat="1" ht="16.05" customHeight="1" x14ac:dyDescent="0.35">
      <c r="A175" s="71">
        <v>172</v>
      </c>
      <c r="B175" s="71" t="s">
        <v>1157</v>
      </c>
      <c r="C175" s="71" t="s">
        <v>1158</v>
      </c>
      <c r="D175" s="71" t="s">
        <v>1159</v>
      </c>
      <c r="E175" s="71"/>
      <c r="F175" s="71"/>
      <c r="G175" s="82">
        <v>45671</v>
      </c>
      <c r="H175" s="82" t="s">
        <v>539</v>
      </c>
      <c r="I175" s="71" t="s">
        <v>790</v>
      </c>
      <c r="J175" s="71" t="s">
        <v>791</v>
      </c>
      <c r="K175" s="71" t="s">
        <v>542</v>
      </c>
      <c r="L175" s="83">
        <v>0.51388888888888884</v>
      </c>
      <c r="M175" s="83">
        <v>0.65277777777777779</v>
      </c>
      <c r="N175" s="83" t="s">
        <v>543</v>
      </c>
      <c r="O175" s="71">
        <v>0</v>
      </c>
      <c r="P175" s="71">
        <v>8</v>
      </c>
      <c r="Q175" s="71">
        <v>722</v>
      </c>
      <c r="R175" s="71">
        <v>8</v>
      </c>
      <c r="S175" s="84" t="s">
        <v>1167</v>
      </c>
    </row>
    <row r="176" spans="1:19" s="85" customFormat="1" ht="16.05" customHeight="1" x14ac:dyDescent="0.35">
      <c r="A176" s="71">
        <v>173</v>
      </c>
      <c r="B176" s="71" t="s">
        <v>1160</v>
      </c>
      <c r="C176" s="71" t="s">
        <v>1161</v>
      </c>
      <c r="D176" s="71" t="s">
        <v>1162</v>
      </c>
      <c r="E176" s="71"/>
      <c r="F176" s="71"/>
      <c r="G176" s="82">
        <v>45674</v>
      </c>
      <c r="H176" s="82" t="s">
        <v>539</v>
      </c>
      <c r="I176" s="71" t="s">
        <v>1163</v>
      </c>
      <c r="J176" s="71" t="s">
        <v>756</v>
      </c>
      <c r="K176" s="71" t="s">
        <v>567</v>
      </c>
      <c r="L176" s="83">
        <v>0.73958333333333337</v>
      </c>
      <c r="M176" s="83">
        <v>0.94791666666666663</v>
      </c>
      <c r="N176" s="83" t="s">
        <v>543</v>
      </c>
      <c r="O176" s="71">
        <v>0</v>
      </c>
      <c r="P176" s="71">
        <v>8</v>
      </c>
      <c r="Q176" s="71">
        <v>878</v>
      </c>
      <c r="R176" s="71">
        <v>8</v>
      </c>
      <c r="S176" s="84" t="s">
        <v>1167</v>
      </c>
    </row>
    <row r="177" spans="1:19" s="85" customFormat="1" ht="16.05" customHeight="1" x14ac:dyDescent="0.35">
      <c r="A177" s="71">
        <v>174</v>
      </c>
      <c r="B177" s="71" t="s">
        <v>563</v>
      </c>
      <c r="C177" s="86" t="s">
        <v>564</v>
      </c>
      <c r="D177" s="71"/>
      <c r="E177" s="71" t="s">
        <v>537</v>
      </c>
      <c r="F177" s="71" t="s">
        <v>559</v>
      </c>
      <c r="G177" s="82">
        <v>45677</v>
      </c>
      <c r="H177" s="82" t="s">
        <v>539</v>
      </c>
      <c r="I177" s="71" t="s">
        <v>1168</v>
      </c>
      <c r="J177" s="71" t="s">
        <v>567</v>
      </c>
      <c r="K177" s="71" t="s">
        <v>566</v>
      </c>
      <c r="L177" s="87">
        <v>0.45833333333333331</v>
      </c>
      <c r="M177" s="83">
        <v>0.55208333333333337</v>
      </c>
      <c r="N177" s="88" t="s">
        <v>543</v>
      </c>
      <c r="O177" s="71">
        <v>1480</v>
      </c>
      <c r="P177" s="71">
        <v>8</v>
      </c>
      <c r="Q177" s="71"/>
      <c r="R177" s="71"/>
      <c r="S177" s="89" t="s">
        <v>1224</v>
      </c>
    </row>
    <row r="178" spans="1:19" s="85" customFormat="1" ht="16.05" customHeight="1" x14ac:dyDescent="0.35">
      <c r="A178" s="71">
        <v>175</v>
      </c>
      <c r="B178" s="71" t="s">
        <v>577</v>
      </c>
      <c r="C178" s="71" t="s">
        <v>578</v>
      </c>
      <c r="D178" s="71" t="s">
        <v>579</v>
      </c>
      <c r="E178" s="71" t="s">
        <v>580</v>
      </c>
      <c r="F178" s="71" t="s">
        <v>559</v>
      </c>
      <c r="G178" s="82">
        <v>45675</v>
      </c>
      <c r="H178" s="82" t="s">
        <v>539</v>
      </c>
      <c r="I178" s="71" t="s">
        <v>1169</v>
      </c>
      <c r="J178" s="71" t="s">
        <v>567</v>
      </c>
      <c r="K178" s="71" t="s">
        <v>582</v>
      </c>
      <c r="L178" s="87">
        <v>0.4826388888888889</v>
      </c>
      <c r="M178" s="87">
        <v>0.57986111111111116</v>
      </c>
      <c r="N178" s="88" t="s">
        <v>543</v>
      </c>
      <c r="O178" s="71">
        <v>1230</v>
      </c>
      <c r="P178" s="71">
        <v>8</v>
      </c>
      <c r="Q178" s="71"/>
      <c r="R178" s="71"/>
      <c r="S178" s="89" t="s">
        <v>1224</v>
      </c>
    </row>
    <row r="179" spans="1:19" s="85" customFormat="1" ht="16.05" customHeight="1" x14ac:dyDescent="0.35">
      <c r="A179" s="71">
        <v>176</v>
      </c>
      <c r="B179" s="71" t="s">
        <v>592</v>
      </c>
      <c r="C179" s="71" t="s">
        <v>593</v>
      </c>
      <c r="D179" s="71" t="s">
        <v>594</v>
      </c>
      <c r="E179" s="71" t="s">
        <v>537</v>
      </c>
      <c r="F179" s="71" t="s">
        <v>538</v>
      </c>
      <c r="G179" s="82">
        <v>45675</v>
      </c>
      <c r="H179" s="71" t="s">
        <v>539</v>
      </c>
      <c r="I179" s="71" t="s">
        <v>1170</v>
      </c>
      <c r="J179" s="71" t="s">
        <v>567</v>
      </c>
      <c r="K179" s="71" t="s">
        <v>596</v>
      </c>
      <c r="L179" s="87">
        <v>0.49305555555555558</v>
      </c>
      <c r="M179" s="87">
        <v>0.59375</v>
      </c>
      <c r="N179" s="88" t="s">
        <v>543</v>
      </c>
      <c r="O179" s="71">
        <v>1060</v>
      </c>
      <c r="P179" s="71">
        <v>8</v>
      </c>
      <c r="Q179" s="71"/>
      <c r="R179" s="71"/>
      <c r="S179" s="89" t="s">
        <v>1224</v>
      </c>
    </row>
    <row r="180" spans="1:19" s="85" customFormat="1" ht="16.05" customHeight="1" x14ac:dyDescent="0.35">
      <c r="A180" s="71">
        <v>177</v>
      </c>
      <c r="B180" s="71" t="s">
        <v>633</v>
      </c>
      <c r="C180" s="71" t="s">
        <v>634</v>
      </c>
      <c r="D180" s="71" t="s">
        <v>635</v>
      </c>
      <c r="E180" s="71" t="s">
        <v>537</v>
      </c>
      <c r="F180" s="71" t="s">
        <v>538</v>
      </c>
      <c r="G180" s="82">
        <v>45675</v>
      </c>
      <c r="H180" s="71" t="s">
        <v>539</v>
      </c>
      <c r="I180" s="71" t="s">
        <v>1170</v>
      </c>
      <c r="J180" s="71" t="s">
        <v>567</v>
      </c>
      <c r="K180" s="71" t="s">
        <v>596</v>
      </c>
      <c r="L180" s="87">
        <v>0.49305555555555558</v>
      </c>
      <c r="M180" s="87">
        <v>0.59375</v>
      </c>
      <c r="N180" s="88" t="s">
        <v>543</v>
      </c>
      <c r="O180" s="71">
        <v>1060</v>
      </c>
      <c r="P180" s="71">
        <v>8</v>
      </c>
      <c r="Q180" s="71"/>
      <c r="R180" s="71"/>
      <c r="S180" s="89" t="s">
        <v>1224</v>
      </c>
    </row>
    <row r="181" spans="1:19" s="85" customFormat="1" ht="16.05" customHeight="1" x14ac:dyDescent="0.35">
      <c r="A181" s="71">
        <v>178</v>
      </c>
      <c r="B181" s="71" t="s">
        <v>642</v>
      </c>
      <c r="C181" s="71" t="s">
        <v>643</v>
      </c>
      <c r="D181" s="71" t="s">
        <v>644</v>
      </c>
      <c r="E181" s="71" t="s">
        <v>537</v>
      </c>
      <c r="F181" s="71" t="s">
        <v>559</v>
      </c>
      <c r="G181" s="82">
        <v>45675</v>
      </c>
      <c r="H181" s="71" t="s">
        <v>539</v>
      </c>
      <c r="I181" s="71" t="s">
        <v>1170</v>
      </c>
      <c r="J181" s="71" t="s">
        <v>567</v>
      </c>
      <c r="K181" s="71" t="s">
        <v>596</v>
      </c>
      <c r="L181" s="87">
        <v>0.49305555555555558</v>
      </c>
      <c r="M181" s="87">
        <v>0.59375</v>
      </c>
      <c r="N181" s="88" t="s">
        <v>543</v>
      </c>
      <c r="O181" s="71">
        <v>1060</v>
      </c>
      <c r="P181" s="71">
        <v>8</v>
      </c>
      <c r="Q181" s="71"/>
      <c r="R181" s="71"/>
      <c r="S181" s="89" t="s">
        <v>1224</v>
      </c>
    </row>
    <row r="182" spans="1:19" s="85" customFormat="1" ht="16.05" customHeight="1" x14ac:dyDescent="0.35">
      <c r="A182" s="71">
        <v>179</v>
      </c>
      <c r="B182" s="71" t="s">
        <v>648</v>
      </c>
      <c r="C182" s="71" t="s">
        <v>649</v>
      </c>
      <c r="D182" s="71" t="s">
        <v>650</v>
      </c>
      <c r="E182" s="71" t="s">
        <v>537</v>
      </c>
      <c r="F182" s="71" t="s">
        <v>538</v>
      </c>
      <c r="G182" s="82">
        <v>45677</v>
      </c>
      <c r="H182" s="71" t="s">
        <v>539</v>
      </c>
      <c r="I182" s="71" t="s">
        <v>1170</v>
      </c>
      <c r="J182" s="71" t="s">
        <v>567</v>
      </c>
      <c r="K182" s="71" t="s">
        <v>596</v>
      </c>
      <c r="L182" s="87">
        <v>0.49305555555555558</v>
      </c>
      <c r="M182" s="87">
        <v>0.59375</v>
      </c>
      <c r="N182" s="88" t="s">
        <v>543</v>
      </c>
      <c r="O182" s="71">
        <v>1060</v>
      </c>
      <c r="P182" s="71">
        <v>8</v>
      </c>
      <c r="Q182" s="71"/>
      <c r="R182" s="71"/>
      <c r="S182" s="89" t="s">
        <v>1224</v>
      </c>
    </row>
    <row r="183" spans="1:19" s="85" customFormat="1" ht="16.05" customHeight="1" x14ac:dyDescent="0.35">
      <c r="A183" s="71">
        <v>180</v>
      </c>
      <c r="B183" s="71" t="s">
        <v>670</v>
      </c>
      <c r="C183" s="71" t="s">
        <v>671</v>
      </c>
      <c r="D183" s="71" t="s">
        <v>672</v>
      </c>
      <c r="E183" s="71" t="s">
        <v>673</v>
      </c>
      <c r="F183" s="71" t="s">
        <v>538</v>
      </c>
      <c r="G183" s="82">
        <v>45675</v>
      </c>
      <c r="H183" s="82" t="s">
        <v>539</v>
      </c>
      <c r="I183" s="71" t="s">
        <v>1171</v>
      </c>
      <c r="J183" s="71" t="s">
        <v>542</v>
      </c>
      <c r="K183" s="71" t="s">
        <v>675</v>
      </c>
      <c r="L183" s="87">
        <v>0.73958333333333337</v>
      </c>
      <c r="M183" s="87">
        <v>0.85416666666666663</v>
      </c>
      <c r="N183" s="88" t="s">
        <v>543</v>
      </c>
      <c r="O183" s="71">
        <v>1310</v>
      </c>
      <c r="P183" s="71">
        <v>8</v>
      </c>
      <c r="Q183" s="71"/>
      <c r="R183" s="71"/>
      <c r="S183" s="89" t="s">
        <v>1224</v>
      </c>
    </row>
    <row r="184" spans="1:19" s="85" customFormat="1" ht="16.05" customHeight="1" x14ac:dyDescent="0.35">
      <c r="A184" s="71">
        <v>181</v>
      </c>
      <c r="B184" s="71" t="s">
        <v>676</v>
      </c>
      <c r="C184" s="71" t="s">
        <v>677</v>
      </c>
      <c r="D184" s="71" t="s">
        <v>678</v>
      </c>
      <c r="E184" s="71" t="s">
        <v>679</v>
      </c>
      <c r="F184" s="71" t="s">
        <v>538</v>
      </c>
      <c r="G184" s="82">
        <v>45677</v>
      </c>
      <c r="H184" s="71" t="s">
        <v>539</v>
      </c>
      <c r="I184" s="71" t="s">
        <v>1172</v>
      </c>
      <c r="J184" s="71" t="s">
        <v>542</v>
      </c>
      <c r="K184" s="71" t="s">
        <v>681</v>
      </c>
      <c r="L184" s="87">
        <v>0.46180555555555558</v>
      </c>
      <c r="M184" s="87">
        <v>0.56944444444444442</v>
      </c>
      <c r="N184" s="88" t="s">
        <v>543</v>
      </c>
      <c r="O184" s="71">
        <v>1960</v>
      </c>
      <c r="P184" s="71">
        <v>8</v>
      </c>
      <c r="Q184" s="71">
        <v>595</v>
      </c>
      <c r="R184" s="71">
        <v>8</v>
      </c>
      <c r="S184" s="89" t="s">
        <v>1224</v>
      </c>
    </row>
    <row r="185" spans="1:19" s="85" customFormat="1" ht="16.05" customHeight="1" x14ac:dyDescent="0.35">
      <c r="A185" s="71">
        <v>182</v>
      </c>
      <c r="B185" s="71" t="s">
        <v>685</v>
      </c>
      <c r="C185" s="71" t="s">
        <v>686</v>
      </c>
      <c r="D185" s="71" t="s">
        <v>687</v>
      </c>
      <c r="E185" s="71" t="s">
        <v>688</v>
      </c>
      <c r="F185" s="71" t="s">
        <v>559</v>
      </c>
      <c r="G185" s="82">
        <v>45677</v>
      </c>
      <c r="H185" s="71" t="s">
        <v>539</v>
      </c>
      <c r="I185" s="71" t="s">
        <v>1173</v>
      </c>
      <c r="J185" s="71" t="s">
        <v>542</v>
      </c>
      <c r="K185" s="71" t="s">
        <v>1174</v>
      </c>
      <c r="L185" s="87">
        <v>0.4861111111111111</v>
      </c>
      <c r="M185" s="87">
        <v>0.59027777777777779</v>
      </c>
      <c r="N185" s="88" t="s">
        <v>543</v>
      </c>
      <c r="O185" s="71">
        <v>1610</v>
      </c>
      <c r="P185" s="71">
        <v>8</v>
      </c>
      <c r="Q185" s="71"/>
      <c r="R185" s="71"/>
      <c r="S185" s="89" t="s">
        <v>1224</v>
      </c>
    </row>
    <row r="186" spans="1:19" s="85" customFormat="1" ht="16.05" customHeight="1" x14ac:dyDescent="0.35">
      <c r="A186" s="71">
        <v>183</v>
      </c>
      <c r="B186" s="71" t="s">
        <v>691</v>
      </c>
      <c r="C186" s="71" t="s">
        <v>692</v>
      </c>
      <c r="D186" s="71" t="s">
        <v>693</v>
      </c>
      <c r="E186" s="71" t="s">
        <v>694</v>
      </c>
      <c r="F186" s="71" t="s">
        <v>538</v>
      </c>
      <c r="G186" s="82">
        <v>45677</v>
      </c>
      <c r="H186" s="82" t="s">
        <v>539</v>
      </c>
      <c r="I186" s="71" t="s">
        <v>1175</v>
      </c>
      <c r="J186" s="71" t="s">
        <v>542</v>
      </c>
      <c r="K186" s="82" t="s">
        <v>696</v>
      </c>
      <c r="L186" s="87">
        <v>0.54166666666666663</v>
      </c>
      <c r="M186" s="87">
        <v>0.67361111111111116</v>
      </c>
      <c r="N186" s="88" t="s">
        <v>543</v>
      </c>
      <c r="O186" s="71">
        <v>1630</v>
      </c>
      <c r="P186" s="71">
        <v>8</v>
      </c>
      <c r="Q186" s="71"/>
      <c r="R186" s="71"/>
      <c r="S186" s="89" t="s">
        <v>1224</v>
      </c>
    </row>
    <row r="187" spans="1:19" s="85" customFormat="1" ht="16.05" customHeight="1" x14ac:dyDescent="0.35">
      <c r="A187" s="71">
        <v>184</v>
      </c>
      <c r="B187" s="71" t="s">
        <v>700</v>
      </c>
      <c r="C187" s="71" t="s">
        <v>701</v>
      </c>
      <c r="D187" s="71" t="s">
        <v>702</v>
      </c>
      <c r="E187" s="71" t="s">
        <v>580</v>
      </c>
      <c r="F187" s="71" t="s">
        <v>538</v>
      </c>
      <c r="G187" s="82">
        <v>45677</v>
      </c>
      <c r="H187" s="71" t="s">
        <v>539</v>
      </c>
      <c r="I187" s="71" t="s">
        <v>1169</v>
      </c>
      <c r="J187" s="71" t="s">
        <v>567</v>
      </c>
      <c r="K187" s="71" t="s">
        <v>582</v>
      </c>
      <c r="L187" s="87">
        <v>0.4826388888888889</v>
      </c>
      <c r="M187" s="87">
        <v>0.57986111111111116</v>
      </c>
      <c r="N187" s="88" t="s">
        <v>543</v>
      </c>
      <c r="O187" s="71">
        <v>1770</v>
      </c>
      <c r="P187" s="71">
        <v>8</v>
      </c>
      <c r="Q187" s="71"/>
      <c r="R187" s="71"/>
      <c r="S187" s="89" t="s">
        <v>1224</v>
      </c>
    </row>
    <row r="188" spans="1:19" s="85" customFormat="1" ht="16.05" customHeight="1" x14ac:dyDescent="0.35">
      <c r="A188" s="71">
        <v>185</v>
      </c>
      <c r="B188" s="71" t="s">
        <v>714</v>
      </c>
      <c r="C188" s="71" t="s">
        <v>715</v>
      </c>
      <c r="D188" s="71" t="s">
        <v>716</v>
      </c>
      <c r="E188" s="71" t="s">
        <v>537</v>
      </c>
      <c r="F188" s="71" t="s">
        <v>538</v>
      </c>
      <c r="G188" s="82">
        <v>45677</v>
      </c>
      <c r="H188" s="71" t="s">
        <v>539</v>
      </c>
      <c r="I188" s="71" t="s">
        <v>1176</v>
      </c>
      <c r="J188" s="71" t="s">
        <v>567</v>
      </c>
      <c r="K188" s="71" t="s">
        <v>718</v>
      </c>
      <c r="L188" s="87">
        <v>0.48958333333333331</v>
      </c>
      <c r="M188" s="87">
        <v>0.57986111111111116</v>
      </c>
      <c r="N188" s="88" t="s">
        <v>543</v>
      </c>
      <c r="O188" s="71">
        <v>1520</v>
      </c>
      <c r="P188" s="71">
        <v>8</v>
      </c>
      <c r="Q188" s="71"/>
      <c r="R188" s="71"/>
      <c r="S188" s="89" t="s">
        <v>1224</v>
      </c>
    </row>
    <row r="189" spans="1:19" s="85" customFormat="1" ht="16.05" customHeight="1" x14ac:dyDescent="0.35">
      <c r="A189" s="71">
        <v>186</v>
      </c>
      <c r="B189" s="71" t="s">
        <v>719</v>
      </c>
      <c r="C189" s="71" t="s">
        <v>720</v>
      </c>
      <c r="D189" s="71" t="s">
        <v>721</v>
      </c>
      <c r="E189" s="71" t="s">
        <v>722</v>
      </c>
      <c r="F189" s="71" t="s">
        <v>559</v>
      </c>
      <c r="G189" s="82">
        <v>45675</v>
      </c>
      <c r="H189" s="82" t="s">
        <v>539</v>
      </c>
      <c r="I189" s="71" t="s">
        <v>1176</v>
      </c>
      <c r="J189" s="71" t="s">
        <v>567</v>
      </c>
      <c r="K189" s="71" t="s">
        <v>718</v>
      </c>
      <c r="L189" s="87">
        <v>0.48958333333333331</v>
      </c>
      <c r="M189" s="87">
        <v>0.58333333333333337</v>
      </c>
      <c r="N189" s="88" t="s">
        <v>543</v>
      </c>
      <c r="O189" s="71">
        <v>1490</v>
      </c>
      <c r="P189" s="71">
        <v>8</v>
      </c>
      <c r="Q189" s="71"/>
      <c r="R189" s="71"/>
      <c r="S189" s="89" t="s">
        <v>1224</v>
      </c>
    </row>
    <row r="190" spans="1:19" s="85" customFormat="1" ht="16.05" customHeight="1" x14ac:dyDescent="0.35">
      <c r="A190" s="71">
        <v>187</v>
      </c>
      <c r="B190" s="71" t="s">
        <v>723</v>
      </c>
      <c r="C190" s="71" t="s">
        <v>724</v>
      </c>
      <c r="D190" s="71" t="s">
        <v>725</v>
      </c>
      <c r="E190" s="71" t="s">
        <v>580</v>
      </c>
      <c r="F190" s="71" t="s">
        <v>559</v>
      </c>
      <c r="G190" s="82">
        <v>45677</v>
      </c>
      <c r="H190" s="71" t="s">
        <v>539</v>
      </c>
      <c r="I190" s="82" t="s">
        <v>1169</v>
      </c>
      <c r="J190" s="71" t="s">
        <v>567</v>
      </c>
      <c r="K190" s="71" t="s">
        <v>582</v>
      </c>
      <c r="L190" s="87">
        <v>0.4826388888888889</v>
      </c>
      <c r="M190" s="87">
        <v>0.57986111111111116</v>
      </c>
      <c r="N190" s="88" t="s">
        <v>543</v>
      </c>
      <c r="O190" s="71">
        <v>1770</v>
      </c>
      <c r="P190" s="71">
        <v>8</v>
      </c>
      <c r="Q190" s="71"/>
      <c r="R190" s="71"/>
      <c r="S190" s="89" t="s">
        <v>1224</v>
      </c>
    </row>
    <row r="191" spans="1:19" s="85" customFormat="1" ht="16.05" customHeight="1" x14ac:dyDescent="0.35">
      <c r="A191" s="71">
        <v>188</v>
      </c>
      <c r="B191" s="71" t="s">
        <v>726</v>
      </c>
      <c r="C191" s="71" t="s">
        <v>727</v>
      </c>
      <c r="D191" s="71" t="s">
        <v>728</v>
      </c>
      <c r="E191" s="71" t="s">
        <v>580</v>
      </c>
      <c r="F191" s="71" t="s">
        <v>559</v>
      </c>
      <c r="G191" s="82">
        <v>45675</v>
      </c>
      <c r="H191" s="71" t="s">
        <v>539</v>
      </c>
      <c r="I191" s="82" t="s">
        <v>1169</v>
      </c>
      <c r="J191" s="71" t="s">
        <v>567</v>
      </c>
      <c r="K191" s="71" t="s">
        <v>582</v>
      </c>
      <c r="L191" s="87">
        <v>0.4826388888888889</v>
      </c>
      <c r="M191" s="87">
        <v>0.57986111111111116</v>
      </c>
      <c r="N191" s="88" t="s">
        <v>543</v>
      </c>
      <c r="O191" s="71">
        <v>1230</v>
      </c>
      <c r="P191" s="71">
        <v>8</v>
      </c>
      <c r="Q191" s="71"/>
      <c r="R191" s="71"/>
      <c r="S191" s="89" t="s">
        <v>1224</v>
      </c>
    </row>
    <row r="192" spans="1:19" s="85" customFormat="1" ht="16.05" customHeight="1" x14ac:dyDescent="0.35">
      <c r="A192" s="71">
        <v>189</v>
      </c>
      <c r="B192" s="71" t="s">
        <v>729</v>
      </c>
      <c r="C192" s="71" t="s">
        <v>730</v>
      </c>
      <c r="D192" s="71" t="s">
        <v>731</v>
      </c>
      <c r="E192" s="71" t="s">
        <v>679</v>
      </c>
      <c r="F192" s="71" t="s">
        <v>559</v>
      </c>
      <c r="G192" s="82">
        <v>45675</v>
      </c>
      <c r="H192" s="71" t="s">
        <v>539</v>
      </c>
      <c r="I192" s="71" t="s">
        <v>1177</v>
      </c>
      <c r="J192" s="71" t="s">
        <v>542</v>
      </c>
      <c r="K192" s="71" t="s">
        <v>681</v>
      </c>
      <c r="L192" s="87">
        <v>0.53819444444444442</v>
      </c>
      <c r="M192" s="87">
        <v>0.64930555555555558</v>
      </c>
      <c r="N192" s="88" t="s">
        <v>543</v>
      </c>
      <c r="O192" s="71">
        <v>1880</v>
      </c>
      <c r="P192" s="71">
        <v>8</v>
      </c>
      <c r="Q192" s="71"/>
      <c r="R192" s="71"/>
      <c r="S192" s="89" t="s">
        <v>1224</v>
      </c>
    </row>
    <row r="193" spans="1:19" s="85" customFormat="1" ht="16.05" customHeight="1" x14ac:dyDescent="0.35">
      <c r="A193" s="71">
        <v>190</v>
      </c>
      <c r="B193" s="71" t="s">
        <v>733</v>
      </c>
      <c r="C193" s="71" t="s">
        <v>734</v>
      </c>
      <c r="D193" s="71" t="s">
        <v>735</v>
      </c>
      <c r="E193" s="71" t="s">
        <v>736</v>
      </c>
      <c r="F193" s="71" t="s">
        <v>559</v>
      </c>
      <c r="G193" s="82">
        <v>45675</v>
      </c>
      <c r="H193" s="71" t="s">
        <v>539</v>
      </c>
      <c r="I193" s="82" t="s">
        <v>1178</v>
      </c>
      <c r="J193" s="71" t="s">
        <v>542</v>
      </c>
      <c r="K193" s="71" t="s">
        <v>738</v>
      </c>
      <c r="L193" s="87">
        <v>0.63194444444444442</v>
      </c>
      <c r="M193" s="87">
        <v>0.77777777777777779</v>
      </c>
      <c r="N193" s="88" t="s">
        <v>543</v>
      </c>
      <c r="O193" s="71">
        <v>1290</v>
      </c>
      <c r="P193" s="71">
        <v>8</v>
      </c>
      <c r="Q193" s="71"/>
      <c r="R193" s="71"/>
      <c r="S193" s="89" t="s">
        <v>1224</v>
      </c>
    </row>
    <row r="194" spans="1:19" s="85" customFormat="1" ht="16.05" customHeight="1" x14ac:dyDescent="0.35">
      <c r="A194" s="71">
        <v>191</v>
      </c>
      <c r="B194" s="71" t="s">
        <v>739</v>
      </c>
      <c r="C194" s="71" t="s">
        <v>740</v>
      </c>
      <c r="D194" s="71" t="s">
        <v>741</v>
      </c>
      <c r="E194" s="71" t="s">
        <v>580</v>
      </c>
      <c r="F194" s="71" t="s">
        <v>538</v>
      </c>
      <c r="G194" s="82">
        <v>45675</v>
      </c>
      <c r="H194" s="71" t="s">
        <v>539</v>
      </c>
      <c r="I194" s="71" t="s">
        <v>1169</v>
      </c>
      <c r="J194" s="71" t="s">
        <v>567</v>
      </c>
      <c r="K194" s="71" t="s">
        <v>582</v>
      </c>
      <c r="L194" s="87">
        <v>0.4826388888888889</v>
      </c>
      <c r="M194" s="87">
        <v>0.57986111111111116</v>
      </c>
      <c r="N194" s="88" t="s">
        <v>543</v>
      </c>
      <c r="O194" s="71">
        <v>1230</v>
      </c>
      <c r="P194" s="71">
        <v>8</v>
      </c>
      <c r="Q194" s="71"/>
      <c r="R194" s="71"/>
      <c r="S194" s="89" t="s">
        <v>1224</v>
      </c>
    </row>
    <row r="195" spans="1:19" s="85" customFormat="1" ht="16.05" customHeight="1" x14ac:dyDescent="0.35">
      <c r="A195" s="71">
        <v>192</v>
      </c>
      <c r="B195" s="71" t="s">
        <v>1179</v>
      </c>
      <c r="C195" s="71" t="s">
        <v>1180</v>
      </c>
      <c r="D195" s="71" t="s">
        <v>1181</v>
      </c>
      <c r="E195" s="71" t="s">
        <v>1182</v>
      </c>
      <c r="F195" s="71" t="s">
        <v>559</v>
      </c>
      <c r="G195" s="82">
        <v>45677</v>
      </c>
      <c r="H195" s="71" t="s">
        <v>539</v>
      </c>
      <c r="I195" s="71" t="s">
        <v>1183</v>
      </c>
      <c r="J195" s="71" t="s">
        <v>542</v>
      </c>
      <c r="K195" s="71" t="s">
        <v>1184</v>
      </c>
      <c r="L195" s="87">
        <v>0.71527777777777779</v>
      </c>
      <c r="M195" s="87">
        <v>0.79513888888888884</v>
      </c>
      <c r="N195" s="88" t="s">
        <v>543</v>
      </c>
      <c r="O195" s="71">
        <v>1225</v>
      </c>
      <c r="P195" s="71">
        <v>8</v>
      </c>
      <c r="Q195" s="71"/>
      <c r="R195" s="71"/>
      <c r="S195" s="89" t="s">
        <v>1224</v>
      </c>
    </row>
    <row r="196" spans="1:19" s="85" customFormat="1" ht="16.05" customHeight="1" x14ac:dyDescent="0.35">
      <c r="A196" s="71">
        <v>193</v>
      </c>
      <c r="B196" s="71" t="s">
        <v>742</v>
      </c>
      <c r="C196" s="71" t="s">
        <v>743</v>
      </c>
      <c r="D196" s="71" t="s">
        <v>744</v>
      </c>
      <c r="E196" s="71" t="s">
        <v>679</v>
      </c>
      <c r="F196" s="71" t="s">
        <v>559</v>
      </c>
      <c r="G196" s="82">
        <v>45675</v>
      </c>
      <c r="H196" s="71" t="s">
        <v>539</v>
      </c>
      <c r="I196" s="71" t="s">
        <v>1172</v>
      </c>
      <c r="J196" s="71" t="s">
        <v>542</v>
      </c>
      <c r="K196" s="71" t="s">
        <v>681</v>
      </c>
      <c r="L196" s="87">
        <v>0.46180555555555558</v>
      </c>
      <c r="M196" s="87">
        <v>0.56944444444444442</v>
      </c>
      <c r="N196" s="88" t="s">
        <v>543</v>
      </c>
      <c r="O196" s="71">
        <v>1960</v>
      </c>
      <c r="P196" s="71">
        <v>8</v>
      </c>
      <c r="Q196" s="71"/>
      <c r="R196" s="71"/>
      <c r="S196" s="89" t="s">
        <v>1224</v>
      </c>
    </row>
    <row r="197" spans="1:19" s="85" customFormat="1" ht="16.05" customHeight="1" x14ac:dyDescent="0.35">
      <c r="A197" s="71">
        <v>194</v>
      </c>
      <c r="B197" s="71" t="s">
        <v>745</v>
      </c>
      <c r="C197" s="71" t="s">
        <v>746</v>
      </c>
      <c r="D197" s="71" t="s">
        <v>747</v>
      </c>
      <c r="E197" s="71" t="s">
        <v>748</v>
      </c>
      <c r="F197" s="71" t="s">
        <v>559</v>
      </c>
      <c r="G197" s="82">
        <v>45675</v>
      </c>
      <c r="H197" s="82" t="s">
        <v>539</v>
      </c>
      <c r="I197" s="71" t="s">
        <v>1185</v>
      </c>
      <c r="J197" s="71" t="s">
        <v>567</v>
      </c>
      <c r="K197" s="71" t="s">
        <v>773</v>
      </c>
      <c r="L197" s="87">
        <v>0.72222222222222221</v>
      </c>
      <c r="M197" s="87">
        <v>0.84375</v>
      </c>
      <c r="N197" s="88" t="s">
        <v>543</v>
      </c>
      <c r="O197" s="71">
        <v>1450</v>
      </c>
      <c r="P197" s="71">
        <v>8</v>
      </c>
      <c r="Q197" s="71"/>
      <c r="R197" s="71"/>
      <c r="S197" s="89" t="s">
        <v>1224</v>
      </c>
    </row>
    <row r="198" spans="1:19" s="85" customFormat="1" ht="16.05" customHeight="1" x14ac:dyDescent="0.35">
      <c r="A198" s="71">
        <v>195</v>
      </c>
      <c r="B198" s="71" t="s">
        <v>751</v>
      </c>
      <c r="C198" s="71" t="s">
        <v>752</v>
      </c>
      <c r="D198" s="71" t="s">
        <v>753</v>
      </c>
      <c r="E198" s="71" t="s">
        <v>754</v>
      </c>
      <c r="F198" s="71" t="s">
        <v>559</v>
      </c>
      <c r="G198" s="82">
        <v>45675</v>
      </c>
      <c r="H198" s="82" t="s">
        <v>539</v>
      </c>
      <c r="I198" s="71" t="s">
        <v>1186</v>
      </c>
      <c r="J198" s="71" t="s">
        <v>567</v>
      </c>
      <c r="K198" s="71" t="s">
        <v>756</v>
      </c>
      <c r="L198" s="87">
        <v>0.70486111111111116</v>
      </c>
      <c r="M198" s="87">
        <v>0.93402777777777779</v>
      </c>
      <c r="N198" s="88" t="s">
        <v>543</v>
      </c>
      <c r="O198" s="71">
        <v>2090</v>
      </c>
      <c r="P198" s="71">
        <v>8</v>
      </c>
      <c r="Q198" s="71"/>
      <c r="R198" s="71"/>
      <c r="S198" s="89" t="s">
        <v>1224</v>
      </c>
    </row>
    <row r="199" spans="1:19" s="85" customFormat="1" ht="16.05" customHeight="1" x14ac:dyDescent="0.35">
      <c r="A199" s="71">
        <v>196</v>
      </c>
      <c r="B199" s="71" t="s">
        <v>757</v>
      </c>
      <c r="C199" s="71" t="s">
        <v>758</v>
      </c>
      <c r="D199" s="71" t="s">
        <v>759</v>
      </c>
      <c r="E199" s="71" t="s">
        <v>760</v>
      </c>
      <c r="F199" s="71" t="s">
        <v>538</v>
      </c>
      <c r="G199" s="82">
        <v>45675</v>
      </c>
      <c r="H199" s="82" t="s">
        <v>539</v>
      </c>
      <c r="I199" s="71" t="s">
        <v>1187</v>
      </c>
      <c r="J199" s="71" t="s">
        <v>542</v>
      </c>
      <c r="K199" s="71" t="s">
        <v>762</v>
      </c>
      <c r="L199" s="87">
        <v>0.4826388888888889</v>
      </c>
      <c r="M199" s="87">
        <v>0.57638888888888884</v>
      </c>
      <c r="N199" s="88" t="s">
        <v>543</v>
      </c>
      <c r="O199" s="71">
        <v>980</v>
      </c>
      <c r="P199" s="71">
        <v>8</v>
      </c>
      <c r="Q199" s="71"/>
      <c r="R199" s="71"/>
      <c r="S199" s="89" t="s">
        <v>1224</v>
      </c>
    </row>
    <row r="200" spans="1:19" s="85" customFormat="1" ht="16.05" customHeight="1" x14ac:dyDescent="0.35">
      <c r="A200" s="71">
        <v>197</v>
      </c>
      <c r="B200" s="71" t="s">
        <v>763</v>
      </c>
      <c r="C200" s="71" t="s">
        <v>764</v>
      </c>
      <c r="D200" s="71" t="s">
        <v>765</v>
      </c>
      <c r="E200" s="71" t="s">
        <v>760</v>
      </c>
      <c r="F200" s="71" t="s">
        <v>538</v>
      </c>
      <c r="G200" s="82">
        <v>45675</v>
      </c>
      <c r="H200" s="82" t="s">
        <v>539</v>
      </c>
      <c r="I200" s="71" t="s">
        <v>1187</v>
      </c>
      <c r="J200" s="71" t="s">
        <v>542</v>
      </c>
      <c r="K200" s="71" t="s">
        <v>762</v>
      </c>
      <c r="L200" s="87">
        <v>0.4826388888888889</v>
      </c>
      <c r="M200" s="87">
        <v>0.57638888888888884</v>
      </c>
      <c r="N200" s="88" t="s">
        <v>543</v>
      </c>
      <c r="O200" s="71">
        <v>980</v>
      </c>
      <c r="P200" s="71">
        <v>8</v>
      </c>
      <c r="Q200" s="71"/>
      <c r="R200" s="71"/>
      <c r="S200" s="89" t="s">
        <v>1224</v>
      </c>
    </row>
    <row r="201" spans="1:19" s="85" customFormat="1" ht="16.05" customHeight="1" x14ac:dyDescent="0.35">
      <c r="A201" s="71">
        <v>198</v>
      </c>
      <c r="B201" s="71" t="s">
        <v>766</v>
      </c>
      <c r="C201" s="71" t="s">
        <v>767</v>
      </c>
      <c r="D201" s="71" t="s">
        <v>768</v>
      </c>
      <c r="E201" s="71" t="s">
        <v>694</v>
      </c>
      <c r="F201" s="71" t="s">
        <v>559</v>
      </c>
      <c r="G201" s="82">
        <v>45677</v>
      </c>
      <c r="H201" s="82" t="s">
        <v>539</v>
      </c>
      <c r="I201" s="71" t="s">
        <v>1175</v>
      </c>
      <c r="J201" s="71" t="s">
        <v>542</v>
      </c>
      <c r="K201" s="82" t="s">
        <v>696</v>
      </c>
      <c r="L201" s="87">
        <v>0.54166666666666663</v>
      </c>
      <c r="M201" s="87">
        <v>0.67361111111111116</v>
      </c>
      <c r="N201" s="88" t="s">
        <v>543</v>
      </c>
      <c r="O201" s="71">
        <v>0</v>
      </c>
      <c r="P201" s="71">
        <v>8</v>
      </c>
      <c r="Q201" s="71">
        <v>646</v>
      </c>
      <c r="R201" s="71">
        <v>8</v>
      </c>
      <c r="S201" s="89" t="s">
        <v>1224</v>
      </c>
    </row>
    <row r="202" spans="1:19" s="85" customFormat="1" ht="16.05" customHeight="1" x14ac:dyDescent="0.35">
      <c r="A202" s="71">
        <v>199</v>
      </c>
      <c r="B202" s="71" t="s">
        <v>769</v>
      </c>
      <c r="C202" s="71" t="s">
        <v>770</v>
      </c>
      <c r="D202" s="71" t="s">
        <v>771</v>
      </c>
      <c r="E202" s="71" t="s">
        <v>748</v>
      </c>
      <c r="F202" s="71" t="s">
        <v>559</v>
      </c>
      <c r="G202" s="82">
        <v>45675</v>
      </c>
      <c r="H202" s="82" t="s">
        <v>539</v>
      </c>
      <c r="I202" s="71" t="s">
        <v>1188</v>
      </c>
      <c r="J202" s="71" t="s">
        <v>567</v>
      </c>
      <c r="K202" s="71" t="s">
        <v>773</v>
      </c>
      <c r="L202" s="87">
        <v>0.36458333333333331</v>
      </c>
      <c r="M202" s="87">
        <v>0.4826388888888889</v>
      </c>
      <c r="N202" s="88" t="s">
        <v>543</v>
      </c>
      <c r="O202" s="71">
        <v>1620</v>
      </c>
      <c r="P202" s="71">
        <v>8</v>
      </c>
      <c r="Q202" s="71"/>
      <c r="R202" s="71"/>
      <c r="S202" s="89" t="s">
        <v>1224</v>
      </c>
    </row>
    <row r="203" spans="1:19" s="85" customFormat="1" ht="16.05" customHeight="1" x14ac:dyDescent="0.35">
      <c r="A203" s="71">
        <v>200</v>
      </c>
      <c r="B203" s="71" t="s">
        <v>774</v>
      </c>
      <c r="C203" s="71" t="s">
        <v>775</v>
      </c>
      <c r="D203" s="71" t="s">
        <v>776</v>
      </c>
      <c r="E203" s="71" t="s">
        <v>694</v>
      </c>
      <c r="F203" s="71" t="s">
        <v>559</v>
      </c>
      <c r="G203" s="82">
        <v>45677</v>
      </c>
      <c r="H203" s="82" t="s">
        <v>539</v>
      </c>
      <c r="I203" s="71" t="s">
        <v>1175</v>
      </c>
      <c r="J203" s="71" t="s">
        <v>542</v>
      </c>
      <c r="K203" s="82" t="s">
        <v>696</v>
      </c>
      <c r="L203" s="87">
        <v>0.54166666666666663</v>
      </c>
      <c r="M203" s="87">
        <v>0.67361111111111116</v>
      </c>
      <c r="N203" s="88" t="s">
        <v>543</v>
      </c>
      <c r="O203" s="71">
        <v>1380</v>
      </c>
      <c r="P203" s="71">
        <v>8</v>
      </c>
      <c r="Q203" s="71"/>
      <c r="R203" s="71"/>
      <c r="S203" s="89" t="s">
        <v>1224</v>
      </c>
    </row>
    <row r="204" spans="1:19" s="85" customFormat="1" ht="16.05" customHeight="1" x14ac:dyDescent="0.35">
      <c r="A204" s="71">
        <v>201</v>
      </c>
      <c r="B204" s="71" t="s">
        <v>777</v>
      </c>
      <c r="C204" s="71" t="s">
        <v>778</v>
      </c>
      <c r="D204" s="71" t="s">
        <v>779</v>
      </c>
      <c r="E204" s="71" t="s">
        <v>780</v>
      </c>
      <c r="F204" s="71" t="s">
        <v>559</v>
      </c>
      <c r="G204" s="82">
        <v>45675</v>
      </c>
      <c r="H204" s="82" t="s">
        <v>539</v>
      </c>
      <c r="I204" s="71" t="s">
        <v>1189</v>
      </c>
      <c r="J204" s="71" t="s">
        <v>542</v>
      </c>
      <c r="K204" s="71" t="s">
        <v>1052</v>
      </c>
      <c r="L204" s="87">
        <v>0.46875</v>
      </c>
      <c r="M204" s="87">
        <v>0.56597222222222221</v>
      </c>
      <c r="N204" s="88" t="s">
        <v>543</v>
      </c>
      <c r="O204" s="71">
        <v>1430</v>
      </c>
      <c r="P204" s="71">
        <v>8</v>
      </c>
      <c r="Q204" s="71"/>
      <c r="R204" s="71"/>
      <c r="S204" s="89" t="s">
        <v>1224</v>
      </c>
    </row>
    <row r="205" spans="1:19" s="85" customFormat="1" ht="16.05" customHeight="1" x14ac:dyDescent="0.35">
      <c r="A205" s="71">
        <v>202</v>
      </c>
      <c r="B205" s="71" t="s">
        <v>783</v>
      </c>
      <c r="C205" s="71" t="s">
        <v>784</v>
      </c>
      <c r="D205" s="71" t="s">
        <v>785</v>
      </c>
      <c r="E205" s="71" t="s">
        <v>688</v>
      </c>
      <c r="F205" s="71" t="s">
        <v>559</v>
      </c>
      <c r="G205" s="82">
        <v>45675</v>
      </c>
      <c r="H205" s="71" t="s">
        <v>539</v>
      </c>
      <c r="I205" s="71" t="s">
        <v>1173</v>
      </c>
      <c r="J205" s="71" t="s">
        <v>542</v>
      </c>
      <c r="K205" s="71" t="s">
        <v>1174</v>
      </c>
      <c r="L205" s="87">
        <v>0.4861111111111111</v>
      </c>
      <c r="M205" s="87">
        <v>0.59027777777777779</v>
      </c>
      <c r="N205" s="88" t="s">
        <v>543</v>
      </c>
      <c r="O205" s="71">
        <v>1760</v>
      </c>
      <c r="P205" s="71">
        <v>8</v>
      </c>
      <c r="Q205" s="71"/>
      <c r="R205" s="71"/>
      <c r="S205" s="89" t="s">
        <v>1224</v>
      </c>
    </row>
    <row r="206" spans="1:19" s="85" customFormat="1" ht="16.05" customHeight="1" x14ac:dyDescent="0.35">
      <c r="A206" s="71">
        <v>203</v>
      </c>
      <c r="B206" s="71" t="s">
        <v>786</v>
      </c>
      <c r="C206" s="71" t="s">
        <v>787</v>
      </c>
      <c r="D206" s="71" t="s">
        <v>788</v>
      </c>
      <c r="E206" s="71" t="s">
        <v>789</v>
      </c>
      <c r="F206" s="71" t="s">
        <v>559</v>
      </c>
      <c r="G206" s="82">
        <v>45675</v>
      </c>
      <c r="H206" s="82" t="s">
        <v>539</v>
      </c>
      <c r="I206" s="71" t="s">
        <v>1190</v>
      </c>
      <c r="J206" s="71" t="s">
        <v>567</v>
      </c>
      <c r="K206" s="71" t="s">
        <v>791</v>
      </c>
      <c r="L206" s="87">
        <v>0.78125</v>
      </c>
      <c r="M206" s="87">
        <v>0.91319444444444442</v>
      </c>
      <c r="N206" s="88" t="s">
        <v>543</v>
      </c>
      <c r="O206" s="71">
        <v>2100</v>
      </c>
      <c r="P206" s="71">
        <v>8</v>
      </c>
      <c r="Q206" s="71"/>
      <c r="R206" s="71"/>
      <c r="S206" s="89" t="s">
        <v>1224</v>
      </c>
    </row>
    <row r="207" spans="1:19" s="85" customFormat="1" ht="16.05" customHeight="1" x14ac:dyDescent="0.35">
      <c r="A207" s="71">
        <v>204</v>
      </c>
      <c r="B207" s="71" t="s">
        <v>792</v>
      </c>
      <c r="C207" s="71" t="s">
        <v>793</v>
      </c>
      <c r="D207" s="71" t="s">
        <v>794</v>
      </c>
      <c r="E207" s="71" t="s">
        <v>795</v>
      </c>
      <c r="F207" s="71" t="s">
        <v>559</v>
      </c>
      <c r="G207" s="82">
        <v>45675</v>
      </c>
      <c r="H207" s="82" t="s">
        <v>539</v>
      </c>
      <c r="I207" s="71" t="s">
        <v>1191</v>
      </c>
      <c r="J207" s="71" t="s">
        <v>567</v>
      </c>
      <c r="K207" s="71" t="s">
        <v>797</v>
      </c>
      <c r="L207" s="87">
        <v>0.50347222222222221</v>
      </c>
      <c r="M207" s="87">
        <v>0.63194444444444442</v>
      </c>
      <c r="N207" s="88" t="s">
        <v>543</v>
      </c>
      <c r="O207" s="71">
        <v>2020</v>
      </c>
      <c r="P207" s="71">
        <v>8</v>
      </c>
      <c r="Q207" s="71"/>
      <c r="R207" s="71"/>
      <c r="S207" s="89" t="s">
        <v>1224</v>
      </c>
    </row>
    <row r="208" spans="1:19" s="85" customFormat="1" ht="16.05" customHeight="1" x14ac:dyDescent="0.35">
      <c r="A208" s="71">
        <v>205</v>
      </c>
      <c r="B208" s="71" t="s">
        <v>798</v>
      </c>
      <c r="C208" s="71" t="s">
        <v>799</v>
      </c>
      <c r="D208" s="71" t="s">
        <v>800</v>
      </c>
      <c r="E208" s="71" t="s">
        <v>580</v>
      </c>
      <c r="F208" s="71" t="s">
        <v>559</v>
      </c>
      <c r="G208" s="82">
        <v>45677</v>
      </c>
      <c r="H208" s="71" t="s">
        <v>539</v>
      </c>
      <c r="I208" s="71" t="s">
        <v>1169</v>
      </c>
      <c r="J208" s="71" t="s">
        <v>567</v>
      </c>
      <c r="K208" s="71" t="s">
        <v>582</v>
      </c>
      <c r="L208" s="87">
        <v>0.4826388888888889</v>
      </c>
      <c r="M208" s="87">
        <v>0.57986111111111116</v>
      </c>
      <c r="N208" s="88" t="s">
        <v>543</v>
      </c>
      <c r="O208" s="71">
        <v>1770</v>
      </c>
      <c r="P208" s="71">
        <v>8</v>
      </c>
      <c r="Q208" s="71"/>
      <c r="R208" s="71"/>
      <c r="S208" s="89" t="s">
        <v>1224</v>
      </c>
    </row>
    <row r="209" spans="1:19" s="85" customFormat="1" ht="16.05" customHeight="1" x14ac:dyDescent="0.35">
      <c r="A209" s="71">
        <v>206</v>
      </c>
      <c r="B209" s="71" t="s">
        <v>801</v>
      </c>
      <c r="C209" s="71" t="s">
        <v>802</v>
      </c>
      <c r="D209" s="71" t="s">
        <v>803</v>
      </c>
      <c r="E209" s="71" t="s">
        <v>754</v>
      </c>
      <c r="F209" s="71" t="s">
        <v>559</v>
      </c>
      <c r="G209" s="82">
        <v>45675</v>
      </c>
      <c r="H209" s="82" t="s">
        <v>539</v>
      </c>
      <c r="I209" s="71" t="s">
        <v>1186</v>
      </c>
      <c r="J209" s="71" t="s">
        <v>567</v>
      </c>
      <c r="K209" s="71" t="s">
        <v>756</v>
      </c>
      <c r="L209" s="87">
        <v>0.70486111111111116</v>
      </c>
      <c r="M209" s="87">
        <v>0.93402777777777779</v>
      </c>
      <c r="N209" s="88" t="s">
        <v>543</v>
      </c>
      <c r="O209" s="71">
        <v>2090</v>
      </c>
      <c r="P209" s="71">
        <v>8</v>
      </c>
      <c r="Q209" s="71"/>
      <c r="R209" s="71"/>
      <c r="S209" s="89" t="s">
        <v>1224</v>
      </c>
    </row>
    <row r="210" spans="1:19" s="85" customFormat="1" ht="16.05" customHeight="1" x14ac:dyDescent="0.35">
      <c r="A210" s="71">
        <v>207</v>
      </c>
      <c r="B210" s="71" t="s">
        <v>807</v>
      </c>
      <c r="C210" s="71" t="s">
        <v>808</v>
      </c>
      <c r="D210" s="71" t="s">
        <v>809</v>
      </c>
      <c r="E210" s="71" t="s">
        <v>754</v>
      </c>
      <c r="F210" s="71" t="s">
        <v>559</v>
      </c>
      <c r="G210" s="82">
        <v>45675</v>
      </c>
      <c r="H210" s="82" t="s">
        <v>539</v>
      </c>
      <c r="I210" s="71" t="s">
        <v>1186</v>
      </c>
      <c r="J210" s="71" t="s">
        <v>567</v>
      </c>
      <c r="K210" s="71" t="s">
        <v>756</v>
      </c>
      <c r="L210" s="87">
        <v>0.70486111111111116</v>
      </c>
      <c r="M210" s="87">
        <v>0.93402777777777779</v>
      </c>
      <c r="N210" s="88" t="s">
        <v>543</v>
      </c>
      <c r="O210" s="71">
        <v>2090</v>
      </c>
      <c r="P210" s="71">
        <v>8</v>
      </c>
      <c r="Q210" s="71"/>
      <c r="R210" s="71"/>
      <c r="S210" s="89" t="s">
        <v>1224</v>
      </c>
    </row>
    <row r="211" spans="1:19" s="85" customFormat="1" ht="16.05" customHeight="1" x14ac:dyDescent="0.35">
      <c r="A211" s="71">
        <v>208</v>
      </c>
      <c r="B211" s="71" t="s">
        <v>810</v>
      </c>
      <c r="C211" s="71" t="s">
        <v>811</v>
      </c>
      <c r="D211" s="71" t="s">
        <v>812</v>
      </c>
      <c r="E211" s="71" t="s">
        <v>748</v>
      </c>
      <c r="F211" s="71" t="s">
        <v>538</v>
      </c>
      <c r="G211" s="82">
        <v>45675</v>
      </c>
      <c r="H211" s="82" t="s">
        <v>539</v>
      </c>
      <c r="I211" s="71" t="s">
        <v>1188</v>
      </c>
      <c r="J211" s="71" t="s">
        <v>567</v>
      </c>
      <c r="K211" s="71" t="s">
        <v>773</v>
      </c>
      <c r="L211" s="87">
        <v>0.36458333333333331</v>
      </c>
      <c r="M211" s="87">
        <v>0.4826388888888889</v>
      </c>
      <c r="N211" s="88" t="s">
        <v>543</v>
      </c>
      <c r="O211" s="71">
        <v>1620</v>
      </c>
      <c r="P211" s="71">
        <v>8</v>
      </c>
      <c r="Q211" s="71"/>
      <c r="R211" s="71"/>
      <c r="S211" s="89" t="s">
        <v>1224</v>
      </c>
    </row>
    <row r="212" spans="1:19" s="85" customFormat="1" ht="16.05" customHeight="1" x14ac:dyDescent="0.35">
      <c r="A212" s="71">
        <v>209</v>
      </c>
      <c r="B212" s="71" t="s">
        <v>816</v>
      </c>
      <c r="C212" s="71" t="s">
        <v>817</v>
      </c>
      <c r="D212" s="71" t="s">
        <v>818</v>
      </c>
      <c r="E212" s="71" t="s">
        <v>819</v>
      </c>
      <c r="F212" s="71" t="s">
        <v>559</v>
      </c>
      <c r="G212" s="82">
        <v>45677</v>
      </c>
      <c r="H212" s="82" t="s">
        <v>539</v>
      </c>
      <c r="I212" s="71" t="s">
        <v>1192</v>
      </c>
      <c r="J212" s="71" t="s">
        <v>567</v>
      </c>
      <c r="K212" s="71" t="s">
        <v>821</v>
      </c>
      <c r="L212" s="87">
        <v>0.49305555555555558</v>
      </c>
      <c r="M212" s="87">
        <v>0.61805555555555558</v>
      </c>
      <c r="N212" s="88" t="s">
        <v>543</v>
      </c>
      <c r="O212" s="71">
        <v>1730</v>
      </c>
      <c r="P212" s="71">
        <v>8</v>
      </c>
      <c r="Q212" s="71"/>
      <c r="R212" s="71"/>
      <c r="S212" s="89" t="s">
        <v>1224</v>
      </c>
    </row>
    <row r="213" spans="1:19" s="85" customFormat="1" ht="16.05" customHeight="1" x14ac:dyDescent="0.35">
      <c r="A213" s="71">
        <v>210</v>
      </c>
      <c r="B213" s="71" t="s">
        <v>822</v>
      </c>
      <c r="C213" s="71" t="s">
        <v>823</v>
      </c>
      <c r="D213" s="71" t="s">
        <v>824</v>
      </c>
      <c r="E213" s="71" t="s">
        <v>825</v>
      </c>
      <c r="F213" s="71" t="s">
        <v>559</v>
      </c>
      <c r="G213" s="82">
        <v>45677</v>
      </c>
      <c r="H213" s="82" t="s">
        <v>539</v>
      </c>
      <c r="I213" s="71" t="s">
        <v>1193</v>
      </c>
      <c r="J213" s="71" t="s">
        <v>542</v>
      </c>
      <c r="K213" s="71" t="s">
        <v>827</v>
      </c>
      <c r="L213" s="87">
        <v>0.51736111111111116</v>
      </c>
      <c r="M213" s="87">
        <v>0.65625</v>
      </c>
      <c r="N213" s="88" t="s">
        <v>543</v>
      </c>
      <c r="O213" s="71">
        <v>2460</v>
      </c>
      <c r="P213" s="71">
        <v>8</v>
      </c>
      <c r="Q213" s="71"/>
      <c r="R213" s="71"/>
      <c r="S213" s="89" t="s">
        <v>1224</v>
      </c>
    </row>
    <row r="214" spans="1:19" s="85" customFormat="1" ht="16.05" customHeight="1" x14ac:dyDescent="0.35">
      <c r="A214" s="71">
        <v>211</v>
      </c>
      <c r="B214" s="71" t="s">
        <v>828</v>
      </c>
      <c r="C214" s="71" t="s">
        <v>829</v>
      </c>
      <c r="D214" s="71" t="s">
        <v>830</v>
      </c>
      <c r="E214" s="71" t="s">
        <v>694</v>
      </c>
      <c r="F214" s="71" t="s">
        <v>559</v>
      </c>
      <c r="G214" s="82">
        <v>45675</v>
      </c>
      <c r="H214" s="82" t="s">
        <v>539</v>
      </c>
      <c r="I214" s="71" t="s">
        <v>1194</v>
      </c>
      <c r="J214" s="71" t="s">
        <v>567</v>
      </c>
      <c r="K214" s="82" t="s">
        <v>1195</v>
      </c>
      <c r="L214" s="87">
        <v>0.3576388888888889</v>
      </c>
      <c r="M214" s="87">
        <v>0.47569444444444442</v>
      </c>
      <c r="N214" s="88" t="s">
        <v>543</v>
      </c>
      <c r="O214" s="71">
        <v>1380</v>
      </c>
      <c r="P214" s="71">
        <v>8</v>
      </c>
      <c r="Q214" s="71">
        <v>659</v>
      </c>
      <c r="R214" s="71">
        <v>8</v>
      </c>
      <c r="S214" s="89" t="s">
        <v>1224</v>
      </c>
    </row>
    <row r="215" spans="1:19" s="85" customFormat="1" ht="16.05" customHeight="1" x14ac:dyDescent="0.35">
      <c r="A215" s="71">
        <v>212</v>
      </c>
      <c r="B215" s="71" t="s">
        <v>831</v>
      </c>
      <c r="C215" s="71" t="s">
        <v>832</v>
      </c>
      <c r="D215" s="71" t="s">
        <v>833</v>
      </c>
      <c r="E215" s="71" t="s">
        <v>679</v>
      </c>
      <c r="F215" s="71" t="s">
        <v>559</v>
      </c>
      <c r="G215" s="82">
        <v>45677</v>
      </c>
      <c r="H215" s="71" t="s">
        <v>539</v>
      </c>
      <c r="I215" s="71" t="s">
        <v>1196</v>
      </c>
      <c r="J215" s="71" t="s">
        <v>567</v>
      </c>
      <c r="K215" s="71" t="s">
        <v>681</v>
      </c>
      <c r="L215" s="87">
        <v>0.50694444444444442</v>
      </c>
      <c r="M215" s="87">
        <v>0.61805555555555558</v>
      </c>
      <c r="N215" s="88" t="s">
        <v>543</v>
      </c>
      <c r="O215" s="71">
        <v>2250</v>
      </c>
      <c r="P215" s="71">
        <v>8</v>
      </c>
      <c r="Q215" s="71"/>
      <c r="R215" s="71"/>
      <c r="S215" s="89" t="s">
        <v>1224</v>
      </c>
    </row>
    <row r="216" spans="1:19" s="85" customFormat="1" ht="16.05" customHeight="1" x14ac:dyDescent="0.35">
      <c r="A216" s="71">
        <v>213</v>
      </c>
      <c r="B216" s="71" t="s">
        <v>834</v>
      </c>
      <c r="C216" s="71" t="s">
        <v>835</v>
      </c>
      <c r="D216" s="71" t="s">
        <v>836</v>
      </c>
      <c r="E216" s="71" t="s">
        <v>837</v>
      </c>
      <c r="F216" s="71" t="s">
        <v>559</v>
      </c>
      <c r="G216" s="82">
        <v>45675</v>
      </c>
      <c r="H216" s="82" t="s">
        <v>539</v>
      </c>
      <c r="I216" s="71" t="s">
        <v>1197</v>
      </c>
      <c r="J216" s="71" t="s">
        <v>542</v>
      </c>
      <c r="K216" s="71" t="s">
        <v>839</v>
      </c>
      <c r="L216" s="87">
        <v>0.57291666666666663</v>
      </c>
      <c r="M216" s="87">
        <v>0.69444444444444442</v>
      </c>
      <c r="N216" s="88" t="s">
        <v>543</v>
      </c>
      <c r="O216" s="71">
        <v>1640</v>
      </c>
      <c r="P216" s="71">
        <v>8</v>
      </c>
      <c r="Q216" s="71"/>
      <c r="R216" s="71"/>
      <c r="S216" s="89" t="s">
        <v>1224</v>
      </c>
    </row>
    <row r="217" spans="1:19" s="85" customFormat="1" ht="16.05" customHeight="1" x14ac:dyDescent="0.35">
      <c r="A217" s="71">
        <v>214</v>
      </c>
      <c r="B217" s="71" t="s">
        <v>840</v>
      </c>
      <c r="C217" s="71" t="s">
        <v>841</v>
      </c>
      <c r="D217" s="71" t="s">
        <v>842</v>
      </c>
      <c r="E217" s="71" t="s">
        <v>580</v>
      </c>
      <c r="F217" s="71" t="s">
        <v>538</v>
      </c>
      <c r="G217" s="82">
        <v>45675</v>
      </c>
      <c r="H217" s="71" t="s">
        <v>539</v>
      </c>
      <c r="I217" s="71" t="s">
        <v>1169</v>
      </c>
      <c r="J217" s="71" t="s">
        <v>567</v>
      </c>
      <c r="K217" s="71" t="s">
        <v>582</v>
      </c>
      <c r="L217" s="87">
        <v>0.4826388888888889</v>
      </c>
      <c r="M217" s="87">
        <v>0.57986111111111116</v>
      </c>
      <c r="N217" s="88" t="s">
        <v>543</v>
      </c>
      <c r="O217" s="71">
        <v>1230</v>
      </c>
      <c r="P217" s="71">
        <v>8</v>
      </c>
      <c r="Q217" s="71"/>
      <c r="R217" s="71"/>
      <c r="S217" s="89" t="s">
        <v>1224</v>
      </c>
    </row>
    <row r="218" spans="1:19" s="85" customFormat="1" ht="16.05" customHeight="1" x14ac:dyDescent="0.35">
      <c r="A218" s="71">
        <v>215</v>
      </c>
      <c r="B218" s="71" t="s">
        <v>843</v>
      </c>
      <c r="C218" s="71" t="s">
        <v>844</v>
      </c>
      <c r="D218" s="71" t="s">
        <v>845</v>
      </c>
      <c r="E218" s="71" t="s">
        <v>580</v>
      </c>
      <c r="F218" s="71" t="s">
        <v>538</v>
      </c>
      <c r="G218" s="82">
        <v>45675</v>
      </c>
      <c r="H218" s="71" t="s">
        <v>539</v>
      </c>
      <c r="I218" s="71" t="s">
        <v>1169</v>
      </c>
      <c r="J218" s="71" t="s">
        <v>567</v>
      </c>
      <c r="K218" s="71" t="s">
        <v>582</v>
      </c>
      <c r="L218" s="87">
        <v>0.4826388888888889</v>
      </c>
      <c r="M218" s="87">
        <v>0.57986111111111116</v>
      </c>
      <c r="N218" s="88" t="s">
        <v>543</v>
      </c>
      <c r="O218" s="71">
        <v>1230</v>
      </c>
      <c r="P218" s="71">
        <v>8</v>
      </c>
      <c r="Q218" s="71"/>
      <c r="R218" s="71"/>
      <c r="S218" s="89" t="s">
        <v>1224</v>
      </c>
    </row>
    <row r="219" spans="1:19" s="85" customFormat="1" ht="16.05" customHeight="1" x14ac:dyDescent="0.35">
      <c r="A219" s="71">
        <v>216</v>
      </c>
      <c r="B219" s="71" t="s">
        <v>846</v>
      </c>
      <c r="C219" s="71" t="s">
        <v>847</v>
      </c>
      <c r="D219" s="71" t="s">
        <v>848</v>
      </c>
      <c r="E219" s="71" t="s">
        <v>760</v>
      </c>
      <c r="F219" s="71" t="s">
        <v>559</v>
      </c>
      <c r="G219" s="82">
        <v>45677</v>
      </c>
      <c r="H219" s="82" t="s">
        <v>539</v>
      </c>
      <c r="I219" s="71" t="s">
        <v>1187</v>
      </c>
      <c r="J219" s="71" t="s">
        <v>542</v>
      </c>
      <c r="K219" s="71" t="s">
        <v>762</v>
      </c>
      <c r="L219" s="87">
        <v>0.4826388888888889</v>
      </c>
      <c r="M219" s="87">
        <v>0.57638888888888884</v>
      </c>
      <c r="N219" s="88" t="s">
        <v>543</v>
      </c>
      <c r="O219" s="71">
        <v>980</v>
      </c>
      <c r="P219" s="71">
        <v>8</v>
      </c>
      <c r="Q219" s="71">
        <v>273</v>
      </c>
      <c r="R219" s="71">
        <v>8</v>
      </c>
      <c r="S219" s="89" t="s">
        <v>1224</v>
      </c>
    </row>
    <row r="220" spans="1:19" s="85" customFormat="1" ht="16.05" customHeight="1" x14ac:dyDescent="0.35">
      <c r="A220" s="71">
        <v>217</v>
      </c>
      <c r="B220" s="71" t="s">
        <v>849</v>
      </c>
      <c r="C220" s="71" t="s">
        <v>850</v>
      </c>
      <c r="D220" s="71" t="s">
        <v>851</v>
      </c>
      <c r="E220" s="71" t="s">
        <v>754</v>
      </c>
      <c r="F220" s="71" t="s">
        <v>538</v>
      </c>
      <c r="G220" s="82">
        <v>45675</v>
      </c>
      <c r="H220" s="82" t="s">
        <v>539</v>
      </c>
      <c r="I220" s="71" t="s">
        <v>1186</v>
      </c>
      <c r="J220" s="71" t="s">
        <v>567</v>
      </c>
      <c r="K220" s="71" t="s">
        <v>756</v>
      </c>
      <c r="L220" s="87">
        <v>0.70486111111111116</v>
      </c>
      <c r="M220" s="87">
        <v>0.93402777777777779</v>
      </c>
      <c r="N220" s="88" t="s">
        <v>543</v>
      </c>
      <c r="O220" s="71">
        <v>2090</v>
      </c>
      <c r="P220" s="71">
        <v>8</v>
      </c>
      <c r="Q220" s="71"/>
      <c r="R220" s="71"/>
      <c r="S220" s="89" t="s">
        <v>1224</v>
      </c>
    </row>
    <row r="221" spans="1:19" s="85" customFormat="1" ht="16.05" customHeight="1" x14ac:dyDescent="0.35">
      <c r="A221" s="71">
        <v>218</v>
      </c>
      <c r="B221" s="71" t="s">
        <v>852</v>
      </c>
      <c r="C221" s="71" t="s">
        <v>853</v>
      </c>
      <c r="D221" s="71" t="s">
        <v>854</v>
      </c>
      <c r="E221" s="71" t="s">
        <v>780</v>
      </c>
      <c r="F221" s="71" t="s">
        <v>538</v>
      </c>
      <c r="G221" s="82">
        <v>45675</v>
      </c>
      <c r="H221" s="82" t="s">
        <v>539</v>
      </c>
      <c r="I221" s="71" t="s">
        <v>1189</v>
      </c>
      <c r="J221" s="71" t="s">
        <v>542</v>
      </c>
      <c r="K221" s="71" t="s">
        <v>1052</v>
      </c>
      <c r="L221" s="87">
        <v>0.46875</v>
      </c>
      <c r="M221" s="87">
        <v>0.56597222222222221</v>
      </c>
      <c r="N221" s="88" t="s">
        <v>543</v>
      </c>
      <c r="O221" s="71">
        <v>1430</v>
      </c>
      <c r="P221" s="71">
        <v>8</v>
      </c>
      <c r="Q221" s="71"/>
      <c r="R221" s="71"/>
      <c r="S221" s="89" t="s">
        <v>1224</v>
      </c>
    </row>
    <row r="222" spans="1:19" s="85" customFormat="1" ht="16.05" customHeight="1" x14ac:dyDescent="0.35">
      <c r="A222" s="71">
        <v>219</v>
      </c>
      <c r="B222" s="71" t="s">
        <v>855</v>
      </c>
      <c r="C222" s="71" t="s">
        <v>856</v>
      </c>
      <c r="D222" s="71" t="s">
        <v>857</v>
      </c>
      <c r="E222" s="71" t="s">
        <v>748</v>
      </c>
      <c r="F222" s="71" t="s">
        <v>538</v>
      </c>
      <c r="G222" s="82">
        <v>45675</v>
      </c>
      <c r="H222" s="82" t="s">
        <v>539</v>
      </c>
      <c r="I222" s="71" t="s">
        <v>1188</v>
      </c>
      <c r="J222" s="71" t="s">
        <v>567</v>
      </c>
      <c r="K222" s="71" t="s">
        <v>773</v>
      </c>
      <c r="L222" s="87">
        <v>0.36458333333333331</v>
      </c>
      <c r="M222" s="87">
        <v>0.4826388888888889</v>
      </c>
      <c r="N222" s="88" t="s">
        <v>543</v>
      </c>
      <c r="O222" s="71">
        <v>1620</v>
      </c>
      <c r="P222" s="71">
        <v>8</v>
      </c>
      <c r="Q222" s="71"/>
      <c r="R222" s="71"/>
      <c r="S222" s="89" t="s">
        <v>1224</v>
      </c>
    </row>
    <row r="223" spans="1:19" s="85" customFormat="1" ht="16.05" customHeight="1" x14ac:dyDescent="0.35">
      <c r="A223" s="71">
        <v>220</v>
      </c>
      <c r="B223" s="71" t="s">
        <v>858</v>
      </c>
      <c r="C223" s="71" t="s">
        <v>859</v>
      </c>
      <c r="D223" s="71" t="s">
        <v>860</v>
      </c>
      <c r="E223" s="71" t="s">
        <v>837</v>
      </c>
      <c r="F223" s="71" t="s">
        <v>538</v>
      </c>
      <c r="G223" s="82">
        <v>45675</v>
      </c>
      <c r="H223" s="82" t="s">
        <v>539</v>
      </c>
      <c r="I223" s="71" t="s">
        <v>1197</v>
      </c>
      <c r="J223" s="71" t="s">
        <v>542</v>
      </c>
      <c r="K223" s="71" t="s">
        <v>839</v>
      </c>
      <c r="L223" s="87">
        <v>0.57291666666666663</v>
      </c>
      <c r="M223" s="87">
        <v>0.69444444444444442</v>
      </c>
      <c r="N223" s="88" t="s">
        <v>543</v>
      </c>
      <c r="O223" s="71">
        <v>1640</v>
      </c>
      <c r="P223" s="71">
        <v>8</v>
      </c>
      <c r="Q223" s="71"/>
      <c r="R223" s="71"/>
      <c r="S223" s="89" t="s">
        <v>1224</v>
      </c>
    </row>
    <row r="224" spans="1:19" s="85" customFormat="1" ht="16.05" customHeight="1" x14ac:dyDescent="0.35">
      <c r="A224" s="71">
        <v>221</v>
      </c>
      <c r="B224" s="71" t="s">
        <v>861</v>
      </c>
      <c r="C224" s="71" t="s">
        <v>862</v>
      </c>
      <c r="D224" s="71" t="s">
        <v>863</v>
      </c>
      <c r="E224" s="71" t="s">
        <v>754</v>
      </c>
      <c r="F224" s="71" t="s">
        <v>538</v>
      </c>
      <c r="G224" s="82">
        <v>45675</v>
      </c>
      <c r="H224" s="82" t="s">
        <v>539</v>
      </c>
      <c r="I224" s="71" t="s">
        <v>1186</v>
      </c>
      <c r="J224" s="71" t="s">
        <v>567</v>
      </c>
      <c r="K224" s="71" t="s">
        <v>756</v>
      </c>
      <c r="L224" s="87">
        <v>0.70486111111111116</v>
      </c>
      <c r="M224" s="87">
        <v>0.93402777777777779</v>
      </c>
      <c r="N224" s="88" t="s">
        <v>543</v>
      </c>
      <c r="O224" s="71">
        <v>2090</v>
      </c>
      <c r="P224" s="71">
        <v>8</v>
      </c>
      <c r="Q224" s="71"/>
      <c r="R224" s="71"/>
      <c r="S224" s="89" t="s">
        <v>1224</v>
      </c>
    </row>
    <row r="225" spans="1:19" s="85" customFormat="1" ht="16.05" customHeight="1" x14ac:dyDescent="0.35">
      <c r="A225" s="71">
        <v>222</v>
      </c>
      <c r="B225" s="71" t="s">
        <v>864</v>
      </c>
      <c r="C225" s="71" t="s">
        <v>865</v>
      </c>
      <c r="D225" s="71" t="s">
        <v>866</v>
      </c>
      <c r="E225" s="71" t="s">
        <v>819</v>
      </c>
      <c r="F225" s="71" t="s">
        <v>559</v>
      </c>
      <c r="G225" s="82">
        <v>45675</v>
      </c>
      <c r="H225" s="82" t="s">
        <v>539</v>
      </c>
      <c r="I225" s="71" t="s">
        <v>1192</v>
      </c>
      <c r="J225" s="71" t="s">
        <v>567</v>
      </c>
      <c r="K225" s="71" t="s">
        <v>821</v>
      </c>
      <c r="L225" s="87">
        <v>0.49305555555555558</v>
      </c>
      <c r="M225" s="87">
        <v>0.61805555555555558</v>
      </c>
      <c r="N225" s="88" t="s">
        <v>543</v>
      </c>
      <c r="O225" s="71">
        <v>1730</v>
      </c>
      <c r="P225" s="71">
        <v>8</v>
      </c>
      <c r="Q225" s="71"/>
      <c r="R225" s="71"/>
      <c r="S225" s="89" t="s">
        <v>1224</v>
      </c>
    </row>
    <row r="226" spans="1:19" s="85" customFormat="1" ht="16.05" customHeight="1" x14ac:dyDescent="0.35">
      <c r="A226" s="71">
        <v>223</v>
      </c>
      <c r="B226" s="71" t="s">
        <v>867</v>
      </c>
      <c r="C226" s="71" t="s">
        <v>868</v>
      </c>
      <c r="D226" s="71" t="s">
        <v>869</v>
      </c>
      <c r="E226" s="71" t="s">
        <v>870</v>
      </c>
      <c r="F226" s="71" t="s">
        <v>559</v>
      </c>
      <c r="G226" s="82">
        <v>45675</v>
      </c>
      <c r="H226" s="71" t="s">
        <v>539</v>
      </c>
      <c r="I226" s="71" t="s">
        <v>1198</v>
      </c>
      <c r="J226" s="71" t="s">
        <v>542</v>
      </c>
      <c r="K226" s="71" t="s">
        <v>872</v>
      </c>
      <c r="L226" s="87">
        <v>0.44444444444444442</v>
      </c>
      <c r="M226" s="87">
        <v>0.53819444444444442</v>
      </c>
      <c r="N226" s="88" t="s">
        <v>543</v>
      </c>
      <c r="O226" s="71">
        <v>1120</v>
      </c>
      <c r="P226" s="71">
        <v>8</v>
      </c>
      <c r="Q226" s="71"/>
      <c r="R226" s="71"/>
      <c r="S226" s="89" t="s">
        <v>1224</v>
      </c>
    </row>
    <row r="227" spans="1:19" s="85" customFormat="1" ht="16.05" customHeight="1" x14ac:dyDescent="0.35">
      <c r="A227" s="71">
        <v>224</v>
      </c>
      <c r="B227" s="71" t="s">
        <v>873</v>
      </c>
      <c r="C227" s="71" t="s">
        <v>874</v>
      </c>
      <c r="D227" s="71" t="s">
        <v>875</v>
      </c>
      <c r="E227" s="71" t="s">
        <v>679</v>
      </c>
      <c r="F227" s="71" t="s">
        <v>538</v>
      </c>
      <c r="G227" s="82">
        <v>45677</v>
      </c>
      <c r="H227" s="71" t="s">
        <v>539</v>
      </c>
      <c r="I227" s="71" t="s">
        <v>1172</v>
      </c>
      <c r="J227" s="71" t="s">
        <v>542</v>
      </c>
      <c r="K227" s="71" t="s">
        <v>681</v>
      </c>
      <c r="L227" s="87">
        <v>0.46180555555555558</v>
      </c>
      <c r="M227" s="87">
        <v>0.56944444444444442</v>
      </c>
      <c r="N227" s="88" t="s">
        <v>543</v>
      </c>
      <c r="O227" s="71">
        <v>1960</v>
      </c>
      <c r="P227" s="71">
        <v>8</v>
      </c>
      <c r="Q227" s="71">
        <v>595</v>
      </c>
      <c r="R227" s="71">
        <v>8</v>
      </c>
      <c r="S227" s="89" t="s">
        <v>1224</v>
      </c>
    </row>
    <row r="228" spans="1:19" s="85" customFormat="1" ht="16.05" customHeight="1" x14ac:dyDescent="0.35">
      <c r="A228" s="71">
        <v>225</v>
      </c>
      <c r="B228" s="71" t="s">
        <v>876</v>
      </c>
      <c r="C228" s="71" t="s">
        <v>877</v>
      </c>
      <c r="D228" s="71" t="s">
        <v>878</v>
      </c>
      <c r="E228" s="71" t="s">
        <v>879</v>
      </c>
      <c r="F228" s="71" t="s">
        <v>538</v>
      </c>
      <c r="G228" s="82">
        <v>45675</v>
      </c>
      <c r="H228" s="71" t="s">
        <v>539</v>
      </c>
      <c r="I228" s="71" t="s">
        <v>1199</v>
      </c>
      <c r="J228" s="71" t="s">
        <v>567</v>
      </c>
      <c r="K228" s="71" t="s">
        <v>881</v>
      </c>
      <c r="L228" s="87">
        <v>0.4826388888888889</v>
      </c>
      <c r="M228" s="87">
        <v>0.60069444444444442</v>
      </c>
      <c r="N228" s="88" t="s">
        <v>543</v>
      </c>
      <c r="O228" s="71">
        <v>1690</v>
      </c>
      <c r="P228" s="71">
        <v>8</v>
      </c>
      <c r="Q228" s="71"/>
      <c r="R228" s="71"/>
      <c r="S228" s="89" t="s">
        <v>1224</v>
      </c>
    </row>
    <row r="229" spans="1:19" s="85" customFormat="1" ht="16.05" customHeight="1" x14ac:dyDescent="0.35">
      <c r="A229" s="71">
        <v>226</v>
      </c>
      <c r="B229" s="71" t="s">
        <v>882</v>
      </c>
      <c r="C229" s="71" t="s">
        <v>883</v>
      </c>
      <c r="D229" s="71" t="s">
        <v>884</v>
      </c>
      <c r="E229" s="71" t="s">
        <v>694</v>
      </c>
      <c r="F229" s="71" t="s">
        <v>538</v>
      </c>
      <c r="G229" s="82">
        <v>45675</v>
      </c>
      <c r="H229" s="82" t="s">
        <v>539</v>
      </c>
      <c r="I229" s="71" t="s">
        <v>1175</v>
      </c>
      <c r="J229" s="71" t="s">
        <v>542</v>
      </c>
      <c r="K229" s="82" t="s">
        <v>696</v>
      </c>
      <c r="L229" s="87">
        <v>0.54166666666666663</v>
      </c>
      <c r="M229" s="87">
        <v>0.67361111111111116</v>
      </c>
      <c r="N229" s="88" t="s">
        <v>543</v>
      </c>
      <c r="O229" s="71">
        <v>1380</v>
      </c>
      <c r="P229" s="71">
        <v>8</v>
      </c>
      <c r="Q229" s="71"/>
      <c r="R229" s="71"/>
      <c r="S229" s="89" t="s">
        <v>1224</v>
      </c>
    </row>
    <row r="230" spans="1:19" s="85" customFormat="1" ht="16.05" customHeight="1" x14ac:dyDescent="0.35">
      <c r="A230" s="71">
        <v>227</v>
      </c>
      <c r="B230" s="71" t="s">
        <v>885</v>
      </c>
      <c r="C230" s="71" t="s">
        <v>886</v>
      </c>
      <c r="D230" s="71" t="s">
        <v>887</v>
      </c>
      <c r="E230" s="71" t="s">
        <v>679</v>
      </c>
      <c r="F230" s="71" t="s">
        <v>559</v>
      </c>
      <c r="G230" s="82">
        <v>45677</v>
      </c>
      <c r="H230" s="71" t="s">
        <v>539</v>
      </c>
      <c r="I230" s="71" t="s">
        <v>1172</v>
      </c>
      <c r="J230" s="71" t="s">
        <v>542</v>
      </c>
      <c r="K230" s="71" t="s">
        <v>681</v>
      </c>
      <c r="L230" s="87">
        <v>0.46180555555555558</v>
      </c>
      <c r="M230" s="87">
        <v>0.56944444444444442</v>
      </c>
      <c r="N230" s="88" t="s">
        <v>543</v>
      </c>
      <c r="O230" s="71">
        <v>1960</v>
      </c>
      <c r="P230" s="71">
        <v>8</v>
      </c>
      <c r="Q230" s="71">
        <v>595</v>
      </c>
      <c r="R230" s="71">
        <v>8</v>
      </c>
      <c r="S230" s="89" t="s">
        <v>1224</v>
      </c>
    </row>
    <row r="231" spans="1:19" s="85" customFormat="1" ht="16.05" customHeight="1" x14ac:dyDescent="0.35">
      <c r="A231" s="71">
        <v>228</v>
      </c>
      <c r="B231" s="71" t="s">
        <v>888</v>
      </c>
      <c r="C231" s="71" t="s">
        <v>889</v>
      </c>
      <c r="D231" s="71" t="s">
        <v>890</v>
      </c>
      <c r="E231" s="71" t="s">
        <v>891</v>
      </c>
      <c r="F231" s="71" t="s">
        <v>538</v>
      </c>
      <c r="G231" s="82">
        <v>45677</v>
      </c>
      <c r="H231" s="82" t="s">
        <v>539</v>
      </c>
      <c r="I231" s="71" t="s">
        <v>1200</v>
      </c>
      <c r="J231" s="71" t="s">
        <v>542</v>
      </c>
      <c r="K231" s="71" t="s">
        <v>893</v>
      </c>
      <c r="L231" s="87">
        <v>0.46180555555555558</v>
      </c>
      <c r="M231" s="87">
        <v>0.53472222222222221</v>
      </c>
      <c r="N231" s="88" t="s">
        <v>543</v>
      </c>
      <c r="O231" s="71">
        <v>1030</v>
      </c>
      <c r="P231" s="71">
        <v>8</v>
      </c>
      <c r="Q231" s="71">
        <v>49</v>
      </c>
      <c r="R231" s="71">
        <v>8</v>
      </c>
      <c r="S231" s="89" t="s">
        <v>1224</v>
      </c>
    </row>
    <row r="232" spans="1:19" s="85" customFormat="1" ht="16.05" customHeight="1" x14ac:dyDescent="0.35">
      <c r="A232" s="71">
        <v>229</v>
      </c>
      <c r="B232" s="71" t="s">
        <v>894</v>
      </c>
      <c r="C232" s="71" t="s">
        <v>895</v>
      </c>
      <c r="D232" s="71" t="s">
        <v>896</v>
      </c>
      <c r="E232" s="71" t="s">
        <v>688</v>
      </c>
      <c r="F232" s="71" t="s">
        <v>538</v>
      </c>
      <c r="G232" s="82">
        <v>45675</v>
      </c>
      <c r="H232" s="71" t="s">
        <v>539</v>
      </c>
      <c r="I232" s="71" t="s">
        <v>1173</v>
      </c>
      <c r="J232" s="71" t="s">
        <v>542</v>
      </c>
      <c r="K232" s="71" t="s">
        <v>1174</v>
      </c>
      <c r="L232" s="87">
        <v>0.4861111111111111</v>
      </c>
      <c r="M232" s="87">
        <v>0.59027777777777779</v>
      </c>
      <c r="N232" s="88" t="s">
        <v>543</v>
      </c>
      <c r="O232" s="71">
        <v>1760</v>
      </c>
      <c r="P232" s="71">
        <v>8</v>
      </c>
      <c r="Q232" s="71"/>
      <c r="R232" s="71"/>
      <c r="S232" s="89" t="s">
        <v>1224</v>
      </c>
    </row>
    <row r="233" spans="1:19" s="85" customFormat="1" ht="16.05" customHeight="1" x14ac:dyDescent="0.35">
      <c r="A233" s="71">
        <v>230</v>
      </c>
      <c r="B233" s="71" t="s">
        <v>897</v>
      </c>
      <c r="C233" s="71" t="s">
        <v>898</v>
      </c>
      <c r="D233" s="71" t="s">
        <v>899</v>
      </c>
      <c r="E233" s="71" t="s">
        <v>580</v>
      </c>
      <c r="F233" s="71" t="s">
        <v>559</v>
      </c>
      <c r="G233" s="82">
        <v>45675</v>
      </c>
      <c r="H233" s="71" t="s">
        <v>539</v>
      </c>
      <c r="I233" s="71" t="s">
        <v>1201</v>
      </c>
      <c r="J233" s="71" t="s">
        <v>567</v>
      </c>
      <c r="K233" s="71" t="s">
        <v>582</v>
      </c>
      <c r="L233" s="87">
        <v>0.81597222222222221</v>
      </c>
      <c r="M233" s="87">
        <v>0.90972222222222221</v>
      </c>
      <c r="N233" s="88" t="s">
        <v>543</v>
      </c>
      <c r="O233" s="71">
        <v>860</v>
      </c>
      <c r="P233" s="71">
        <v>8</v>
      </c>
      <c r="Q233" s="71">
        <v>677</v>
      </c>
      <c r="R233" s="71">
        <v>8</v>
      </c>
      <c r="S233" s="89" t="s">
        <v>1224</v>
      </c>
    </row>
    <row r="234" spans="1:19" s="85" customFormat="1" ht="16.05" customHeight="1" x14ac:dyDescent="0.35">
      <c r="A234" s="71">
        <v>231</v>
      </c>
      <c r="B234" s="71" t="s">
        <v>900</v>
      </c>
      <c r="C234" s="71" t="s">
        <v>901</v>
      </c>
      <c r="D234" s="71" t="s">
        <v>902</v>
      </c>
      <c r="E234" s="71" t="s">
        <v>760</v>
      </c>
      <c r="F234" s="71" t="s">
        <v>538</v>
      </c>
      <c r="G234" s="82">
        <v>45677</v>
      </c>
      <c r="H234" s="82" t="s">
        <v>539</v>
      </c>
      <c r="I234" s="71" t="s">
        <v>1187</v>
      </c>
      <c r="J234" s="71" t="s">
        <v>542</v>
      </c>
      <c r="K234" s="71" t="s">
        <v>762</v>
      </c>
      <c r="L234" s="87">
        <v>0.4826388888888889</v>
      </c>
      <c r="M234" s="87">
        <v>0.57638888888888884</v>
      </c>
      <c r="N234" s="88" t="s">
        <v>543</v>
      </c>
      <c r="O234" s="71">
        <v>980</v>
      </c>
      <c r="P234" s="71">
        <v>8</v>
      </c>
      <c r="Q234" s="71">
        <v>273</v>
      </c>
      <c r="R234" s="71">
        <v>8</v>
      </c>
      <c r="S234" s="89" t="s">
        <v>1224</v>
      </c>
    </row>
    <row r="235" spans="1:19" s="85" customFormat="1" ht="16.05" customHeight="1" x14ac:dyDescent="0.35">
      <c r="A235" s="71">
        <v>232</v>
      </c>
      <c r="B235" s="71" t="s">
        <v>906</v>
      </c>
      <c r="C235" s="71" t="s">
        <v>907</v>
      </c>
      <c r="D235" s="71" t="s">
        <v>908</v>
      </c>
      <c r="E235" s="71" t="s">
        <v>580</v>
      </c>
      <c r="F235" s="71" t="s">
        <v>538</v>
      </c>
      <c r="G235" s="82">
        <v>45677</v>
      </c>
      <c r="H235" s="71" t="s">
        <v>539</v>
      </c>
      <c r="I235" s="71" t="s">
        <v>1169</v>
      </c>
      <c r="J235" s="71" t="s">
        <v>567</v>
      </c>
      <c r="K235" s="71" t="s">
        <v>582</v>
      </c>
      <c r="L235" s="87">
        <v>0.4826388888888889</v>
      </c>
      <c r="M235" s="87">
        <v>0.57986111111111116</v>
      </c>
      <c r="N235" s="88" t="s">
        <v>543</v>
      </c>
      <c r="O235" s="71">
        <v>1770</v>
      </c>
      <c r="P235" s="71">
        <v>8</v>
      </c>
      <c r="Q235" s="71"/>
      <c r="R235" s="71"/>
      <c r="S235" s="89" t="s">
        <v>1224</v>
      </c>
    </row>
    <row r="236" spans="1:19" s="85" customFormat="1" ht="16.05" customHeight="1" x14ac:dyDescent="0.35">
      <c r="A236" s="71">
        <v>233</v>
      </c>
      <c r="B236" s="71" t="s">
        <v>909</v>
      </c>
      <c r="C236" s="71" t="s">
        <v>910</v>
      </c>
      <c r="D236" s="71" t="s">
        <v>911</v>
      </c>
      <c r="E236" s="71" t="s">
        <v>819</v>
      </c>
      <c r="F236" s="71" t="s">
        <v>538</v>
      </c>
      <c r="G236" s="82">
        <v>45675</v>
      </c>
      <c r="H236" s="82" t="s">
        <v>539</v>
      </c>
      <c r="I236" s="71" t="s">
        <v>1192</v>
      </c>
      <c r="J236" s="71" t="s">
        <v>567</v>
      </c>
      <c r="K236" s="71" t="s">
        <v>821</v>
      </c>
      <c r="L236" s="87">
        <v>0.49305555555555558</v>
      </c>
      <c r="M236" s="87">
        <v>0.61805555555555558</v>
      </c>
      <c r="N236" s="88" t="s">
        <v>543</v>
      </c>
      <c r="O236" s="71">
        <v>1730</v>
      </c>
      <c r="P236" s="71">
        <v>8</v>
      </c>
      <c r="Q236" s="71"/>
      <c r="R236" s="71"/>
      <c r="S236" s="89" t="s">
        <v>1224</v>
      </c>
    </row>
    <row r="237" spans="1:19" s="85" customFormat="1" ht="16.05" customHeight="1" x14ac:dyDescent="0.35">
      <c r="A237" s="71">
        <v>234</v>
      </c>
      <c r="B237" s="71" t="s">
        <v>912</v>
      </c>
      <c r="C237" s="71" t="s">
        <v>913</v>
      </c>
      <c r="D237" s="71" t="s">
        <v>914</v>
      </c>
      <c r="E237" s="71" t="s">
        <v>580</v>
      </c>
      <c r="F237" s="71" t="s">
        <v>538</v>
      </c>
      <c r="G237" s="82">
        <v>45675</v>
      </c>
      <c r="H237" s="71" t="s">
        <v>539</v>
      </c>
      <c r="I237" s="71" t="s">
        <v>1169</v>
      </c>
      <c r="J237" s="71" t="s">
        <v>567</v>
      </c>
      <c r="K237" s="71" t="s">
        <v>582</v>
      </c>
      <c r="L237" s="87">
        <v>0.4826388888888889</v>
      </c>
      <c r="M237" s="87">
        <v>0.57986111111111116</v>
      </c>
      <c r="N237" s="88" t="s">
        <v>543</v>
      </c>
      <c r="O237" s="71">
        <v>1450</v>
      </c>
      <c r="P237" s="71">
        <v>8</v>
      </c>
      <c r="Q237" s="71"/>
      <c r="R237" s="71"/>
      <c r="S237" s="89" t="s">
        <v>1224</v>
      </c>
    </row>
    <row r="238" spans="1:19" s="85" customFormat="1" ht="16.05" customHeight="1" x14ac:dyDescent="0.35">
      <c r="A238" s="71">
        <v>235</v>
      </c>
      <c r="B238" s="71" t="s">
        <v>915</v>
      </c>
      <c r="C238" s="71" t="s">
        <v>916</v>
      </c>
      <c r="D238" s="71" t="s">
        <v>917</v>
      </c>
      <c r="E238" s="71" t="s">
        <v>580</v>
      </c>
      <c r="F238" s="71" t="s">
        <v>559</v>
      </c>
      <c r="G238" s="82">
        <v>45675</v>
      </c>
      <c r="H238" s="71" t="s">
        <v>539</v>
      </c>
      <c r="I238" s="71" t="s">
        <v>1169</v>
      </c>
      <c r="J238" s="71" t="s">
        <v>567</v>
      </c>
      <c r="K238" s="71" t="s">
        <v>582</v>
      </c>
      <c r="L238" s="87">
        <v>0.4826388888888889</v>
      </c>
      <c r="M238" s="87">
        <v>0.57986111111111116</v>
      </c>
      <c r="N238" s="88" t="s">
        <v>543</v>
      </c>
      <c r="O238" s="71">
        <v>1450</v>
      </c>
      <c r="P238" s="71">
        <v>8</v>
      </c>
      <c r="Q238" s="71"/>
      <c r="R238" s="71"/>
      <c r="S238" s="89" t="s">
        <v>1224</v>
      </c>
    </row>
    <row r="239" spans="1:19" s="85" customFormat="1" ht="16.05" customHeight="1" x14ac:dyDescent="0.35">
      <c r="A239" s="71">
        <v>236</v>
      </c>
      <c r="B239" s="71" t="s">
        <v>918</v>
      </c>
      <c r="C239" s="71" t="s">
        <v>919</v>
      </c>
      <c r="D239" s="71" t="s">
        <v>920</v>
      </c>
      <c r="E239" s="71" t="s">
        <v>870</v>
      </c>
      <c r="F239" s="71" t="s">
        <v>559</v>
      </c>
      <c r="G239" s="82">
        <v>45675</v>
      </c>
      <c r="H239" s="71" t="s">
        <v>539</v>
      </c>
      <c r="I239" s="71" t="s">
        <v>1198</v>
      </c>
      <c r="J239" s="71" t="s">
        <v>542</v>
      </c>
      <c r="K239" s="71" t="s">
        <v>872</v>
      </c>
      <c r="L239" s="87">
        <v>0.44444444444444442</v>
      </c>
      <c r="M239" s="87">
        <v>0.53819444444444442</v>
      </c>
      <c r="N239" s="88" t="s">
        <v>543</v>
      </c>
      <c r="O239" s="71">
        <v>1120</v>
      </c>
      <c r="P239" s="71">
        <v>8</v>
      </c>
      <c r="Q239" s="71"/>
      <c r="R239" s="71"/>
      <c r="S239" s="89" t="s">
        <v>1224</v>
      </c>
    </row>
    <row r="240" spans="1:19" s="85" customFormat="1" ht="16.05" customHeight="1" x14ac:dyDescent="0.35">
      <c r="A240" s="71">
        <v>237</v>
      </c>
      <c r="B240" s="71" t="s">
        <v>921</v>
      </c>
      <c r="C240" s="71" t="s">
        <v>922</v>
      </c>
      <c r="D240" s="71" t="s">
        <v>923</v>
      </c>
      <c r="E240" s="71" t="s">
        <v>879</v>
      </c>
      <c r="F240" s="71" t="s">
        <v>559</v>
      </c>
      <c r="G240" s="82">
        <v>45675</v>
      </c>
      <c r="H240" s="71" t="s">
        <v>539</v>
      </c>
      <c r="I240" s="71" t="s">
        <v>1199</v>
      </c>
      <c r="J240" s="71" t="s">
        <v>567</v>
      </c>
      <c r="K240" s="71" t="s">
        <v>881</v>
      </c>
      <c r="L240" s="87">
        <v>0.4826388888888889</v>
      </c>
      <c r="M240" s="87">
        <v>0.60069444444444442</v>
      </c>
      <c r="N240" s="88" t="s">
        <v>543</v>
      </c>
      <c r="O240" s="71">
        <v>1690</v>
      </c>
      <c r="P240" s="71">
        <v>8</v>
      </c>
      <c r="Q240" s="71"/>
      <c r="R240" s="71"/>
      <c r="S240" s="89" t="s">
        <v>1224</v>
      </c>
    </row>
    <row r="241" spans="1:19" s="85" customFormat="1" ht="16.05" customHeight="1" x14ac:dyDescent="0.35">
      <c r="A241" s="71">
        <v>238</v>
      </c>
      <c r="B241" s="71" t="s">
        <v>924</v>
      </c>
      <c r="C241" s="71" t="s">
        <v>925</v>
      </c>
      <c r="D241" s="71" t="s">
        <v>926</v>
      </c>
      <c r="E241" s="71" t="s">
        <v>825</v>
      </c>
      <c r="F241" s="71" t="s">
        <v>559</v>
      </c>
      <c r="G241" s="82">
        <v>45675</v>
      </c>
      <c r="H241" s="82" t="s">
        <v>539</v>
      </c>
      <c r="I241" s="71" t="s">
        <v>1193</v>
      </c>
      <c r="J241" s="71" t="s">
        <v>542</v>
      </c>
      <c r="K241" s="71" t="s">
        <v>827</v>
      </c>
      <c r="L241" s="87">
        <v>0.51736111111111116</v>
      </c>
      <c r="M241" s="87">
        <v>0.65625</v>
      </c>
      <c r="N241" s="88" t="s">
        <v>543</v>
      </c>
      <c r="O241" s="71">
        <v>2460</v>
      </c>
      <c r="P241" s="71">
        <v>8</v>
      </c>
      <c r="Q241" s="71"/>
      <c r="R241" s="71"/>
      <c r="S241" s="89" t="s">
        <v>1224</v>
      </c>
    </row>
    <row r="242" spans="1:19" s="85" customFormat="1" ht="16.05" customHeight="1" x14ac:dyDescent="0.35">
      <c r="A242" s="71">
        <v>239</v>
      </c>
      <c r="B242" s="71" t="s">
        <v>927</v>
      </c>
      <c r="C242" s="71" t="s">
        <v>928</v>
      </c>
      <c r="D242" s="71" t="s">
        <v>929</v>
      </c>
      <c r="E242" s="71" t="s">
        <v>736</v>
      </c>
      <c r="F242" s="71" t="s">
        <v>538</v>
      </c>
      <c r="G242" s="82">
        <v>45675</v>
      </c>
      <c r="H242" s="82" t="s">
        <v>539</v>
      </c>
      <c r="I242" s="71" t="s">
        <v>1178</v>
      </c>
      <c r="J242" s="71" t="s">
        <v>542</v>
      </c>
      <c r="K242" s="71" t="s">
        <v>738</v>
      </c>
      <c r="L242" s="87">
        <v>0.63194444444444442</v>
      </c>
      <c r="M242" s="87">
        <v>0.77777777777777779</v>
      </c>
      <c r="N242" s="88" t="s">
        <v>543</v>
      </c>
      <c r="O242" s="71">
        <v>1290</v>
      </c>
      <c r="P242" s="71">
        <v>8</v>
      </c>
      <c r="Q242" s="71"/>
      <c r="R242" s="71"/>
      <c r="S242" s="89" t="s">
        <v>1224</v>
      </c>
    </row>
    <row r="243" spans="1:19" s="85" customFormat="1" ht="16.05" customHeight="1" x14ac:dyDescent="0.35">
      <c r="A243" s="71">
        <v>240</v>
      </c>
      <c r="B243" s="71" t="s">
        <v>930</v>
      </c>
      <c r="C243" s="71" t="s">
        <v>931</v>
      </c>
      <c r="D243" s="71" t="s">
        <v>932</v>
      </c>
      <c r="E243" s="71" t="s">
        <v>688</v>
      </c>
      <c r="F243" s="71" t="s">
        <v>538</v>
      </c>
      <c r="G243" s="82">
        <v>45675</v>
      </c>
      <c r="H243" s="71" t="s">
        <v>539</v>
      </c>
      <c r="I243" s="71" t="s">
        <v>1173</v>
      </c>
      <c r="J243" s="71" t="s">
        <v>542</v>
      </c>
      <c r="K243" s="71" t="s">
        <v>1174</v>
      </c>
      <c r="L243" s="87">
        <v>0.4861111111111111</v>
      </c>
      <c r="M243" s="87">
        <v>0.59027777777777779</v>
      </c>
      <c r="N243" s="88" t="s">
        <v>543</v>
      </c>
      <c r="O243" s="71">
        <v>1760</v>
      </c>
      <c r="P243" s="71">
        <v>8</v>
      </c>
      <c r="Q243" s="71"/>
      <c r="R243" s="71"/>
      <c r="S243" s="89" t="s">
        <v>1224</v>
      </c>
    </row>
    <row r="244" spans="1:19" s="85" customFormat="1" ht="16.05" customHeight="1" x14ac:dyDescent="0.35">
      <c r="A244" s="71">
        <v>241</v>
      </c>
      <c r="B244" s="71" t="s">
        <v>933</v>
      </c>
      <c r="C244" s="71" t="s">
        <v>934</v>
      </c>
      <c r="D244" s="71" t="s">
        <v>935</v>
      </c>
      <c r="E244" s="71" t="s">
        <v>825</v>
      </c>
      <c r="F244" s="71" t="s">
        <v>559</v>
      </c>
      <c r="G244" s="82">
        <v>45675</v>
      </c>
      <c r="H244" s="82" t="s">
        <v>539</v>
      </c>
      <c r="I244" s="71" t="s">
        <v>1193</v>
      </c>
      <c r="J244" s="71" t="s">
        <v>542</v>
      </c>
      <c r="K244" s="71" t="s">
        <v>827</v>
      </c>
      <c r="L244" s="87">
        <v>0.51736111111111116</v>
      </c>
      <c r="M244" s="87">
        <v>0.65625</v>
      </c>
      <c r="N244" s="88" t="s">
        <v>543</v>
      </c>
      <c r="O244" s="71">
        <v>2460</v>
      </c>
      <c r="P244" s="71">
        <v>8</v>
      </c>
      <c r="Q244" s="71"/>
      <c r="R244" s="71"/>
      <c r="S244" s="89" t="s">
        <v>1224</v>
      </c>
    </row>
    <row r="245" spans="1:19" s="85" customFormat="1" ht="16.05" customHeight="1" x14ac:dyDescent="0.35">
      <c r="A245" s="71">
        <v>242</v>
      </c>
      <c r="B245" s="71" t="s">
        <v>936</v>
      </c>
      <c r="C245" s="71" t="s">
        <v>937</v>
      </c>
      <c r="D245" s="71" t="s">
        <v>938</v>
      </c>
      <c r="E245" s="71" t="s">
        <v>694</v>
      </c>
      <c r="F245" s="71" t="s">
        <v>559</v>
      </c>
      <c r="G245" s="82">
        <v>45675</v>
      </c>
      <c r="H245" s="82" t="s">
        <v>539</v>
      </c>
      <c r="I245" s="71" t="s">
        <v>1175</v>
      </c>
      <c r="J245" s="71" t="s">
        <v>542</v>
      </c>
      <c r="K245" s="82" t="s">
        <v>696</v>
      </c>
      <c r="L245" s="87">
        <v>0.54166666666666663</v>
      </c>
      <c r="M245" s="87">
        <v>0.67361111111111116</v>
      </c>
      <c r="N245" s="88" t="s">
        <v>543</v>
      </c>
      <c r="O245" s="71">
        <v>1380</v>
      </c>
      <c r="P245" s="71">
        <v>8</v>
      </c>
      <c r="Q245" s="71"/>
      <c r="R245" s="71"/>
      <c r="S245" s="89" t="s">
        <v>1224</v>
      </c>
    </row>
    <row r="246" spans="1:19" s="85" customFormat="1" ht="16.05" customHeight="1" x14ac:dyDescent="0.35">
      <c r="A246" s="71">
        <v>243</v>
      </c>
      <c r="B246" s="71" t="s">
        <v>939</v>
      </c>
      <c r="C246" s="71" t="s">
        <v>940</v>
      </c>
      <c r="D246" s="71" t="s">
        <v>941</v>
      </c>
      <c r="E246" s="71" t="s">
        <v>795</v>
      </c>
      <c r="F246" s="71" t="s">
        <v>538</v>
      </c>
      <c r="G246" s="82">
        <v>45677</v>
      </c>
      <c r="H246" s="82" t="s">
        <v>539</v>
      </c>
      <c r="I246" s="71" t="s">
        <v>1191</v>
      </c>
      <c r="J246" s="71" t="s">
        <v>567</v>
      </c>
      <c r="K246" s="71" t="s">
        <v>797</v>
      </c>
      <c r="L246" s="87">
        <v>0.50347222222222221</v>
      </c>
      <c r="M246" s="87">
        <v>0.63194444444444442</v>
      </c>
      <c r="N246" s="88" t="s">
        <v>543</v>
      </c>
      <c r="O246" s="71">
        <v>2020</v>
      </c>
      <c r="P246" s="71">
        <v>8</v>
      </c>
      <c r="Q246" s="71"/>
      <c r="R246" s="71"/>
      <c r="S246" s="89" t="s">
        <v>1224</v>
      </c>
    </row>
    <row r="247" spans="1:19" s="85" customFormat="1" ht="16.05" customHeight="1" x14ac:dyDescent="0.35">
      <c r="A247" s="71">
        <v>244</v>
      </c>
      <c r="B247" s="71" t="s">
        <v>942</v>
      </c>
      <c r="C247" s="71" t="s">
        <v>943</v>
      </c>
      <c r="D247" s="71" t="s">
        <v>944</v>
      </c>
      <c r="E247" s="71" t="s">
        <v>780</v>
      </c>
      <c r="F247" s="71" t="s">
        <v>559</v>
      </c>
      <c r="G247" s="82">
        <v>45675</v>
      </c>
      <c r="H247" s="82" t="s">
        <v>539</v>
      </c>
      <c r="I247" s="71" t="s">
        <v>1189</v>
      </c>
      <c r="J247" s="71" t="s">
        <v>542</v>
      </c>
      <c r="K247" s="71" t="s">
        <v>1052</v>
      </c>
      <c r="L247" s="87">
        <v>0.46875</v>
      </c>
      <c r="M247" s="87">
        <v>0.56597222222222221</v>
      </c>
      <c r="N247" s="88" t="s">
        <v>543</v>
      </c>
      <c r="O247" s="71">
        <v>1430</v>
      </c>
      <c r="P247" s="71">
        <v>8</v>
      </c>
      <c r="Q247" s="71"/>
      <c r="R247" s="71"/>
      <c r="S247" s="89" t="s">
        <v>1224</v>
      </c>
    </row>
    <row r="248" spans="1:19" s="85" customFormat="1" ht="16.05" customHeight="1" x14ac:dyDescent="0.35">
      <c r="A248" s="71">
        <v>245</v>
      </c>
      <c r="B248" s="71" t="s">
        <v>945</v>
      </c>
      <c r="C248" s="71" t="s">
        <v>946</v>
      </c>
      <c r="D248" s="71" t="s">
        <v>947</v>
      </c>
      <c r="E248" s="71" t="s">
        <v>688</v>
      </c>
      <c r="F248" s="71" t="s">
        <v>559</v>
      </c>
      <c r="G248" s="82">
        <v>45675</v>
      </c>
      <c r="H248" s="71" t="s">
        <v>539</v>
      </c>
      <c r="I248" s="71" t="s">
        <v>1173</v>
      </c>
      <c r="J248" s="71" t="s">
        <v>542</v>
      </c>
      <c r="K248" s="71" t="s">
        <v>1174</v>
      </c>
      <c r="L248" s="87">
        <v>0.4861111111111111</v>
      </c>
      <c r="M248" s="87">
        <v>0.59027777777777779</v>
      </c>
      <c r="N248" s="88" t="s">
        <v>543</v>
      </c>
      <c r="O248" s="71">
        <v>1610</v>
      </c>
      <c r="P248" s="71">
        <v>8</v>
      </c>
      <c r="Q248" s="71"/>
      <c r="R248" s="71"/>
      <c r="S248" s="89" t="s">
        <v>1224</v>
      </c>
    </row>
    <row r="249" spans="1:19" s="85" customFormat="1" ht="16.05" customHeight="1" x14ac:dyDescent="0.35">
      <c r="A249" s="71">
        <v>246</v>
      </c>
      <c r="B249" s="71" t="s">
        <v>948</v>
      </c>
      <c r="C249" s="71" t="s">
        <v>949</v>
      </c>
      <c r="D249" s="71" t="s">
        <v>950</v>
      </c>
      <c r="E249" s="71" t="s">
        <v>795</v>
      </c>
      <c r="F249" s="71" t="s">
        <v>559</v>
      </c>
      <c r="G249" s="82">
        <v>45677</v>
      </c>
      <c r="H249" s="82" t="s">
        <v>539</v>
      </c>
      <c r="I249" s="71" t="s">
        <v>1191</v>
      </c>
      <c r="J249" s="71" t="s">
        <v>567</v>
      </c>
      <c r="K249" s="71" t="s">
        <v>797</v>
      </c>
      <c r="L249" s="87">
        <v>0.50347222222222221</v>
      </c>
      <c r="M249" s="87">
        <v>0.63194444444444442</v>
      </c>
      <c r="N249" s="88" t="s">
        <v>543</v>
      </c>
      <c r="O249" s="71">
        <v>2020</v>
      </c>
      <c r="P249" s="71">
        <v>8</v>
      </c>
      <c r="Q249" s="71"/>
      <c r="R249" s="71"/>
      <c r="S249" s="89" t="s">
        <v>1224</v>
      </c>
    </row>
    <row r="250" spans="1:19" s="85" customFormat="1" ht="16.05" customHeight="1" x14ac:dyDescent="0.35">
      <c r="A250" s="71">
        <v>247</v>
      </c>
      <c r="B250" s="71" t="s">
        <v>951</v>
      </c>
      <c r="C250" s="71" t="s">
        <v>952</v>
      </c>
      <c r="D250" s="71" t="s">
        <v>953</v>
      </c>
      <c r="E250" s="71" t="s">
        <v>754</v>
      </c>
      <c r="F250" s="71" t="s">
        <v>559</v>
      </c>
      <c r="G250" s="82">
        <v>45675</v>
      </c>
      <c r="H250" s="82" t="s">
        <v>539</v>
      </c>
      <c r="I250" s="71" t="s">
        <v>1186</v>
      </c>
      <c r="J250" s="71" t="s">
        <v>567</v>
      </c>
      <c r="K250" s="71" t="s">
        <v>756</v>
      </c>
      <c r="L250" s="87">
        <v>0.70486111111111116</v>
      </c>
      <c r="M250" s="87">
        <v>0.93402777777777779</v>
      </c>
      <c r="N250" s="88" t="s">
        <v>543</v>
      </c>
      <c r="O250" s="71">
        <v>2090</v>
      </c>
      <c r="P250" s="71">
        <v>8</v>
      </c>
      <c r="Q250" s="71"/>
      <c r="R250" s="71"/>
      <c r="S250" s="89" t="s">
        <v>1224</v>
      </c>
    </row>
    <row r="251" spans="1:19" s="85" customFormat="1" ht="16.05" customHeight="1" x14ac:dyDescent="0.35">
      <c r="A251" s="71">
        <v>248</v>
      </c>
      <c r="B251" s="71" t="s">
        <v>954</v>
      </c>
      <c r="C251" s="71" t="s">
        <v>955</v>
      </c>
      <c r="D251" s="71" t="s">
        <v>956</v>
      </c>
      <c r="E251" s="71" t="s">
        <v>780</v>
      </c>
      <c r="F251" s="71" t="s">
        <v>559</v>
      </c>
      <c r="G251" s="82">
        <v>45675</v>
      </c>
      <c r="H251" s="82" t="s">
        <v>539</v>
      </c>
      <c r="I251" s="71" t="s">
        <v>1189</v>
      </c>
      <c r="J251" s="71" t="s">
        <v>542</v>
      </c>
      <c r="K251" s="71" t="s">
        <v>1052</v>
      </c>
      <c r="L251" s="87">
        <v>0.46875</v>
      </c>
      <c r="M251" s="87">
        <v>0.56597222222222221</v>
      </c>
      <c r="N251" s="88" t="s">
        <v>543</v>
      </c>
      <c r="O251" s="71">
        <v>1430</v>
      </c>
      <c r="P251" s="71">
        <v>8</v>
      </c>
      <c r="Q251" s="71"/>
      <c r="R251" s="71"/>
      <c r="S251" s="89" t="s">
        <v>1224</v>
      </c>
    </row>
    <row r="252" spans="1:19" s="85" customFormat="1" ht="16.05" customHeight="1" x14ac:dyDescent="0.35">
      <c r="A252" s="71">
        <v>249</v>
      </c>
      <c r="B252" s="71" t="s">
        <v>957</v>
      </c>
      <c r="C252" s="71" t="s">
        <v>958</v>
      </c>
      <c r="D252" s="71" t="s">
        <v>959</v>
      </c>
      <c r="E252" s="71" t="s">
        <v>580</v>
      </c>
      <c r="F252" s="71" t="s">
        <v>559</v>
      </c>
      <c r="G252" s="82">
        <v>45675</v>
      </c>
      <c r="H252" s="71" t="s">
        <v>539</v>
      </c>
      <c r="I252" s="71" t="s">
        <v>1169</v>
      </c>
      <c r="J252" s="71" t="s">
        <v>567</v>
      </c>
      <c r="K252" s="71" t="s">
        <v>582</v>
      </c>
      <c r="L252" s="87">
        <v>0.4826388888888889</v>
      </c>
      <c r="M252" s="87">
        <v>0.57986111111111116</v>
      </c>
      <c r="N252" s="88" t="s">
        <v>543</v>
      </c>
      <c r="O252" s="71">
        <v>1450</v>
      </c>
      <c r="P252" s="71">
        <v>8</v>
      </c>
      <c r="Q252" s="71"/>
      <c r="R252" s="71"/>
      <c r="S252" s="89" t="s">
        <v>1224</v>
      </c>
    </row>
    <row r="253" spans="1:19" s="85" customFormat="1" ht="16.05" customHeight="1" x14ac:dyDescent="0.35">
      <c r="A253" s="71">
        <v>250</v>
      </c>
      <c r="B253" s="71" t="s">
        <v>960</v>
      </c>
      <c r="C253" s="71" t="s">
        <v>961</v>
      </c>
      <c r="D253" s="71" t="s">
        <v>962</v>
      </c>
      <c r="E253" s="71" t="s">
        <v>688</v>
      </c>
      <c r="F253" s="71" t="s">
        <v>559</v>
      </c>
      <c r="G253" s="82">
        <v>45677</v>
      </c>
      <c r="H253" s="71" t="s">
        <v>539</v>
      </c>
      <c r="I253" s="71" t="s">
        <v>1173</v>
      </c>
      <c r="J253" s="71" t="s">
        <v>542</v>
      </c>
      <c r="K253" s="71" t="s">
        <v>1174</v>
      </c>
      <c r="L253" s="87">
        <v>0.4861111111111111</v>
      </c>
      <c r="M253" s="87">
        <v>0.59027777777777779</v>
      </c>
      <c r="N253" s="88" t="s">
        <v>543</v>
      </c>
      <c r="O253" s="71">
        <v>1610</v>
      </c>
      <c r="P253" s="71">
        <v>8</v>
      </c>
      <c r="Q253" s="71"/>
      <c r="R253" s="71"/>
      <c r="S253" s="89" t="s">
        <v>1224</v>
      </c>
    </row>
    <row r="254" spans="1:19" s="85" customFormat="1" ht="16.05" customHeight="1" x14ac:dyDescent="0.35">
      <c r="A254" s="71">
        <v>251</v>
      </c>
      <c r="B254" s="71" t="s">
        <v>963</v>
      </c>
      <c r="C254" s="71" t="s">
        <v>964</v>
      </c>
      <c r="D254" s="71"/>
      <c r="E254" s="71" t="s">
        <v>537</v>
      </c>
      <c r="F254" s="71" t="s">
        <v>559</v>
      </c>
      <c r="G254" s="82">
        <v>45675</v>
      </c>
      <c r="H254" s="82" t="s">
        <v>539</v>
      </c>
      <c r="I254" s="71" t="s">
        <v>1202</v>
      </c>
      <c r="J254" s="71" t="s">
        <v>567</v>
      </c>
      <c r="K254" s="71" t="s">
        <v>566</v>
      </c>
      <c r="L254" s="87">
        <v>0.5</v>
      </c>
      <c r="M254" s="87">
        <v>0.59375</v>
      </c>
      <c r="N254" s="88" t="s">
        <v>543</v>
      </c>
      <c r="O254" s="71">
        <v>1100</v>
      </c>
      <c r="P254" s="71">
        <v>8</v>
      </c>
      <c r="Q254" s="71"/>
      <c r="R254" s="71"/>
      <c r="S254" s="89" t="s">
        <v>1224</v>
      </c>
    </row>
    <row r="255" spans="1:19" s="85" customFormat="1" ht="16.05" customHeight="1" x14ac:dyDescent="0.35">
      <c r="A255" s="71">
        <v>252</v>
      </c>
      <c r="B255" s="71" t="s">
        <v>965</v>
      </c>
      <c r="C255" s="71" t="s">
        <v>966</v>
      </c>
      <c r="D255" s="71" t="s">
        <v>967</v>
      </c>
      <c r="E255" s="71" t="s">
        <v>679</v>
      </c>
      <c r="F255" s="71" t="s">
        <v>559</v>
      </c>
      <c r="G255" s="82">
        <v>45677</v>
      </c>
      <c r="H255" s="71" t="s">
        <v>539</v>
      </c>
      <c r="I255" s="71" t="s">
        <v>1196</v>
      </c>
      <c r="J255" s="71" t="s">
        <v>567</v>
      </c>
      <c r="K255" s="71" t="s">
        <v>681</v>
      </c>
      <c r="L255" s="87">
        <v>0.50694444444444442</v>
      </c>
      <c r="M255" s="87">
        <v>0.61805555555555558</v>
      </c>
      <c r="N255" s="88" t="s">
        <v>543</v>
      </c>
      <c r="O255" s="71">
        <v>2250</v>
      </c>
      <c r="P255" s="71">
        <v>8</v>
      </c>
      <c r="Q255" s="71"/>
      <c r="R255" s="71"/>
      <c r="S255" s="89" t="s">
        <v>1224</v>
      </c>
    </row>
    <row r="256" spans="1:19" s="85" customFormat="1" ht="16.05" customHeight="1" x14ac:dyDescent="0.35">
      <c r="A256" s="71">
        <v>253</v>
      </c>
      <c r="B256" s="71" t="s">
        <v>969</v>
      </c>
      <c r="C256" s="71" t="s">
        <v>970</v>
      </c>
      <c r="D256" s="71" t="s">
        <v>971</v>
      </c>
      <c r="E256" s="71" t="s">
        <v>870</v>
      </c>
      <c r="F256" s="71" t="s">
        <v>559</v>
      </c>
      <c r="G256" s="82">
        <v>45677</v>
      </c>
      <c r="H256" s="71" t="s">
        <v>539</v>
      </c>
      <c r="I256" s="71" t="s">
        <v>1203</v>
      </c>
      <c r="J256" s="71" t="s">
        <v>567</v>
      </c>
      <c r="K256" s="71" t="s">
        <v>1204</v>
      </c>
      <c r="L256" s="87">
        <v>0.48958333333333331</v>
      </c>
      <c r="M256" s="87">
        <v>0.59375</v>
      </c>
      <c r="N256" s="88" t="s">
        <v>543</v>
      </c>
      <c r="O256" s="71">
        <v>770</v>
      </c>
      <c r="P256" s="71">
        <v>8</v>
      </c>
      <c r="Q256" s="71"/>
      <c r="R256" s="71"/>
      <c r="S256" s="89" t="s">
        <v>1224</v>
      </c>
    </row>
    <row r="257" spans="1:19" s="85" customFormat="1" ht="16.05" customHeight="1" x14ac:dyDescent="0.35">
      <c r="A257" s="71">
        <v>254</v>
      </c>
      <c r="B257" s="71" t="s">
        <v>973</v>
      </c>
      <c r="C257" s="71" t="s">
        <v>974</v>
      </c>
      <c r="D257" s="71" t="s">
        <v>975</v>
      </c>
      <c r="E257" s="71" t="s">
        <v>976</v>
      </c>
      <c r="F257" s="71" t="s">
        <v>559</v>
      </c>
      <c r="G257" s="82">
        <v>45677</v>
      </c>
      <c r="H257" s="82" t="s">
        <v>539</v>
      </c>
      <c r="I257" s="71" t="s">
        <v>1205</v>
      </c>
      <c r="J257" s="71" t="s">
        <v>542</v>
      </c>
      <c r="K257" s="71" t="s">
        <v>978</v>
      </c>
      <c r="L257" s="87">
        <v>0.61111111111111116</v>
      </c>
      <c r="M257" s="87">
        <v>0.69444444444444442</v>
      </c>
      <c r="N257" s="88" t="s">
        <v>543</v>
      </c>
      <c r="O257" s="71">
        <v>1250</v>
      </c>
      <c r="P257" s="71">
        <v>8</v>
      </c>
      <c r="Q257" s="71"/>
      <c r="R257" s="71"/>
      <c r="S257" s="89" t="s">
        <v>1224</v>
      </c>
    </row>
    <row r="258" spans="1:19" s="85" customFormat="1" ht="16.05" customHeight="1" x14ac:dyDescent="0.35">
      <c r="A258" s="71">
        <v>255</v>
      </c>
      <c r="B258" s="71" t="s">
        <v>979</v>
      </c>
      <c r="C258" s="71" t="s">
        <v>980</v>
      </c>
      <c r="D258" s="71" t="s">
        <v>981</v>
      </c>
      <c r="E258" s="71" t="s">
        <v>580</v>
      </c>
      <c r="F258" s="71" t="s">
        <v>559</v>
      </c>
      <c r="G258" s="82">
        <v>45677</v>
      </c>
      <c r="H258" s="71" t="s">
        <v>539</v>
      </c>
      <c r="I258" s="71" t="s">
        <v>1169</v>
      </c>
      <c r="J258" s="71" t="s">
        <v>567</v>
      </c>
      <c r="K258" s="71" t="s">
        <v>582</v>
      </c>
      <c r="L258" s="87">
        <v>0.4826388888888889</v>
      </c>
      <c r="M258" s="87">
        <v>0.57986111111111116</v>
      </c>
      <c r="N258" s="88" t="s">
        <v>543</v>
      </c>
      <c r="O258" s="71">
        <v>1770</v>
      </c>
      <c r="P258" s="71">
        <v>8</v>
      </c>
      <c r="Q258" s="71"/>
      <c r="R258" s="71"/>
      <c r="S258" s="89" t="s">
        <v>1224</v>
      </c>
    </row>
    <row r="259" spans="1:19" s="85" customFormat="1" ht="16.05" customHeight="1" x14ac:dyDescent="0.35">
      <c r="A259" s="71">
        <v>256</v>
      </c>
      <c r="B259" s="71" t="s">
        <v>983</v>
      </c>
      <c r="C259" s="71" t="s">
        <v>984</v>
      </c>
      <c r="D259" s="71" t="s">
        <v>985</v>
      </c>
      <c r="E259" s="71" t="s">
        <v>694</v>
      </c>
      <c r="F259" s="71" t="s">
        <v>559</v>
      </c>
      <c r="G259" s="82">
        <v>45675</v>
      </c>
      <c r="H259" s="82" t="s">
        <v>539</v>
      </c>
      <c r="I259" s="71" t="s">
        <v>1206</v>
      </c>
      <c r="J259" s="71" t="s">
        <v>567</v>
      </c>
      <c r="K259" s="82" t="s">
        <v>696</v>
      </c>
      <c r="L259" s="87">
        <v>0.44791666666666669</v>
      </c>
      <c r="M259" s="87">
        <v>0.57638888888888884</v>
      </c>
      <c r="N259" s="88" t="s">
        <v>543</v>
      </c>
      <c r="O259" s="71">
        <v>1930</v>
      </c>
      <c r="P259" s="71">
        <v>8</v>
      </c>
      <c r="Q259" s="71"/>
      <c r="R259" s="71"/>
      <c r="S259" s="89" t="s">
        <v>1224</v>
      </c>
    </row>
    <row r="260" spans="1:19" s="85" customFormat="1" ht="16.05" customHeight="1" x14ac:dyDescent="0.35">
      <c r="A260" s="71">
        <v>257</v>
      </c>
      <c r="B260" s="71" t="s">
        <v>987</v>
      </c>
      <c r="C260" s="71" t="s">
        <v>988</v>
      </c>
      <c r="D260" s="71" t="s">
        <v>989</v>
      </c>
      <c r="E260" s="71" t="s">
        <v>754</v>
      </c>
      <c r="F260" s="71" t="s">
        <v>559</v>
      </c>
      <c r="G260" s="82">
        <v>45675</v>
      </c>
      <c r="H260" s="82" t="s">
        <v>539</v>
      </c>
      <c r="I260" s="71" t="s">
        <v>1186</v>
      </c>
      <c r="J260" s="71" t="s">
        <v>567</v>
      </c>
      <c r="K260" s="71" t="s">
        <v>756</v>
      </c>
      <c r="L260" s="87">
        <v>0.70486111111111116</v>
      </c>
      <c r="M260" s="87">
        <v>0.93402777777777779</v>
      </c>
      <c r="N260" s="88" t="s">
        <v>543</v>
      </c>
      <c r="O260" s="71">
        <v>2090</v>
      </c>
      <c r="P260" s="71">
        <v>8</v>
      </c>
      <c r="Q260" s="71"/>
      <c r="R260" s="71"/>
      <c r="S260" s="89" t="s">
        <v>1224</v>
      </c>
    </row>
    <row r="261" spans="1:19" s="85" customFormat="1" ht="16.05" customHeight="1" x14ac:dyDescent="0.35">
      <c r="A261" s="71">
        <v>258</v>
      </c>
      <c r="B261" s="71" t="s">
        <v>994</v>
      </c>
      <c r="C261" s="71" t="s">
        <v>995</v>
      </c>
      <c r="D261" s="71" t="s">
        <v>996</v>
      </c>
      <c r="E261" s="71" t="s">
        <v>789</v>
      </c>
      <c r="F261" s="71" t="s">
        <v>559</v>
      </c>
      <c r="G261" s="82">
        <v>45675</v>
      </c>
      <c r="H261" s="71" t="s">
        <v>539</v>
      </c>
      <c r="I261" s="71" t="s">
        <v>1190</v>
      </c>
      <c r="J261" s="71" t="s">
        <v>567</v>
      </c>
      <c r="K261" s="71" t="s">
        <v>791</v>
      </c>
      <c r="L261" s="87">
        <v>0.78125</v>
      </c>
      <c r="M261" s="87">
        <v>0.91319444444444442</v>
      </c>
      <c r="N261" s="88" t="s">
        <v>543</v>
      </c>
      <c r="O261" s="71">
        <v>2100</v>
      </c>
      <c r="P261" s="71">
        <v>8</v>
      </c>
      <c r="Q261" s="71"/>
      <c r="R261" s="71"/>
      <c r="S261" s="89" t="s">
        <v>1224</v>
      </c>
    </row>
    <row r="262" spans="1:19" s="85" customFormat="1" ht="16.05" customHeight="1" x14ac:dyDescent="0.35">
      <c r="A262" s="71">
        <v>259</v>
      </c>
      <c r="B262" s="71" t="s">
        <v>998</v>
      </c>
      <c r="C262" s="71" t="s">
        <v>999</v>
      </c>
      <c r="D262" s="71" t="s">
        <v>1000</v>
      </c>
      <c r="E262" s="71" t="s">
        <v>688</v>
      </c>
      <c r="F262" s="71" t="s">
        <v>559</v>
      </c>
      <c r="G262" s="82">
        <v>45677</v>
      </c>
      <c r="H262" s="71" t="s">
        <v>539</v>
      </c>
      <c r="I262" s="71" t="s">
        <v>1207</v>
      </c>
      <c r="J262" s="71" t="s">
        <v>542</v>
      </c>
      <c r="K262" s="71" t="s">
        <v>690</v>
      </c>
      <c r="L262" s="87">
        <v>0.44097222222222221</v>
      </c>
      <c r="M262" s="87">
        <v>0.54861111111111116</v>
      </c>
      <c r="N262" s="88" t="s">
        <v>543</v>
      </c>
      <c r="O262" s="71">
        <v>1210</v>
      </c>
      <c r="P262" s="71">
        <v>8</v>
      </c>
      <c r="Q262" s="71"/>
      <c r="R262" s="71"/>
      <c r="S262" s="89" t="s">
        <v>1224</v>
      </c>
    </row>
    <row r="263" spans="1:19" s="85" customFormat="1" ht="16.05" customHeight="1" x14ac:dyDescent="0.35">
      <c r="A263" s="71">
        <v>260</v>
      </c>
      <c r="B263" s="71" t="s">
        <v>1008</v>
      </c>
      <c r="C263" s="71" t="s">
        <v>1009</v>
      </c>
      <c r="D263" s="71" t="s">
        <v>1010</v>
      </c>
      <c r="E263" s="71" t="s">
        <v>825</v>
      </c>
      <c r="F263" s="71" t="s">
        <v>559</v>
      </c>
      <c r="G263" s="82">
        <v>45675</v>
      </c>
      <c r="H263" s="82" t="s">
        <v>539</v>
      </c>
      <c r="I263" s="71" t="s">
        <v>1193</v>
      </c>
      <c r="J263" s="71" t="s">
        <v>542</v>
      </c>
      <c r="K263" s="71" t="s">
        <v>827</v>
      </c>
      <c r="L263" s="87">
        <v>0.51736111111111116</v>
      </c>
      <c r="M263" s="87">
        <v>0.65625</v>
      </c>
      <c r="N263" s="88" t="s">
        <v>543</v>
      </c>
      <c r="O263" s="71">
        <v>2460</v>
      </c>
      <c r="P263" s="71">
        <v>8</v>
      </c>
      <c r="Q263" s="71"/>
      <c r="R263" s="71"/>
      <c r="S263" s="89" t="s">
        <v>1224</v>
      </c>
    </row>
    <row r="264" spans="1:19" s="85" customFormat="1" ht="16.05" customHeight="1" x14ac:dyDescent="0.35">
      <c r="A264" s="71">
        <v>261</v>
      </c>
      <c r="B264" s="71" t="s">
        <v>1012</v>
      </c>
      <c r="C264" s="71" t="s">
        <v>1013</v>
      </c>
      <c r="D264" s="71" t="s">
        <v>1014</v>
      </c>
      <c r="E264" s="71" t="s">
        <v>1015</v>
      </c>
      <c r="F264" s="71" t="s">
        <v>559</v>
      </c>
      <c r="G264" s="82">
        <v>45676</v>
      </c>
      <c r="H264" s="82" t="s">
        <v>539</v>
      </c>
      <c r="I264" s="71" t="s">
        <v>1208</v>
      </c>
      <c r="J264" s="71" t="s">
        <v>542</v>
      </c>
      <c r="K264" s="71" t="s">
        <v>1017</v>
      </c>
      <c r="L264" s="87">
        <v>0.63194444444444442</v>
      </c>
      <c r="M264" s="87">
        <v>0.71875</v>
      </c>
      <c r="N264" s="88" t="s">
        <v>543</v>
      </c>
      <c r="O264" s="71">
        <v>940</v>
      </c>
      <c r="P264" s="71">
        <v>8</v>
      </c>
      <c r="Q264" s="71"/>
      <c r="R264" s="71"/>
      <c r="S264" s="89" t="s">
        <v>1224</v>
      </c>
    </row>
    <row r="265" spans="1:19" s="85" customFormat="1" ht="16.05" customHeight="1" x14ac:dyDescent="0.35">
      <c r="A265" s="71">
        <v>262</v>
      </c>
      <c r="B265" s="71" t="s">
        <v>1022</v>
      </c>
      <c r="C265" s="71" t="s">
        <v>1023</v>
      </c>
      <c r="D265" s="71" t="s">
        <v>1024</v>
      </c>
      <c r="E265" s="71" t="s">
        <v>891</v>
      </c>
      <c r="F265" s="71" t="s">
        <v>559</v>
      </c>
      <c r="G265" s="82">
        <v>45675</v>
      </c>
      <c r="H265" s="82" t="s">
        <v>539</v>
      </c>
      <c r="I265" s="71" t="s">
        <v>1200</v>
      </c>
      <c r="J265" s="71" t="s">
        <v>542</v>
      </c>
      <c r="K265" s="71" t="s">
        <v>893</v>
      </c>
      <c r="L265" s="87">
        <v>0.46180555555555558</v>
      </c>
      <c r="M265" s="87">
        <v>0.53472222222222221</v>
      </c>
      <c r="N265" s="88" t="s">
        <v>543</v>
      </c>
      <c r="O265" s="71">
        <v>1030</v>
      </c>
      <c r="P265" s="71">
        <v>8</v>
      </c>
      <c r="Q265" s="71"/>
      <c r="R265" s="71"/>
      <c r="S265" s="89" t="s">
        <v>1224</v>
      </c>
    </row>
    <row r="266" spans="1:19" s="85" customFormat="1" ht="16.05" customHeight="1" x14ac:dyDescent="0.35">
      <c r="A266" s="71">
        <v>263</v>
      </c>
      <c r="B266" s="71" t="s">
        <v>1026</v>
      </c>
      <c r="C266" s="71" t="s">
        <v>1027</v>
      </c>
      <c r="D266" s="71" t="s">
        <v>1028</v>
      </c>
      <c r="E266" s="71" t="s">
        <v>537</v>
      </c>
      <c r="F266" s="71" t="s">
        <v>559</v>
      </c>
      <c r="G266" s="82">
        <v>45675</v>
      </c>
      <c r="H266" s="82" t="s">
        <v>539</v>
      </c>
      <c r="I266" s="71" t="s">
        <v>1170</v>
      </c>
      <c r="J266" s="71" t="s">
        <v>567</v>
      </c>
      <c r="K266" s="71" t="s">
        <v>596</v>
      </c>
      <c r="L266" s="87">
        <v>0.49305555555555558</v>
      </c>
      <c r="M266" s="87">
        <v>0.59375</v>
      </c>
      <c r="N266" s="88" t="s">
        <v>543</v>
      </c>
      <c r="O266" s="71">
        <v>1060</v>
      </c>
      <c r="P266" s="71">
        <v>8</v>
      </c>
      <c r="Q266" s="71"/>
      <c r="R266" s="71"/>
      <c r="S266" s="89" t="s">
        <v>1224</v>
      </c>
    </row>
    <row r="267" spans="1:19" s="85" customFormat="1" ht="16.05" customHeight="1" x14ac:dyDescent="0.35">
      <c r="A267" s="71">
        <v>264</v>
      </c>
      <c r="B267" s="71" t="s">
        <v>1029</v>
      </c>
      <c r="C267" s="71" t="s">
        <v>1030</v>
      </c>
      <c r="D267" s="71" t="s">
        <v>1031</v>
      </c>
      <c r="E267" s="71" t="s">
        <v>722</v>
      </c>
      <c r="F267" s="71" t="s">
        <v>559</v>
      </c>
      <c r="G267" s="82">
        <v>45676</v>
      </c>
      <c r="H267" s="71" t="s">
        <v>539</v>
      </c>
      <c r="I267" s="82" t="s">
        <v>1176</v>
      </c>
      <c r="J267" s="71" t="s">
        <v>567</v>
      </c>
      <c r="K267" s="71" t="s">
        <v>718</v>
      </c>
      <c r="L267" s="87">
        <v>0.48958333333333331</v>
      </c>
      <c r="M267" s="87">
        <v>0.58333333333333337</v>
      </c>
      <c r="N267" s="88" t="s">
        <v>543</v>
      </c>
      <c r="O267" s="71">
        <v>1490</v>
      </c>
      <c r="P267" s="71">
        <v>8</v>
      </c>
      <c r="Q267" s="71"/>
      <c r="R267" s="71"/>
      <c r="S267" s="89" t="s">
        <v>1224</v>
      </c>
    </row>
    <row r="268" spans="1:19" s="85" customFormat="1" ht="16.05" customHeight="1" x14ac:dyDescent="0.35">
      <c r="A268" s="71">
        <v>265</v>
      </c>
      <c r="B268" s="71" t="s">
        <v>1033</v>
      </c>
      <c r="C268" s="71" t="s">
        <v>1034</v>
      </c>
      <c r="D268" s="71" t="s">
        <v>1035</v>
      </c>
      <c r="E268" s="71" t="s">
        <v>837</v>
      </c>
      <c r="F268" s="71" t="s">
        <v>559</v>
      </c>
      <c r="G268" s="82">
        <v>45675</v>
      </c>
      <c r="H268" s="71" t="s">
        <v>539</v>
      </c>
      <c r="I268" s="82" t="s">
        <v>1197</v>
      </c>
      <c r="J268" s="71" t="s">
        <v>542</v>
      </c>
      <c r="K268" s="71" t="s">
        <v>839</v>
      </c>
      <c r="L268" s="87">
        <v>0.57291666666666663</v>
      </c>
      <c r="M268" s="87">
        <v>0.69444444444444442</v>
      </c>
      <c r="N268" s="88" t="s">
        <v>543</v>
      </c>
      <c r="O268" s="71">
        <v>1640</v>
      </c>
      <c r="P268" s="71">
        <v>8</v>
      </c>
      <c r="Q268" s="71"/>
      <c r="R268" s="71"/>
      <c r="S268" s="89" t="s">
        <v>1224</v>
      </c>
    </row>
    <row r="269" spans="1:19" s="85" customFormat="1" ht="16.05" customHeight="1" x14ac:dyDescent="0.35">
      <c r="A269" s="71">
        <v>266</v>
      </c>
      <c r="B269" s="71" t="s">
        <v>1037</v>
      </c>
      <c r="C269" s="71" t="s">
        <v>1038</v>
      </c>
      <c r="D269" s="71" t="s">
        <v>1039</v>
      </c>
      <c r="E269" s="71" t="s">
        <v>537</v>
      </c>
      <c r="F269" s="71" t="s">
        <v>559</v>
      </c>
      <c r="G269" s="82">
        <v>45677</v>
      </c>
      <c r="H269" s="71" t="s">
        <v>539</v>
      </c>
      <c r="I269" s="71" t="s">
        <v>1170</v>
      </c>
      <c r="J269" s="71" t="s">
        <v>567</v>
      </c>
      <c r="K269" s="71" t="s">
        <v>596</v>
      </c>
      <c r="L269" s="87">
        <v>0.49305555555555558</v>
      </c>
      <c r="M269" s="87">
        <v>0.59375</v>
      </c>
      <c r="N269" s="88" t="s">
        <v>543</v>
      </c>
      <c r="O269" s="71">
        <v>1060</v>
      </c>
      <c r="P269" s="71">
        <v>8</v>
      </c>
      <c r="Q269" s="71"/>
      <c r="R269" s="71"/>
      <c r="S269" s="89" t="s">
        <v>1224</v>
      </c>
    </row>
    <row r="270" spans="1:19" s="85" customFormat="1" ht="16.05" customHeight="1" x14ac:dyDescent="0.35">
      <c r="A270" s="71">
        <v>267</v>
      </c>
      <c r="B270" s="71" t="s">
        <v>1040</v>
      </c>
      <c r="C270" s="71" t="s">
        <v>1041</v>
      </c>
      <c r="D270" s="71" t="s">
        <v>1042</v>
      </c>
      <c r="E270" s="71" t="s">
        <v>819</v>
      </c>
      <c r="F270" s="71" t="s">
        <v>559</v>
      </c>
      <c r="G270" s="82">
        <v>45675</v>
      </c>
      <c r="H270" s="82" t="s">
        <v>539</v>
      </c>
      <c r="I270" s="71" t="s">
        <v>1192</v>
      </c>
      <c r="J270" s="71" t="s">
        <v>567</v>
      </c>
      <c r="K270" s="71" t="s">
        <v>821</v>
      </c>
      <c r="L270" s="87">
        <v>0.49305555555555558</v>
      </c>
      <c r="M270" s="87">
        <v>0.61805555555555558</v>
      </c>
      <c r="N270" s="88" t="s">
        <v>543</v>
      </c>
      <c r="O270" s="71">
        <v>1730</v>
      </c>
      <c r="P270" s="71">
        <v>8</v>
      </c>
      <c r="Q270" s="71"/>
      <c r="R270" s="71"/>
      <c r="S270" s="89" t="s">
        <v>1224</v>
      </c>
    </row>
    <row r="271" spans="1:19" s="85" customFormat="1" ht="16.05" customHeight="1" x14ac:dyDescent="0.35">
      <c r="A271" s="71">
        <v>268</v>
      </c>
      <c r="B271" s="71" t="s">
        <v>1044</v>
      </c>
      <c r="C271" s="71" t="s">
        <v>1045</v>
      </c>
      <c r="D271" s="71" t="s">
        <v>1046</v>
      </c>
      <c r="E271" s="71" t="s">
        <v>580</v>
      </c>
      <c r="F271" s="71" t="s">
        <v>559</v>
      </c>
      <c r="G271" s="82">
        <v>45675</v>
      </c>
      <c r="H271" s="82" t="s">
        <v>539</v>
      </c>
      <c r="I271" s="71" t="s">
        <v>1169</v>
      </c>
      <c r="J271" s="71" t="s">
        <v>567</v>
      </c>
      <c r="K271" s="71" t="s">
        <v>582</v>
      </c>
      <c r="L271" s="87">
        <v>0.4826388888888889</v>
      </c>
      <c r="M271" s="87">
        <v>0.57986111111111116</v>
      </c>
      <c r="N271" s="88" t="s">
        <v>543</v>
      </c>
      <c r="O271" s="71">
        <v>1450</v>
      </c>
      <c r="P271" s="71">
        <v>8</v>
      </c>
      <c r="Q271" s="71"/>
      <c r="R271" s="71"/>
      <c r="S271" s="89" t="s">
        <v>1224</v>
      </c>
    </row>
    <row r="272" spans="1:19" s="85" customFormat="1" ht="16.05" customHeight="1" x14ac:dyDescent="0.35">
      <c r="A272" s="71">
        <v>269</v>
      </c>
      <c r="B272" s="71" t="s">
        <v>1048</v>
      </c>
      <c r="C272" s="71" t="s">
        <v>1049</v>
      </c>
      <c r="D272" s="71" t="s">
        <v>1050</v>
      </c>
      <c r="E272" s="71" t="s">
        <v>780</v>
      </c>
      <c r="F272" s="71" t="s">
        <v>559</v>
      </c>
      <c r="G272" s="82">
        <v>45675</v>
      </c>
      <c r="H272" s="82" t="s">
        <v>539</v>
      </c>
      <c r="I272" s="71" t="s">
        <v>1189</v>
      </c>
      <c r="J272" s="71" t="s">
        <v>542</v>
      </c>
      <c r="K272" s="71" t="s">
        <v>1052</v>
      </c>
      <c r="L272" s="87">
        <v>0.46875</v>
      </c>
      <c r="M272" s="87">
        <v>0.56597222222222221</v>
      </c>
      <c r="N272" s="88" t="s">
        <v>543</v>
      </c>
      <c r="O272" s="71">
        <v>1430</v>
      </c>
      <c r="P272" s="71">
        <v>8</v>
      </c>
      <c r="Q272" s="71"/>
      <c r="R272" s="71"/>
      <c r="S272" s="89" t="s">
        <v>1224</v>
      </c>
    </row>
    <row r="273" spans="1:19" s="85" customFormat="1" ht="16.05" customHeight="1" x14ac:dyDescent="0.35">
      <c r="A273" s="71">
        <v>270</v>
      </c>
      <c r="B273" s="71" t="s">
        <v>1053</v>
      </c>
      <c r="C273" s="71" t="s">
        <v>1054</v>
      </c>
      <c r="D273" s="71" t="s">
        <v>1055</v>
      </c>
      <c r="E273" s="71" t="s">
        <v>780</v>
      </c>
      <c r="F273" s="71" t="s">
        <v>559</v>
      </c>
      <c r="G273" s="82">
        <v>45675</v>
      </c>
      <c r="H273" s="82" t="s">
        <v>539</v>
      </c>
      <c r="I273" s="71" t="s">
        <v>1189</v>
      </c>
      <c r="J273" s="71" t="s">
        <v>542</v>
      </c>
      <c r="K273" s="71" t="s">
        <v>1052</v>
      </c>
      <c r="L273" s="87">
        <v>0.46875</v>
      </c>
      <c r="M273" s="87">
        <v>0.56597222222222221</v>
      </c>
      <c r="N273" s="88" t="s">
        <v>543</v>
      </c>
      <c r="O273" s="71">
        <v>1430</v>
      </c>
      <c r="P273" s="71">
        <v>8</v>
      </c>
      <c r="Q273" s="71"/>
      <c r="R273" s="71"/>
      <c r="S273" s="89" t="s">
        <v>1224</v>
      </c>
    </row>
    <row r="274" spans="1:19" s="85" customFormat="1" ht="16.05" customHeight="1" x14ac:dyDescent="0.35">
      <c r="A274" s="71">
        <v>271</v>
      </c>
      <c r="B274" s="71" t="s">
        <v>1056</v>
      </c>
      <c r="C274" s="71" t="s">
        <v>1057</v>
      </c>
      <c r="D274" s="71" t="s">
        <v>1058</v>
      </c>
      <c r="E274" s="71" t="s">
        <v>580</v>
      </c>
      <c r="F274" s="71" t="s">
        <v>559</v>
      </c>
      <c r="G274" s="82">
        <v>45675</v>
      </c>
      <c r="H274" s="82" t="s">
        <v>539</v>
      </c>
      <c r="I274" s="71" t="s">
        <v>1169</v>
      </c>
      <c r="J274" s="71" t="s">
        <v>567</v>
      </c>
      <c r="K274" s="71" t="s">
        <v>582</v>
      </c>
      <c r="L274" s="87">
        <v>0.4826388888888889</v>
      </c>
      <c r="M274" s="87">
        <v>0.57986111111111116</v>
      </c>
      <c r="N274" s="88" t="s">
        <v>543</v>
      </c>
      <c r="O274" s="71">
        <v>1450</v>
      </c>
      <c r="P274" s="71">
        <v>8</v>
      </c>
      <c r="Q274" s="71"/>
      <c r="R274" s="71"/>
      <c r="S274" s="89" t="s">
        <v>1224</v>
      </c>
    </row>
    <row r="275" spans="1:19" s="85" customFormat="1" ht="16.05" customHeight="1" x14ac:dyDescent="0.35">
      <c r="A275" s="71">
        <v>272</v>
      </c>
      <c r="B275" s="71" t="s">
        <v>1059</v>
      </c>
      <c r="C275" s="71" t="s">
        <v>1060</v>
      </c>
      <c r="D275" s="71" t="s">
        <v>1061</v>
      </c>
      <c r="E275" s="71" t="s">
        <v>1062</v>
      </c>
      <c r="F275" s="71" t="s">
        <v>559</v>
      </c>
      <c r="G275" s="82">
        <v>45675</v>
      </c>
      <c r="H275" s="82" t="s">
        <v>539</v>
      </c>
      <c r="I275" s="71" t="s">
        <v>1209</v>
      </c>
      <c r="J275" s="71" t="s">
        <v>542</v>
      </c>
      <c r="K275" s="71" t="s">
        <v>1064</v>
      </c>
      <c r="L275" s="87">
        <v>0.46527777777777779</v>
      </c>
      <c r="M275" s="87">
        <v>0.53819444444444442</v>
      </c>
      <c r="N275" s="88" t="s">
        <v>543</v>
      </c>
      <c r="O275" s="71">
        <v>1200</v>
      </c>
      <c r="P275" s="71">
        <v>8</v>
      </c>
      <c r="Q275" s="71"/>
      <c r="R275" s="71"/>
      <c r="S275" s="89" t="s">
        <v>1224</v>
      </c>
    </row>
    <row r="276" spans="1:19" s="85" customFormat="1" ht="16.05" customHeight="1" x14ac:dyDescent="0.35">
      <c r="A276" s="71">
        <v>273</v>
      </c>
      <c r="B276" s="71" t="s">
        <v>1065</v>
      </c>
      <c r="C276" s="71" t="s">
        <v>1066</v>
      </c>
      <c r="D276" s="71" t="s">
        <v>1067</v>
      </c>
      <c r="E276" s="71" t="s">
        <v>736</v>
      </c>
      <c r="F276" s="71" t="s">
        <v>559</v>
      </c>
      <c r="G276" s="82">
        <v>45675</v>
      </c>
      <c r="H276" s="82" t="s">
        <v>539</v>
      </c>
      <c r="I276" s="71" t="s">
        <v>1178</v>
      </c>
      <c r="J276" s="71" t="s">
        <v>542</v>
      </c>
      <c r="K276" s="71" t="s">
        <v>738</v>
      </c>
      <c r="L276" s="87">
        <v>0.63194444444444442</v>
      </c>
      <c r="M276" s="87">
        <v>0.77777777777777779</v>
      </c>
      <c r="N276" s="88" t="s">
        <v>543</v>
      </c>
      <c r="O276" s="71">
        <v>1290</v>
      </c>
      <c r="P276" s="71">
        <v>8</v>
      </c>
      <c r="Q276" s="71"/>
      <c r="R276" s="71"/>
      <c r="S276" s="89" t="s">
        <v>1224</v>
      </c>
    </row>
    <row r="277" spans="1:19" s="85" customFormat="1" ht="16.05" customHeight="1" x14ac:dyDescent="0.35">
      <c r="A277" s="71">
        <v>274</v>
      </c>
      <c r="B277" s="71" t="s">
        <v>1068</v>
      </c>
      <c r="C277" s="71" t="s">
        <v>1069</v>
      </c>
      <c r="D277" s="71" t="s">
        <v>1070</v>
      </c>
      <c r="E277" s="71" t="s">
        <v>760</v>
      </c>
      <c r="F277" s="71" t="s">
        <v>559</v>
      </c>
      <c r="G277" s="82">
        <v>45675</v>
      </c>
      <c r="H277" s="82" t="s">
        <v>539</v>
      </c>
      <c r="I277" s="71" t="s">
        <v>1187</v>
      </c>
      <c r="J277" s="71" t="s">
        <v>542</v>
      </c>
      <c r="K277" s="71" t="s">
        <v>762</v>
      </c>
      <c r="L277" s="87">
        <v>0.4826388888888889</v>
      </c>
      <c r="M277" s="87">
        <v>0.57638888888888884</v>
      </c>
      <c r="N277" s="88" t="s">
        <v>543</v>
      </c>
      <c r="O277" s="71">
        <v>980</v>
      </c>
      <c r="P277" s="71">
        <v>8</v>
      </c>
      <c r="Q277" s="71"/>
      <c r="R277" s="71"/>
      <c r="S277" s="89" t="s">
        <v>1224</v>
      </c>
    </row>
    <row r="278" spans="1:19" s="85" customFormat="1" ht="16.05" customHeight="1" x14ac:dyDescent="0.35">
      <c r="A278" s="71">
        <v>275</v>
      </c>
      <c r="B278" s="71" t="s">
        <v>1087</v>
      </c>
      <c r="C278" s="71" t="s">
        <v>1088</v>
      </c>
      <c r="D278" s="71" t="s">
        <v>1089</v>
      </c>
      <c r="E278" s="71" t="s">
        <v>760</v>
      </c>
      <c r="F278" s="71" t="s">
        <v>559</v>
      </c>
      <c r="G278" s="82">
        <v>45677</v>
      </c>
      <c r="H278" s="82" t="s">
        <v>539</v>
      </c>
      <c r="I278" s="71" t="s">
        <v>1187</v>
      </c>
      <c r="J278" s="71" t="s">
        <v>542</v>
      </c>
      <c r="K278" s="71" t="s">
        <v>762</v>
      </c>
      <c r="L278" s="87">
        <v>0.4826388888888889</v>
      </c>
      <c r="M278" s="87">
        <v>0.57638888888888884</v>
      </c>
      <c r="N278" s="88" t="s">
        <v>543</v>
      </c>
      <c r="O278" s="71">
        <v>980</v>
      </c>
      <c r="P278" s="71">
        <v>8</v>
      </c>
      <c r="Q278" s="71"/>
      <c r="R278" s="71"/>
      <c r="S278" s="89" t="s">
        <v>1224</v>
      </c>
    </row>
    <row r="279" spans="1:19" s="85" customFormat="1" ht="16.05" customHeight="1" x14ac:dyDescent="0.35">
      <c r="A279" s="71">
        <v>276</v>
      </c>
      <c r="B279" s="71" t="s">
        <v>1094</v>
      </c>
      <c r="C279" s="71" t="s">
        <v>1095</v>
      </c>
      <c r="D279" s="71" t="s">
        <v>1096</v>
      </c>
      <c r="E279" s="71" t="s">
        <v>1062</v>
      </c>
      <c r="F279" s="71" t="s">
        <v>559</v>
      </c>
      <c r="G279" s="82">
        <v>45677</v>
      </c>
      <c r="H279" s="82" t="s">
        <v>539</v>
      </c>
      <c r="I279" s="71" t="s">
        <v>1209</v>
      </c>
      <c r="J279" s="71" t="s">
        <v>542</v>
      </c>
      <c r="K279" s="71" t="s">
        <v>1064</v>
      </c>
      <c r="L279" s="87">
        <v>0.46527777777777779</v>
      </c>
      <c r="M279" s="87">
        <v>0.53819444444444442</v>
      </c>
      <c r="N279" s="88" t="s">
        <v>543</v>
      </c>
      <c r="O279" s="71">
        <v>1190</v>
      </c>
      <c r="P279" s="71">
        <v>8</v>
      </c>
      <c r="Q279" s="71"/>
      <c r="R279" s="71"/>
      <c r="S279" s="89" t="s">
        <v>1224</v>
      </c>
    </row>
    <row r="280" spans="1:19" s="85" customFormat="1" ht="16.05" customHeight="1" x14ac:dyDescent="0.35">
      <c r="A280" s="71">
        <v>277</v>
      </c>
      <c r="B280" s="71" t="s">
        <v>1097</v>
      </c>
      <c r="C280" s="71" t="s">
        <v>1098</v>
      </c>
      <c r="D280" s="71" t="s">
        <v>1099</v>
      </c>
      <c r="E280" s="71" t="s">
        <v>879</v>
      </c>
      <c r="F280" s="71" t="s">
        <v>559</v>
      </c>
      <c r="G280" s="82">
        <v>45677</v>
      </c>
      <c r="H280" s="71" t="s">
        <v>539</v>
      </c>
      <c r="I280" s="71" t="s">
        <v>1210</v>
      </c>
      <c r="J280" s="71" t="s">
        <v>542</v>
      </c>
      <c r="K280" s="71" t="s">
        <v>1195</v>
      </c>
      <c r="L280" s="87">
        <v>0.73958333333333337</v>
      </c>
      <c r="M280" s="87">
        <v>0.85416666666666663</v>
      </c>
      <c r="N280" s="88" t="s">
        <v>543</v>
      </c>
      <c r="O280" s="71">
        <v>1500</v>
      </c>
      <c r="P280" s="71">
        <v>8</v>
      </c>
      <c r="Q280" s="71"/>
      <c r="R280" s="71"/>
      <c r="S280" s="89" t="s">
        <v>1224</v>
      </c>
    </row>
    <row r="281" spans="1:19" s="85" customFormat="1" ht="16.05" customHeight="1" x14ac:dyDescent="0.35">
      <c r="A281" s="71">
        <v>278</v>
      </c>
      <c r="B281" s="71" t="s">
        <v>1101</v>
      </c>
      <c r="C281" s="71" t="s">
        <v>1102</v>
      </c>
      <c r="D281" s="71" t="s">
        <v>1103</v>
      </c>
      <c r="E281" s="71" t="s">
        <v>1062</v>
      </c>
      <c r="F281" s="71" t="s">
        <v>559</v>
      </c>
      <c r="G281" s="82">
        <v>45675</v>
      </c>
      <c r="H281" s="82" t="s">
        <v>539</v>
      </c>
      <c r="I281" s="71" t="s">
        <v>1209</v>
      </c>
      <c r="J281" s="71" t="s">
        <v>542</v>
      </c>
      <c r="K281" s="71" t="s">
        <v>1064</v>
      </c>
      <c r="L281" s="87">
        <v>0.46527777777777779</v>
      </c>
      <c r="M281" s="87">
        <v>0.53819444444444442</v>
      </c>
      <c r="N281" s="88" t="s">
        <v>543</v>
      </c>
      <c r="O281" s="71">
        <v>1200</v>
      </c>
      <c r="P281" s="71">
        <v>8</v>
      </c>
      <c r="Q281" s="71"/>
      <c r="R281" s="71"/>
      <c r="S281" s="89" t="s">
        <v>1224</v>
      </c>
    </row>
    <row r="282" spans="1:19" s="85" customFormat="1" ht="16.05" customHeight="1" x14ac:dyDescent="0.35">
      <c r="A282" s="71">
        <v>279</v>
      </c>
      <c r="B282" s="71" t="s">
        <v>1211</v>
      </c>
      <c r="C282" s="71" t="s">
        <v>1212</v>
      </c>
      <c r="D282" s="71" t="s">
        <v>1213</v>
      </c>
      <c r="E282" s="71" t="s">
        <v>1214</v>
      </c>
      <c r="F282" s="71" t="s">
        <v>559</v>
      </c>
      <c r="G282" s="82">
        <v>45675</v>
      </c>
      <c r="H282" s="71" t="s">
        <v>539</v>
      </c>
      <c r="I282" s="71" t="s">
        <v>1215</v>
      </c>
      <c r="J282" s="71" t="s">
        <v>542</v>
      </c>
      <c r="K282" s="71" t="s">
        <v>1216</v>
      </c>
      <c r="L282" s="87">
        <v>0.46875</v>
      </c>
      <c r="M282" s="87">
        <v>0.55555555555555558</v>
      </c>
      <c r="N282" s="88" t="s">
        <v>543</v>
      </c>
      <c r="O282" s="71">
        <v>915</v>
      </c>
      <c r="P282" s="71">
        <v>8</v>
      </c>
      <c r="Q282" s="71"/>
      <c r="R282" s="71"/>
      <c r="S282" s="89" t="s">
        <v>1224</v>
      </c>
    </row>
    <row r="283" spans="1:19" s="85" customFormat="1" ht="16.05" customHeight="1" x14ac:dyDescent="0.35">
      <c r="A283" s="71">
        <v>280</v>
      </c>
      <c r="B283" s="71" t="s">
        <v>1104</v>
      </c>
      <c r="C283" s="71" t="s">
        <v>1105</v>
      </c>
      <c r="D283" s="71" t="s">
        <v>1106</v>
      </c>
      <c r="E283" s="71" t="s">
        <v>1062</v>
      </c>
      <c r="F283" s="71" t="s">
        <v>559</v>
      </c>
      <c r="G283" s="82">
        <v>45675</v>
      </c>
      <c r="H283" s="82" t="s">
        <v>539</v>
      </c>
      <c r="I283" s="71" t="s">
        <v>1209</v>
      </c>
      <c r="J283" s="71" t="s">
        <v>542</v>
      </c>
      <c r="K283" s="71" t="s">
        <v>1064</v>
      </c>
      <c r="L283" s="87">
        <v>0.46527777777777779</v>
      </c>
      <c r="M283" s="87">
        <v>0.53819444444444442</v>
      </c>
      <c r="N283" s="88" t="s">
        <v>543</v>
      </c>
      <c r="O283" s="71">
        <v>1200</v>
      </c>
      <c r="P283" s="71">
        <v>8</v>
      </c>
      <c r="Q283" s="71"/>
      <c r="R283" s="71"/>
      <c r="S283" s="89" t="s">
        <v>1224</v>
      </c>
    </row>
    <row r="284" spans="1:19" s="85" customFormat="1" ht="16.05" customHeight="1" x14ac:dyDescent="0.35">
      <c r="A284" s="71">
        <v>281</v>
      </c>
      <c r="B284" s="71" t="s">
        <v>1107</v>
      </c>
      <c r="C284" s="71" t="s">
        <v>1108</v>
      </c>
      <c r="D284" s="71" t="s">
        <v>1109</v>
      </c>
      <c r="E284" s="71" t="s">
        <v>580</v>
      </c>
      <c r="F284" s="71" t="s">
        <v>559</v>
      </c>
      <c r="G284" s="82">
        <v>45677</v>
      </c>
      <c r="H284" s="82" t="s">
        <v>539</v>
      </c>
      <c r="I284" s="71" t="s">
        <v>1217</v>
      </c>
      <c r="J284" s="71" t="s">
        <v>542</v>
      </c>
      <c r="K284" s="71" t="s">
        <v>704</v>
      </c>
      <c r="L284" s="87">
        <v>0.52777777777777779</v>
      </c>
      <c r="M284" s="87">
        <v>0.61458333333333337</v>
      </c>
      <c r="N284" s="88" t="s">
        <v>543</v>
      </c>
      <c r="O284" s="71">
        <v>1270</v>
      </c>
      <c r="P284" s="71">
        <v>8</v>
      </c>
      <c r="Q284" s="71"/>
      <c r="R284" s="71"/>
      <c r="S284" s="89" t="s">
        <v>1224</v>
      </c>
    </row>
    <row r="285" spans="1:19" s="85" customFormat="1" ht="16.05" customHeight="1" x14ac:dyDescent="0.35">
      <c r="A285" s="71">
        <v>282</v>
      </c>
      <c r="B285" s="71" t="s">
        <v>1123</v>
      </c>
      <c r="C285" s="71" t="s">
        <v>1124</v>
      </c>
      <c r="D285" s="71" t="s">
        <v>1125</v>
      </c>
      <c r="E285" s="71" t="s">
        <v>694</v>
      </c>
      <c r="F285" s="71" t="s">
        <v>559</v>
      </c>
      <c r="G285" s="82">
        <v>45677</v>
      </c>
      <c r="H285" s="82" t="s">
        <v>539</v>
      </c>
      <c r="I285" s="71" t="s">
        <v>1218</v>
      </c>
      <c r="J285" s="71" t="s">
        <v>567</v>
      </c>
      <c r="K285" s="82" t="s">
        <v>696</v>
      </c>
      <c r="L285" s="87">
        <v>0.49652777777777779</v>
      </c>
      <c r="M285" s="87">
        <v>0.63541666666666663</v>
      </c>
      <c r="N285" s="88" t="s">
        <v>543</v>
      </c>
      <c r="O285" s="71">
        <v>1480</v>
      </c>
      <c r="P285" s="71">
        <v>8</v>
      </c>
      <c r="Q285" s="71"/>
      <c r="R285" s="71"/>
      <c r="S285" s="89" t="s">
        <v>1224</v>
      </c>
    </row>
    <row r="286" spans="1:19" s="85" customFormat="1" ht="16.05" customHeight="1" x14ac:dyDescent="0.35">
      <c r="A286" s="71">
        <v>283</v>
      </c>
      <c r="B286" s="71" t="s">
        <v>1127</v>
      </c>
      <c r="C286" s="71" t="s">
        <v>1128</v>
      </c>
      <c r="D286" s="71" t="s">
        <v>1129</v>
      </c>
      <c r="E286" s="71" t="s">
        <v>1130</v>
      </c>
      <c r="F286" s="71" t="s">
        <v>559</v>
      </c>
      <c r="G286" s="82">
        <v>45677</v>
      </c>
      <c r="H286" s="82" t="s">
        <v>539</v>
      </c>
      <c r="I286" s="71" t="s">
        <v>1219</v>
      </c>
      <c r="J286" s="71" t="s">
        <v>542</v>
      </c>
      <c r="K286" s="82" t="s">
        <v>1220</v>
      </c>
      <c r="L286" s="87">
        <v>0.47916666666666669</v>
      </c>
      <c r="M286" s="87">
        <v>0.60763888888888884</v>
      </c>
      <c r="N286" s="88" t="s">
        <v>543</v>
      </c>
      <c r="O286" s="71">
        <v>2200</v>
      </c>
      <c r="P286" s="71">
        <v>8</v>
      </c>
      <c r="Q286" s="71"/>
      <c r="R286" s="71"/>
      <c r="S286" s="89" t="s">
        <v>1224</v>
      </c>
    </row>
    <row r="287" spans="1:19" s="85" customFormat="1" ht="16.05" customHeight="1" x14ac:dyDescent="0.35">
      <c r="A287" s="71">
        <v>284</v>
      </c>
      <c r="B287" s="71" t="s">
        <v>1145</v>
      </c>
      <c r="C287" s="71" t="s">
        <v>1146</v>
      </c>
      <c r="D287" s="71" t="s">
        <v>1147</v>
      </c>
      <c r="E287" s="71" t="s">
        <v>537</v>
      </c>
      <c r="F287" s="71" t="s">
        <v>538</v>
      </c>
      <c r="G287" s="82">
        <v>45677</v>
      </c>
      <c r="H287" s="82" t="s">
        <v>539</v>
      </c>
      <c r="I287" s="71" t="s">
        <v>1168</v>
      </c>
      <c r="J287" s="71" t="s">
        <v>567</v>
      </c>
      <c r="K287" s="71" t="s">
        <v>566</v>
      </c>
      <c r="L287" s="87">
        <v>0.45833333333333331</v>
      </c>
      <c r="M287" s="87">
        <v>0.55208333333333337</v>
      </c>
      <c r="N287" s="87" t="s">
        <v>543</v>
      </c>
      <c r="O287" s="71">
        <v>1040</v>
      </c>
      <c r="P287" s="71">
        <v>8</v>
      </c>
      <c r="Q287" s="71"/>
      <c r="R287" s="71"/>
      <c r="S287" s="89" t="s">
        <v>1224</v>
      </c>
    </row>
    <row r="288" spans="1:19" s="85" customFormat="1" ht="16.05" customHeight="1" x14ac:dyDescent="0.35">
      <c r="A288" s="71">
        <v>285</v>
      </c>
      <c r="B288" s="71" t="s">
        <v>1148</v>
      </c>
      <c r="C288" s="71" t="s">
        <v>1149</v>
      </c>
      <c r="D288" s="71" t="s">
        <v>1150</v>
      </c>
      <c r="E288" s="71" t="s">
        <v>679</v>
      </c>
      <c r="F288" s="71" t="s">
        <v>559</v>
      </c>
      <c r="G288" s="82">
        <v>45677</v>
      </c>
      <c r="H288" s="71" t="s">
        <v>539</v>
      </c>
      <c r="I288" s="82" t="s">
        <v>1172</v>
      </c>
      <c r="J288" s="71" t="s">
        <v>542</v>
      </c>
      <c r="K288" s="71" t="s">
        <v>681</v>
      </c>
      <c r="L288" s="87">
        <v>0.46180555555555558</v>
      </c>
      <c r="M288" s="87">
        <v>0.56944444444444442</v>
      </c>
      <c r="N288" s="88" t="s">
        <v>543</v>
      </c>
      <c r="O288" s="71">
        <v>2460</v>
      </c>
      <c r="P288" s="71">
        <v>8</v>
      </c>
      <c r="Q288" s="71"/>
      <c r="R288" s="71"/>
      <c r="S288" s="89" t="s">
        <v>1224</v>
      </c>
    </row>
    <row r="289" spans="1:19" s="85" customFormat="1" ht="16.05" customHeight="1" x14ac:dyDescent="0.35">
      <c r="A289" s="71">
        <v>286</v>
      </c>
      <c r="B289" s="71" t="s">
        <v>1154</v>
      </c>
      <c r="C289" s="71" t="s">
        <v>1155</v>
      </c>
      <c r="D289" s="71"/>
      <c r="E289" s="71" t="s">
        <v>537</v>
      </c>
      <c r="F289" s="71" t="s">
        <v>559</v>
      </c>
      <c r="G289" s="82">
        <v>45677</v>
      </c>
      <c r="H289" s="82" t="s">
        <v>539</v>
      </c>
      <c r="I289" s="71" t="s">
        <v>1168</v>
      </c>
      <c r="J289" s="71" t="s">
        <v>567</v>
      </c>
      <c r="K289" s="71" t="s">
        <v>566</v>
      </c>
      <c r="L289" s="87">
        <v>0.45833333333333331</v>
      </c>
      <c r="M289" s="83">
        <v>0.55208333333333337</v>
      </c>
      <c r="N289" s="87" t="s">
        <v>1156</v>
      </c>
      <c r="O289" s="71">
        <v>3280</v>
      </c>
      <c r="P289" s="71">
        <v>8</v>
      </c>
      <c r="Q289" s="71"/>
      <c r="R289" s="71"/>
      <c r="S289" s="89" t="s">
        <v>1224</v>
      </c>
    </row>
    <row r="290" spans="1:19" s="85" customFormat="1" ht="16.05" customHeight="1" x14ac:dyDescent="0.35">
      <c r="A290" s="71">
        <v>287</v>
      </c>
      <c r="B290" s="71" t="s">
        <v>1221</v>
      </c>
      <c r="C290" s="71" t="s">
        <v>1222</v>
      </c>
      <c r="D290" s="71" t="s">
        <v>1223</v>
      </c>
      <c r="E290" s="71" t="s">
        <v>1182</v>
      </c>
      <c r="F290" s="71" t="s">
        <v>559</v>
      </c>
      <c r="G290" s="82">
        <v>45677</v>
      </c>
      <c r="H290" s="71" t="s">
        <v>539</v>
      </c>
      <c r="I290" s="71" t="s">
        <v>1183</v>
      </c>
      <c r="J290" s="71" t="s">
        <v>1271</v>
      </c>
      <c r="K290" s="71" t="s">
        <v>1184</v>
      </c>
      <c r="L290" s="87">
        <v>0.71527777777777779</v>
      </c>
      <c r="M290" s="87">
        <v>0.79513888888888884</v>
      </c>
      <c r="N290" s="88" t="s">
        <v>543</v>
      </c>
      <c r="O290" s="71">
        <v>1225</v>
      </c>
      <c r="P290" s="71">
        <v>8</v>
      </c>
      <c r="Q290" s="71"/>
      <c r="R290" s="71"/>
      <c r="S290" s="89" t="s">
        <v>1224</v>
      </c>
    </row>
    <row r="291" spans="1:19" s="85" customFormat="1" ht="16.05" customHeight="1" x14ac:dyDescent="0.35">
      <c r="A291" s="71">
        <v>288</v>
      </c>
      <c r="B291" s="71" t="s">
        <v>697</v>
      </c>
      <c r="C291" s="71" t="s">
        <v>698</v>
      </c>
      <c r="D291" s="71" t="s">
        <v>699</v>
      </c>
      <c r="E291" s="71"/>
      <c r="F291" s="71"/>
      <c r="G291" s="82">
        <v>45677</v>
      </c>
      <c r="H291" s="71" t="s">
        <v>539</v>
      </c>
      <c r="I291" s="71" t="s">
        <v>1173</v>
      </c>
      <c r="J291" s="71" t="s">
        <v>542</v>
      </c>
      <c r="K291" s="71" t="s">
        <v>1174</v>
      </c>
      <c r="L291" s="87">
        <v>0.4861111111111111</v>
      </c>
      <c r="M291" s="87">
        <v>0.59027777777777779</v>
      </c>
      <c r="N291" s="88" t="s">
        <v>543</v>
      </c>
      <c r="O291" s="71">
        <v>0</v>
      </c>
      <c r="P291" s="71">
        <v>8</v>
      </c>
      <c r="Q291" s="71">
        <v>254</v>
      </c>
      <c r="R291" s="71">
        <v>8</v>
      </c>
      <c r="S291" s="89" t="s">
        <v>1224</v>
      </c>
    </row>
    <row r="292" spans="1:19" s="85" customFormat="1" ht="16.05" customHeight="1" x14ac:dyDescent="0.35">
      <c r="A292" s="71">
        <v>289</v>
      </c>
      <c r="B292" s="71" t="s">
        <v>1160</v>
      </c>
      <c r="C292" s="71" t="s">
        <v>1161</v>
      </c>
      <c r="D292" s="71" t="s">
        <v>1162</v>
      </c>
      <c r="E292" s="71"/>
      <c r="F292" s="71"/>
      <c r="G292" s="82">
        <v>45677</v>
      </c>
      <c r="H292" s="71" t="s">
        <v>539</v>
      </c>
      <c r="I292" s="71" t="s">
        <v>1186</v>
      </c>
      <c r="J292" s="71" t="s">
        <v>567</v>
      </c>
      <c r="K292" s="71" t="s">
        <v>756</v>
      </c>
      <c r="L292" s="87">
        <v>0.70486111111111116</v>
      </c>
      <c r="M292" s="87">
        <v>0.93402777777777779</v>
      </c>
      <c r="N292" s="88" t="s">
        <v>543</v>
      </c>
      <c r="O292" s="71">
        <v>0</v>
      </c>
      <c r="P292" s="71">
        <v>8</v>
      </c>
      <c r="Q292" s="71">
        <v>504</v>
      </c>
      <c r="R292" s="71">
        <v>8</v>
      </c>
      <c r="S292" s="89" t="s">
        <v>1224</v>
      </c>
    </row>
    <row r="293" spans="1:19" s="85" customFormat="1" ht="16.05" customHeight="1" x14ac:dyDescent="0.35">
      <c r="A293" s="71">
        <v>290</v>
      </c>
      <c r="B293" s="71" t="s">
        <v>1157</v>
      </c>
      <c r="C293" s="71" t="s">
        <v>1158</v>
      </c>
      <c r="D293" s="71" t="s">
        <v>1159</v>
      </c>
      <c r="E293" s="71"/>
      <c r="F293" s="71"/>
      <c r="G293" s="82">
        <v>45675</v>
      </c>
      <c r="H293" s="71" t="s">
        <v>539</v>
      </c>
      <c r="I293" s="71" t="s">
        <v>1190</v>
      </c>
      <c r="J293" s="71" t="s">
        <v>567</v>
      </c>
      <c r="K293" s="71" t="s">
        <v>791</v>
      </c>
      <c r="L293" s="87">
        <v>0.78125</v>
      </c>
      <c r="M293" s="87">
        <v>0.91319444444444442</v>
      </c>
      <c r="N293" s="88" t="s">
        <v>543</v>
      </c>
      <c r="O293" s="71">
        <v>0</v>
      </c>
      <c r="P293" s="71">
        <v>8</v>
      </c>
      <c r="Q293" s="71">
        <v>102</v>
      </c>
      <c r="R293" s="71">
        <v>8</v>
      </c>
      <c r="S293" s="89" t="s">
        <v>1224</v>
      </c>
    </row>
    <row r="294" spans="1:19" s="85" customFormat="1" ht="16.05" customHeight="1" x14ac:dyDescent="0.35">
      <c r="A294" s="71">
        <v>291</v>
      </c>
      <c r="B294" s="71" t="s">
        <v>903</v>
      </c>
      <c r="C294" s="71" t="s">
        <v>904</v>
      </c>
      <c r="D294" s="71" t="s">
        <v>905</v>
      </c>
      <c r="E294" s="71"/>
      <c r="F294" s="71"/>
      <c r="G294" s="82">
        <v>45677</v>
      </c>
      <c r="H294" s="71" t="s">
        <v>539</v>
      </c>
      <c r="I294" s="71" t="s">
        <v>1190</v>
      </c>
      <c r="J294" s="71" t="s">
        <v>567</v>
      </c>
      <c r="K294" s="71" t="s">
        <v>791</v>
      </c>
      <c r="L294" s="87">
        <v>0.78125</v>
      </c>
      <c r="M294" s="87">
        <v>0.91319444444444442</v>
      </c>
      <c r="N294" s="88" t="s">
        <v>543</v>
      </c>
      <c r="O294" s="71">
        <v>0</v>
      </c>
      <c r="P294" s="71">
        <v>8</v>
      </c>
      <c r="Q294" s="71">
        <v>203</v>
      </c>
      <c r="R294" s="71">
        <v>8</v>
      </c>
      <c r="S294" s="89" t="s">
        <v>1224</v>
      </c>
    </row>
    <row r="295" spans="1:19" s="85" customFormat="1" ht="16.05" customHeight="1" x14ac:dyDescent="0.35">
      <c r="A295" s="71"/>
      <c r="B295" s="71"/>
      <c r="C295" s="71"/>
      <c r="D295" s="71"/>
      <c r="E295" s="71"/>
      <c r="F295" s="71"/>
      <c r="G295" s="82"/>
      <c r="H295" s="71"/>
      <c r="I295" s="71"/>
      <c r="J295" s="71"/>
      <c r="K295" s="71"/>
      <c r="L295" s="87"/>
      <c r="M295" s="87"/>
      <c r="N295" s="88"/>
      <c r="O295" s="71">
        <f>SUM(O4:O294)</f>
        <v>342539</v>
      </c>
      <c r="P295" s="71"/>
      <c r="Q295" s="71">
        <f>SUM(Q4:Q294)</f>
        <v>8087</v>
      </c>
      <c r="R295" s="71"/>
      <c r="S295" s="89"/>
    </row>
    <row r="296" spans="1:19" ht="24.75" customHeight="1" x14ac:dyDescent="0.35">
      <c r="A296" s="171" t="s">
        <v>1227</v>
      </c>
      <c r="B296" s="171"/>
      <c r="C296" s="171"/>
      <c r="D296" s="171"/>
      <c r="E296" s="171"/>
      <c r="F296" s="171"/>
      <c r="G296" s="171"/>
      <c r="H296" s="171"/>
      <c r="I296" s="171"/>
      <c r="J296" s="171"/>
      <c r="K296" s="171"/>
      <c r="L296" s="171"/>
      <c r="M296" s="171"/>
      <c r="N296" s="171"/>
      <c r="O296" s="171">
        <f>SUM(O4:R294)</f>
        <v>353106</v>
      </c>
      <c r="P296" s="171"/>
      <c r="Q296" s="171"/>
      <c r="R296" s="171"/>
      <c r="S296" s="66"/>
    </row>
  </sheetData>
  <mergeCells count="11">
    <mergeCell ref="A296:N296"/>
    <mergeCell ref="O296:R296"/>
    <mergeCell ref="A2:A3"/>
    <mergeCell ref="B2:B3"/>
    <mergeCell ref="C2:C3"/>
    <mergeCell ref="D2:D3"/>
    <mergeCell ref="A1:S1"/>
    <mergeCell ref="E2:E3"/>
    <mergeCell ref="F2:F3"/>
    <mergeCell ref="G2:R2"/>
    <mergeCell ref="S2:S3"/>
  </mergeCells>
  <phoneticPr fontId="1" type="noConversion"/>
  <pageMargins left="0.25" right="0.25" top="0.75" bottom="0.75" header="0.3" footer="0.3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D756-E32A-4CF4-AE4B-B53C31C27FBB}">
  <sheetPr>
    <pageSetUpPr fitToPage="1"/>
  </sheetPr>
  <dimension ref="A1:N197"/>
  <sheetViews>
    <sheetView showGridLines="0" zoomScale="90" zoomScaleNormal="90" workbookViewId="0">
      <pane ySplit="3" topLeftCell="A158" activePane="bottomLeft" state="frozen"/>
      <selection pane="bottomLeft" activeCell="G171" sqref="G170:G171"/>
    </sheetView>
  </sheetViews>
  <sheetFormatPr defaultColWidth="10.85546875" defaultRowHeight="13.9" x14ac:dyDescent="0.35"/>
  <cols>
    <col min="1" max="1" width="27.28515625" style="80" bestFit="1" customWidth="1"/>
    <col min="2" max="3" width="9.5703125" style="80" bestFit="1" customWidth="1"/>
    <col min="4" max="4" width="7.7109375" style="80" bestFit="1" customWidth="1"/>
    <col min="5" max="5" width="17.140625" style="80" bestFit="1" customWidth="1"/>
    <col min="6" max="6" width="14.28515625" style="80" bestFit="1" customWidth="1"/>
    <col min="7" max="7" width="12.92578125" style="80" bestFit="1" customWidth="1"/>
    <col min="8" max="8" width="9.5703125" style="80" bestFit="1" customWidth="1"/>
    <col min="9" max="9" width="7.7109375" style="80" bestFit="1" customWidth="1"/>
    <col min="10" max="10" width="17.140625" style="80" bestFit="1" customWidth="1"/>
    <col min="11" max="11" width="14.28515625" style="80" bestFit="1" customWidth="1"/>
    <col min="12" max="12" width="13.140625" style="81" bestFit="1" customWidth="1"/>
    <col min="13" max="13" width="41.42578125" style="80" bestFit="1" customWidth="1"/>
    <col min="14" max="14" width="7.5" style="80" bestFit="1" customWidth="1"/>
    <col min="15" max="16384" width="10.85546875" style="80"/>
  </cols>
  <sheetData>
    <row r="1" spans="1:14" s="92" customFormat="1" ht="21.85" customHeight="1" x14ac:dyDescent="0.35">
      <c r="A1" s="173" t="s">
        <v>1866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ht="15.75" x14ac:dyDescent="0.35">
      <c r="A2" s="174" t="s">
        <v>1864</v>
      </c>
      <c r="B2" s="174" t="s">
        <v>1863</v>
      </c>
      <c r="C2" s="175" t="s">
        <v>1862</v>
      </c>
      <c r="D2" s="175"/>
      <c r="E2" s="175"/>
      <c r="F2" s="175"/>
      <c r="G2" s="178" t="s">
        <v>1860</v>
      </c>
      <c r="H2" s="176" t="s">
        <v>1861</v>
      </c>
      <c r="I2" s="176"/>
      <c r="J2" s="176"/>
      <c r="K2" s="176"/>
      <c r="L2" s="179" t="s">
        <v>1860</v>
      </c>
      <c r="M2" s="174" t="s">
        <v>1859</v>
      </c>
      <c r="N2" s="174" t="s">
        <v>18</v>
      </c>
    </row>
    <row r="3" spans="1:14" ht="15.75" x14ac:dyDescent="0.35">
      <c r="A3" s="174"/>
      <c r="B3" s="174"/>
      <c r="C3" s="114" t="s">
        <v>529</v>
      </c>
      <c r="D3" s="114" t="s">
        <v>36</v>
      </c>
      <c r="E3" s="114" t="s">
        <v>1857</v>
      </c>
      <c r="F3" s="114" t="s">
        <v>1856</v>
      </c>
      <c r="G3" s="178"/>
      <c r="H3" s="115" t="s">
        <v>1858</v>
      </c>
      <c r="I3" s="115" t="s">
        <v>36</v>
      </c>
      <c r="J3" s="115" t="s">
        <v>1857</v>
      </c>
      <c r="K3" s="115" t="s">
        <v>1856</v>
      </c>
      <c r="L3" s="179"/>
      <c r="M3" s="174"/>
      <c r="N3" s="174"/>
    </row>
    <row r="4" spans="1:14" s="91" customFormat="1" ht="24" customHeight="1" x14ac:dyDescent="0.35">
      <c r="A4" s="93" t="s">
        <v>1855</v>
      </c>
      <c r="B4" s="93" t="s">
        <v>1496</v>
      </c>
      <c r="C4" s="94">
        <v>45671</v>
      </c>
      <c r="D4" s="93" t="s">
        <v>1234</v>
      </c>
      <c r="E4" s="93" t="s">
        <v>1494</v>
      </c>
      <c r="F4" s="95">
        <v>673</v>
      </c>
      <c r="G4" s="96">
        <v>8</v>
      </c>
      <c r="H4" s="94">
        <v>45677</v>
      </c>
      <c r="I4" s="93" t="s">
        <v>1493</v>
      </c>
      <c r="J4" s="93" t="s">
        <v>1492</v>
      </c>
      <c r="K4" s="95">
        <v>674</v>
      </c>
      <c r="L4" s="95">
        <v>8</v>
      </c>
      <c r="M4" s="93"/>
      <c r="N4" s="93"/>
    </row>
    <row r="5" spans="1:14" s="91" customFormat="1" ht="24" customHeight="1" x14ac:dyDescent="0.35">
      <c r="A5" s="93" t="s">
        <v>1854</v>
      </c>
      <c r="B5" s="93" t="s">
        <v>1496</v>
      </c>
      <c r="C5" s="94">
        <v>45671</v>
      </c>
      <c r="D5" s="93" t="s">
        <v>1234</v>
      </c>
      <c r="E5" s="93" t="s">
        <v>1494</v>
      </c>
      <c r="F5" s="95">
        <v>673</v>
      </c>
      <c r="G5" s="96">
        <v>8</v>
      </c>
      <c r="H5" s="94">
        <v>45677</v>
      </c>
      <c r="I5" s="93" t="s">
        <v>1493</v>
      </c>
      <c r="J5" s="93" t="s">
        <v>1492</v>
      </c>
      <c r="K5" s="95">
        <v>674</v>
      </c>
      <c r="L5" s="95">
        <v>8</v>
      </c>
      <c r="M5" s="93"/>
      <c r="N5" s="93"/>
    </row>
    <row r="6" spans="1:14" s="91" customFormat="1" ht="24" customHeight="1" x14ac:dyDescent="0.35">
      <c r="A6" s="97" t="s">
        <v>1853</v>
      </c>
      <c r="B6" s="93" t="s">
        <v>1496</v>
      </c>
      <c r="C6" s="94">
        <v>45671</v>
      </c>
      <c r="D6" s="93" t="s">
        <v>1234</v>
      </c>
      <c r="E6" s="93" t="s">
        <v>1494</v>
      </c>
      <c r="F6" s="95">
        <v>673</v>
      </c>
      <c r="G6" s="96">
        <v>8</v>
      </c>
      <c r="H6" s="94">
        <v>45677</v>
      </c>
      <c r="I6" s="93" t="s">
        <v>1493</v>
      </c>
      <c r="J6" s="93" t="s">
        <v>1492</v>
      </c>
      <c r="K6" s="95">
        <v>674</v>
      </c>
      <c r="L6" s="95">
        <v>8</v>
      </c>
      <c r="M6" s="93"/>
      <c r="N6" s="93"/>
    </row>
    <row r="7" spans="1:14" s="91" customFormat="1" ht="24" customHeight="1" x14ac:dyDescent="0.35">
      <c r="A7" s="93" t="s">
        <v>1852</v>
      </c>
      <c r="B7" s="93" t="s">
        <v>1516</v>
      </c>
      <c r="C7" s="94">
        <v>45671</v>
      </c>
      <c r="D7" s="93" t="s">
        <v>1234</v>
      </c>
      <c r="E7" s="93" t="s">
        <v>1494</v>
      </c>
      <c r="F7" s="95">
        <v>673</v>
      </c>
      <c r="G7" s="96">
        <v>8</v>
      </c>
      <c r="H7" s="94">
        <v>45677</v>
      </c>
      <c r="I7" s="93" t="s">
        <v>1493</v>
      </c>
      <c r="J7" s="93" t="s">
        <v>1492</v>
      </c>
      <c r="K7" s="95">
        <v>674</v>
      </c>
      <c r="L7" s="95">
        <v>8</v>
      </c>
      <c r="M7" s="93"/>
      <c r="N7" s="93"/>
    </row>
    <row r="8" spans="1:14" s="91" customFormat="1" ht="24" customHeight="1" x14ac:dyDescent="0.35">
      <c r="A8" s="93" t="s">
        <v>1851</v>
      </c>
      <c r="B8" s="93" t="s">
        <v>1611</v>
      </c>
      <c r="C8" s="94">
        <v>45671</v>
      </c>
      <c r="D8" s="93" t="s">
        <v>1234</v>
      </c>
      <c r="E8" s="93" t="s">
        <v>1494</v>
      </c>
      <c r="F8" s="95">
        <v>673</v>
      </c>
      <c r="G8" s="96">
        <v>8</v>
      </c>
      <c r="H8" s="94">
        <v>45675</v>
      </c>
      <c r="I8" s="93" t="s">
        <v>1493</v>
      </c>
      <c r="J8" s="93" t="s">
        <v>1492</v>
      </c>
      <c r="K8" s="95">
        <v>674</v>
      </c>
      <c r="L8" s="95">
        <v>8</v>
      </c>
      <c r="M8" s="93"/>
      <c r="N8" s="93"/>
    </row>
    <row r="9" spans="1:14" s="91" customFormat="1" ht="24" customHeight="1" x14ac:dyDescent="0.35">
      <c r="A9" s="93" t="s">
        <v>1850</v>
      </c>
      <c r="B9" s="93" t="s">
        <v>1496</v>
      </c>
      <c r="C9" s="94">
        <v>45671</v>
      </c>
      <c r="D9" s="93" t="s">
        <v>1234</v>
      </c>
      <c r="E9" s="93" t="s">
        <v>1494</v>
      </c>
      <c r="F9" s="95">
        <v>673</v>
      </c>
      <c r="G9" s="96">
        <v>8</v>
      </c>
      <c r="H9" s="94">
        <v>45677</v>
      </c>
      <c r="I9" s="93" t="s">
        <v>1493</v>
      </c>
      <c r="J9" s="93" t="s">
        <v>1492</v>
      </c>
      <c r="K9" s="95">
        <v>674</v>
      </c>
      <c r="L9" s="95">
        <v>8</v>
      </c>
      <c r="M9" s="93"/>
      <c r="N9" s="93"/>
    </row>
    <row r="10" spans="1:14" s="91" customFormat="1" ht="24" customHeight="1" x14ac:dyDescent="0.35">
      <c r="A10" s="93" t="s">
        <v>1849</v>
      </c>
      <c r="B10" s="93" t="s">
        <v>1555</v>
      </c>
      <c r="C10" s="94">
        <v>45671</v>
      </c>
      <c r="D10" s="93" t="s">
        <v>1234</v>
      </c>
      <c r="E10" s="93" t="s">
        <v>1494</v>
      </c>
      <c r="F10" s="96">
        <v>673</v>
      </c>
      <c r="G10" s="96">
        <v>8</v>
      </c>
      <c r="H10" s="94">
        <v>45675</v>
      </c>
      <c r="I10" s="94" t="s">
        <v>1493</v>
      </c>
      <c r="J10" s="93" t="s">
        <v>1492</v>
      </c>
      <c r="K10" s="96">
        <v>674</v>
      </c>
      <c r="L10" s="95">
        <v>8</v>
      </c>
      <c r="M10" s="93"/>
      <c r="N10" s="93"/>
    </row>
    <row r="11" spans="1:14" s="91" customFormat="1" ht="24" customHeight="1" x14ac:dyDescent="0.35">
      <c r="A11" s="93" t="s">
        <v>1848</v>
      </c>
      <c r="B11" s="93" t="s">
        <v>1496</v>
      </c>
      <c r="C11" s="94">
        <v>45671</v>
      </c>
      <c r="D11" s="93" t="s">
        <v>1234</v>
      </c>
      <c r="E11" s="93" t="s">
        <v>1494</v>
      </c>
      <c r="F11" s="95">
        <v>673</v>
      </c>
      <c r="G11" s="96">
        <v>8</v>
      </c>
      <c r="H11" s="94">
        <v>45677</v>
      </c>
      <c r="I11" s="93" t="s">
        <v>1493</v>
      </c>
      <c r="J11" s="93" t="s">
        <v>1492</v>
      </c>
      <c r="K11" s="95">
        <v>674</v>
      </c>
      <c r="L11" s="95">
        <v>8</v>
      </c>
      <c r="M11" s="93"/>
      <c r="N11" s="93"/>
    </row>
    <row r="12" spans="1:14" s="91" customFormat="1" ht="24" customHeight="1" x14ac:dyDescent="0.35">
      <c r="A12" s="93" t="s">
        <v>1847</v>
      </c>
      <c r="B12" s="93" t="s">
        <v>1555</v>
      </c>
      <c r="C12" s="94">
        <v>45671</v>
      </c>
      <c r="D12" s="93" t="s">
        <v>1234</v>
      </c>
      <c r="E12" s="93" t="s">
        <v>1494</v>
      </c>
      <c r="F12" s="95">
        <v>673</v>
      </c>
      <c r="G12" s="96">
        <v>8</v>
      </c>
      <c r="H12" s="94">
        <v>45677</v>
      </c>
      <c r="I12" s="93" t="s">
        <v>1493</v>
      </c>
      <c r="J12" s="93" t="s">
        <v>1492</v>
      </c>
      <c r="K12" s="95">
        <v>623</v>
      </c>
      <c r="L12" s="95">
        <v>8</v>
      </c>
      <c r="M12" s="93"/>
      <c r="N12" s="93"/>
    </row>
    <row r="13" spans="1:14" s="91" customFormat="1" ht="24" customHeight="1" x14ac:dyDescent="0.35">
      <c r="A13" s="93" t="s">
        <v>1846</v>
      </c>
      <c r="B13" s="93" t="s">
        <v>1516</v>
      </c>
      <c r="C13" s="94">
        <v>45671</v>
      </c>
      <c r="D13" s="93" t="s">
        <v>1845</v>
      </c>
      <c r="E13" s="93" t="s">
        <v>1499</v>
      </c>
      <c r="F13" s="95">
        <v>645</v>
      </c>
      <c r="G13" s="96">
        <v>8</v>
      </c>
      <c r="H13" s="94">
        <v>45677</v>
      </c>
      <c r="I13" s="93" t="s">
        <v>1493</v>
      </c>
      <c r="J13" s="93" t="s">
        <v>1492</v>
      </c>
      <c r="K13" s="95">
        <v>674</v>
      </c>
      <c r="L13" s="95">
        <v>8</v>
      </c>
      <c r="M13" s="93" t="s">
        <v>1844</v>
      </c>
      <c r="N13" s="93"/>
    </row>
    <row r="14" spans="1:14" s="91" customFormat="1" ht="24" customHeight="1" x14ac:dyDescent="0.35">
      <c r="A14" s="93" t="s">
        <v>1843</v>
      </c>
      <c r="B14" s="93" t="s">
        <v>1524</v>
      </c>
      <c r="C14" s="94">
        <v>45671</v>
      </c>
      <c r="D14" s="93" t="s">
        <v>1234</v>
      </c>
      <c r="E14" s="93" t="s">
        <v>1494</v>
      </c>
      <c r="F14" s="95">
        <v>673</v>
      </c>
      <c r="G14" s="96">
        <v>8</v>
      </c>
      <c r="H14" s="94">
        <v>45677</v>
      </c>
      <c r="I14" s="93" t="s">
        <v>1842</v>
      </c>
      <c r="J14" s="93" t="s">
        <v>1492</v>
      </c>
      <c r="K14" s="95">
        <v>645</v>
      </c>
      <c r="L14" s="95">
        <v>8</v>
      </c>
      <c r="M14" s="93" t="s">
        <v>1841</v>
      </c>
      <c r="N14" s="93"/>
    </row>
    <row r="15" spans="1:14" s="91" customFormat="1" ht="24" customHeight="1" x14ac:dyDescent="0.35">
      <c r="A15" s="93" t="s">
        <v>1840</v>
      </c>
      <c r="B15" s="93" t="s">
        <v>1516</v>
      </c>
      <c r="C15" s="94">
        <v>45671</v>
      </c>
      <c r="D15" s="93" t="s">
        <v>1234</v>
      </c>
      <c r="E15" s="93" t="s">
        <v>1494</v>
      </c>
      <c r="F15" s="95">
        <v>673</v>
      </c>
      <c r="G15" s="96">
        <v>8</v>
      </c>
      <c r="H15" s="94">
        <v>45677</v>
      </c>
      <c r="I15" s="93" t="s">
        <v>1493</v>
      </c>
      <c r="J15" s="93" t="s">
        <v>1492</v>
      </c>
      <c r="K15" s="95">
        <v>674</v>
      </c>
      <c r="L15" s="95">
        <v>8</v>
      </c>
      <c r="M15" s="93"/>
      <c r="N15" s="93"/>
    </row>
    <row r="16" spans="1:14" s="91" customFormat="1" ht="24" customHeight="1" x14ac:dyDescent="0.35">
      <c r="A16" s="93" t="s">
        <v>1839</v>
      </c>
      <c r="B16" s="93" t="s">
        <v>1496</v>
      </c>
      <c r="C16" s="94">
        <v>45671</v>
      </c>
      <c r="D16" s="93" t="s">
        <v>1234</v>
      </c>
      <c r="E16" s="93" t="s">
        <v>1494</v>
      </c>
      <c r="F16" s="95">
        <v>673</v>
      </c>
      <c r="G16" s="96">
        <v>8</v>
      </c>
      <c r="H16" s="94">
        <v>45677</v>
      </c>
      <c r="I16" s="93" t="s">
        <v>1493</v>
      </c>
      <c r="J16" s="93" t="s">
        <v>1492</v>
      </c>
      <c r="K16" s="95">
        <v>674</v>
      </c>
      <c r="L16" s="95">
        <v>8</v>
      </c>
      <c r="M16" s="93"/>
      <c r="N16" s="93"/>
    </row>
    <row r="17" spans="1:14" s="91" customFormat="1" ht="24" customHeight="1" x14ac:dyDescent="0.35">
      <c r="A17" s="98" t="s">
        <v>1838</v>
      </c>
      <c r="B17" s="93" t="s">
        <v>1555</v>
      </c>
      <c r="C17" s="94">
        <v>45671</v>
      </c>
      <c r="D17" s="93" t="s">
        <v>1234</v>
      </c>
      <c r="E17" s="93" t="s">
        <v>1494</v>
      </c>
      <c r="F17" s="95">
        <v>673</v>
      </c>
      <c r="G17" s="96">
        <v>8</v>
      </c>
      <c r="H17" s="94">
        <v>45675</v>
      </c>
      <c r="I17" s="93" t="s">
        <v>1493</v>
      </c>
      <c r="J17" s="93" t="s">
        <v>1492</v>
      </c>
      <c r="K17" s="95">
        <v>674</v>
      </c>
      <c r="L17" s="95">
        <v>8</v>
      </c>
      <c r="M17" s="93"/>
      <c r="N17" s="93"/>
    </row>
    <row r="18" spans="1:14" s="91" customFormat="1" ht="24" customHeight="1" x14ac:dyDescent="0.35">
      <c r="A18" s="93" t="s">
        <v>1837</v>
      </c>
      <c r="B18" s="93" t="s">
        <v>1555</v>
      </c>
      <c r="C18" s="94">
        <v>45671</v>
      </c>
      <c r="D18" s="93" t="s">
        <v>1234</v>
      </c>
      <c r="E18" s="93" t="s">
        <v>1494</v>
      </c>
      <c r="F18" s="95">
        <v>673</v>
      </c>
      <c r="G18" s="96">
        <v>8</v>
      </c>
      <c r="H18" s="94">
        <v>45677</v>
      </c>
      <c r="I18" s="93" t="s">
        <v>1493</v>
      </c>
      <c r="J18" s="93" t="s">
        <v>1492</v>
      </c>
      <c r="K18" s="95">
        <v>674</v>
      </c>
      <c r="L18" s="95">
        <v>8</v>
      </c>
      <c r="M18" s="93"/>
      <c r="N18" s="93"/>
    </row>
    <row r="19" spans="1:14" s="91" customFormat="1" ht="24" customHeight="1" x14ac:dyDescent="0.35">
      <c r="A19" s="93" t="s">
        <v>1836</v>
      </c>
      <c r="B19" s="93"/>
      <c r="C19" s="94">
        <v>45671</v>
      </c>
      <c r="D19" s="93" t="s">
        <v>1234</v>
      </c>
      <c r="E19" s="93" t="s">
        <v>1494</v>
      </c>
      <c r="F19" s="95">
        <v>673</v>
      </c>
      <c r="G19" s="96">
        <v>8</v>
      </c>
      <c r="H19" s="94">
        <v>45677</v>
      </c>
      <c r="I19" s="93" t="s">
        <v>1493</v>
      </c>
      <c r="J19" s="93" t="s">
        <v>1492</v>
      </c>
      <c r="K19" s="95">
        <v>674</v>
      </c>
      <c r="L19" s="95">
        <v>8</v>
      </c>
      <c r="M19" s="93"/>
      <c r="N19" s="93"/>
    </row>
    <row r="20" spans="1:14" s="91" customFormat="1" ht="24" customHeight="1" x14ac:dyDescent="0.35">
      <c r="A20" s="93" t="s">
        <v>1835</v>
      </c>
      <c r="B20" s="93" t="s">
        <v>1555</v>
      </c>
      <c r="C20" s="94">
        <v>45671</v>
      </c>
      <c r="D20" s="99" t="s">
        <v>1234</v>
      </c>
      <c r="E20" s="99" t="s">
        <v>1494</v>
      </c>
      <c r="F20" s="95">
        <v>673</v>
      </c>
      <c r="G20" s="96">
        <v>8</v>
      </c>
      <c r="H20" s="94">
        <v>45677</v>
      </c>
      <c r="I20" s="99" t="s">
        <v>1493</v>
      </c>
      <c r="J20" s="99" t="s">
        <v>1492</v>
      </c>
      <c r="K20" s="95">
        <v>674</v>
      </c>
      <c r="L20" s="95">
        <v>8</v>
      </c>
      <c r="M20" s="93"/>
      <c r="N20" s="93"/>
    </row>
    <row r="21" spans="1:14" s="91" customFormat="1" ht="24" customHeight="1" x14ac:dyDescent="0.35">
      <c r="A21" s="93" t="s">
        <v>1834</v>
      </c>
      <c r="B21" s="93" t="s">
        <v>1555</v>
      </c>
      <c r="C21" s="94">
        <v>45671</v>
      </c>
      <c r="D21" s="93" t="s">
        <v>1234</v>
      </c>
      <c r="E21" s="93" t="s">
        <v>1494</v>
      </c>
      <c r="F21" s="95">
        <v>673</v>
      </c>
      <c r="G21" s="96">
        <v>8</v>
      </c>
      <c r="H21" s="94">
        <v>45677</v>
      </c>
      <c r="I21" s="99" t="s">
        <v>1493</v>
      </c>
      <c r="J21" s="99" t="s">
        <v>1492</v>
      </c>
      <c r="K21" s="95">
        <v>674</v>
      </c>
      <c r="L21" s="95">
        <v>8</v>
      </c>
      <c r="M21" s="93"/>
      <c r="N21" s="93"/>
    </row>
    <row r="22" spans="1:14" s="91" customFormat="1" ht="24" customHeight="1" x14ac:dyDescent="0.35">
      <c r="A22" s="93" t="s">
        <v>1833</v>
      </c>
      <c r="B22" s="93" t="s">
        <v>1516</v>
      </c>
      <c r="C22" s="94">
        <v>45671</v>
      </c>
      <c r="D22" s="93" t="s">
        <v>1234</v>
      </c>
      <c r="E22" s="93" t="s">
        <v>1494</v>
      </c>
      <c r="F22" s="95">
        <v>673</v>
      </c>
      <c r="G22" s="96">
        <v>8</v>
      </c>
      <c r="H22" s="94">
        <v>45677</v>
      </c>
      <c r="I22" s="93" t="s">
        <v>1493</v>
      </c>
      <c r="J22" s="93" t="s">
        <v>1492</v>
      </c>
      <c r="K22" s="95">
        <v>674</v>
      </c>
      <c r="L22" s="95">
        <v>8</v>
      </c>
      <c r="M22" s="93"/>
      <c r="N22" s="93"/>
    </row>
    <row r="23" spans="1:14" s="91" customFormat="1" ht="24" customHeight="1" x14ac:dyDescent="0.35">
      <c r="A23" s="93" t="s">
        <v>1347</v>
      </c>
      <c r="B23" s="93" t="s">
        <v>1496</v>
      </c>
      <c r="C23" s="94">
        <v>45671</v>
      </c>
      <c r="D23" s="93" t="s">
        <v>1348</v>
      </c>
      <c r="E23" s="93" t="s">
        <v>1494</v>
      </c>
      <c r="F23" s="95">
        <v>634</v>
      </c>
      <c r="G23" s="96">
        <v>8</v>
      </c>
      <c r="H23" s="94">
        <v>45677</v>
      </c>
      <c r="I23" s="93" t="s">
        <v>1493</v>
      </c>
      <c r="J23" s="93" t="s">
        <v>1492</v>
      </c>
      <c r="K23" s="95">
        <v>674</v>
      </c>
      <c r="L23" s="95">
        <v>8</v>
      </c>
      <c r="M23" s="93"/>
      <c r="N23" s="93"/>
    </row>
    <row r="24" spans="1:14" s="91" customFormat="1" ht="24" customHeight="1" x14ac:dyDescent="0.35">
      <c r="A24" s="93" t="s">
        <v>1832</v>
      </c>
      <c r="B24" s="93" t="s">
        <v>1516</v>
      </c>
      <c r="C24" s="94">
        <v>45671</v>
      </c>
      <c r="D24" s="93" t="s">
        <v>1234</v>
      </c>
      <c r="E24" s="93" t="s">
        <v>1494</v>
      </c>
      <c r="F24" s="95">
        <v>673</v>
      </c>
      <c r="G24" s="96">
        <v>8</v>
      </c>
      <c r="H24" s="94">
        <v>45677</v>
      </c>
      <c r="I24" s="93" t="s">
        <v>1493</v>
      </c>
      <c r="J24" s="93" t="s">
        <v>1492</v>
      </c>
      <c r="K24" s="95">
        <v>674</v>
      </c>
      <c r="L24" s="95">
        <v>8</v>
      </c>
      <c r="M24" s="93"/>
      <c r="N24" s="93"/>
    </row>
    <row r="25" spans="1:14" s="91" customFormat="1" ht="24" customHeight="1" x14ac:dyDescent="0.35">
      <c r="A25" s="93" t="s">
        <v>1831</v>
      </c>
      <c r="B25" s="93" t="s">
        <v>1516</v>
      </c>
      <c r="C25" s="94">
        <v>45671</v>
      </c>
      <c r="D25" s="93" t="s">
        <v>1234</v>
      </c>
      <c r="E25" s="93" t="s">
        <v>1494</v>
      </c>
      <c r="F25" s="95">
        <v>673</v>
      </c>
      <c r="G25" s="96">
        <v>8</v>
      </c>
      <c r="H25" s="94">
        <v>45677</v>
      </c>
      <c r="I25" s="93" t="s">
        <v>1493</v>
      </c>
      <c r="J25" s="93" t="s">
        <v>1492</v>
      </c>
      <c r="K25" s="95">
        <v>674</v>
      </c>
      <c r="L25" s="95">
        <v>8</v>
      </c>
      <c r="M25" s="93"/>
      <c r="N25" s="93"/>
    </row>
    <row r="26" spans="1:14" s="91" customFormat="1" ht="24" customHeight="1" x14ac:dyDescent="0.35">
      <c r="A26" s="93" t="s">
        <v>1830</v>
      </c>
      <c r="B26" s="93" t="s">
        <v>1516</v>
      </c>
      <c r="C26" s="94">
        <v>45671</v>
      </c>
      <c r="D26" s="93" t="s">
        <v>1234</v>
      </c>
      <c r="E26" s="93" t="s">
        <v>1494</v>
      </c>
      <c r="F26" s="95">
        <v>673</v>
      </c>
      <c r="G26" s="96">
        <v>8</v>
      </c>
      <c r="H26" s="94">
        <v>45675</v>
      </c>
      <c r="I26" s="93" t="s">
        <v>1493</v>
      </c>
      <c r="J26" s="93" t="s">
        <v>1492</v>
      </c>
      <c r="K26" s="95">
        <v>674</v>
      </c>
      <c r="L26" s="95">
        <v>8</v>
      </c>
      <c r="M26" s="93"/>
      <c r="N26" s="93"/>
    </row>
    <row r="27" spans="1:14" s="91" customFormat="1" ht="24" customHeight="1" x14ac:dyDescent="0.35">
      <c r="A27" s="93" t="s">
        <v>1829</v>
      </c>
      <c r="B27" s="93" t="s">
        <v>1496</v>
      </c>
      <c r="C27" s="94">
        <v>45671</v>
      </c>
      <c r="D27" s="93" t="s">
        <v>1234</v>
      </c>
      <c r="E27" s="93" t="s">
        <v>1494</v>
      </c>
      <c r="F27" s="95">
        <v>673</v>
      </c>
      <c r="G27" s="96">
        <v>8</v>
      </c>
      <c r="H27" s="94">
        <v>45677</v>
      </c>
      <c r="I27" s="93" t="s">
        <v>1493</v>
      </c>
      <c r="J27" s="93" t="s">
        <v>1492</v>
      </c>
      <c r="K27" s="95">
        <v>674</v>
      </c>
      <c r="L27" s="95">
        <v>8</v>
      </c>
      <c r="M27" s="93"/>
      <c r="N27" s="93"/>
    </row>
    <row r="28" spans="1:14" s="91" customFormat="1" ht="24" customHeight="1" x14ac:dyDescent="0.35">
      <c r="A28" s="93" t="s">
        <v>1828</v>
      </c>
      <c r="B28" s="93" t="s">
        <v>1496</v>
      </c>
      <c r="C28" s="94">
        <v>45671</v>
      </c>
      <c r="D28" s="93" t="s">
        <v>1234</v>
      </c>
      <c r="E28" s="93" t="s">
        <v>1494</v>
      </c>
      <c r="F28" s="95">
        <v>673</v>
      </c>
      <c r="G28" s="96">
        <v>8</v>
      </c>
      <c r="H28" s="94">
        <v>45677</v>
      </c>
      <c r="I28" s="93" t="s">
        <v>1493</v>
      </c>
      <c r="J28" s="93" t="s">
        <v>1492</v>
      </c>
      <c r="K28" s="95">
        <v>674</v>
      </c>
      <c r="L28" s="95">
        <v>8</v>
      </c>
      <c r="M28" s="93"/>
      <c r="N28" s="93"/>
    </row>
    <row r="29" spans="1:14" s="91" customFormat="1" ht="24" customHeight="1" x14ac:dyDescent="0.35">
      <c r="A29" s="93" t="s">
        <v>1827</v>
      </c>
      <c r="B29" s="93" t="s">
        <v>1524</v>
      </c>
      <c r="C29" s="94">
        <v>45671</v>
      </c>
      <c r="D29" s="93" t="s">
        <v>1234</v>
      </c>
      <c r="E29" s="93" t="s">
        <v>1494</v>
      </c>
      <c r="F29" s="96">
        <v>673</v>
      </c>
      <c r="G29" s="96">
        <v>8</v>
      </c>
      <c r="H29" s="94">
        <v>45677</v>
      </c>
      <c r="I29" s="93" t="s">
        <v>1493</v>
      </c>
      <c r="J29" s="93" t="s">
        <v>1492</v>
      </c>
      <c r="K29" s="95">
        <v>674</v>
      </c>
      <c r="L29" s="95">
        <v>8</v>
      </c>
      <c r="M29" s="93"/>
      <c r="N29" s="93"/>
    </row>
    <row r="30" spans="1:14" s="91" customFormat="1" ht="24" customHeight="1" x14ac:dyDescent="0.35">
      <c r="A30" s="93" t="s">
        <v>1826</v>
      </c>
      <c r="B30" s="93" t="s">
        <v>1516</v>
      </c>
      <c r="C30" s="94">
        <v>45671</v>
      </c>
      <c r="D30" s="93" t="s">
        <v>1234</v>
      </c>
      <c r="E30" s="93" t="s">
        <v>1494</v>
      </c>
      <c r="F30" s="95">
        <v>673</v>
      </c>
      <c r="G30" s="96">
        <v>8</v>
      </c>
      <c r="H30" s="94">
        <v>45677</v>
      </c>
      <c r="I30" s="93" t="s">
        <v>1493</v>
      </c>
      <c r="J30" s="93" t="s">
        <v>1492</v>
      </c>
      <c r="K30" s="95">
        <v>674</v>
      </c>
      <c r="L30" s="95">
        <v>8</v>
      </c>
      <c r="M30" s="93"/>
      <c r="N30" s="93"/>
    </row>
    <row r="31" spans="1:14" s="91" customFormat="1" ht="24" customHeight="1" x14ac:dyDescent="0.35">
      <c r="A31" s="93" t="s">
        <v>1825</v>
      </c>
      <c r="B31" s="93" t="s">
        <v>1594</v>
      </c>
      <c r="C31" s="94">
        <v>45671</v>
      </c>
      <c r="D31" s="93" t="s">
        <v>1234</v>
      </c>
      <c r="E31" s="93" t="s">
        <v>1494</v>
      </c>
      <c r="F31" s="95">
        <v>673</v>
      </c>
      <c r="G31" s="96">
        <v>8</v>
      </c>
      <c r="H31" s="94">
        <v>45677</v>
      </c>
      <c r="I31" s="93" t="s">
        <v>1493</v>
      </c>
      <c r="J31" s="93" t="s">
        <v>1492</v>
      </c>
      <c r="K31" s="95">
        <v>674</v>
      </c>
      <c r="L31" s="95">
        <v>8</v>
      </c>
      <c r="M31" s="93"/>
      <c r="N31" s="93"/>
    </row>
    <row r="32" spans="1:14" s="91" customFormat="1" ht="24" customHeight="1" x14ac:dyDescent="0.35">
      <c r="A32" s="93" t="s">
        <v>1824</v>
      </c>
      <c r="B32" s="93" t="s">
        <v>1496</v>
      </c>
      <c r="C32" s="94">
        <v>45671</v>
      </c>
      <c r="D32" s="93" t="s">
        <v>1234</v>
      </c>
      <c r="E32" s="93" t="s">
        <v>1494</v>
      </c>
      <c r="F32" s="95">
        <v>673</v>
      </c>
      <c r="G32" s="96">
        <v>8</v>
      </c>
      <c r="H32" s="94">
        <v>45677</v>
      </c>
      <c r="I32" s="93" t="s">
        <v>1493</v>
      </c>
      <c r="J32" s="93" t="s">
        <v>1492</v>
      </c>
      <c r="K32" s="95">
        <v>674</v>
      </c>
      <c r="L32" s="95">
        <v>8</v>
      </c>
      <c r="M32" s="93"/>
      <c r="N32" s="93"/>
    </row>
    <row r="33" spans="1:14" s="91" customFormat="1" ht="24" customHeight="1" x14ac:dyDescent="0.35">
      <c r="A33" s="93" t="s">
        <v>1823</v>
      </c>
      <c r="B33" s="93" t="s">
        <v>1594</v>
      </c>
      <c r="C33" s="94">
        <v>45671</v>
      </c>
      <c r="D33" s="93" t="s">
        <v>1234</v>
      </c>
      <c r="E33" s="93" t="s">
        <v>1494</v>
      </c>
      <c r="F33" s="95">
        <v>673</v>
      </c>
      <c r="G33" s="96">
        <v>8</v>
      </c>
      <c r="H33" s="94">
        <v>45677</v>
      </c>
      <c r="I33" s="93" t="s">
        <v>1493</v>
      </c>
      <c r="J33" s="93" t="s">
        <v>1492</v>
      </c>
      <c r="K33" s="95">
        <v>674</v>
      </c>
      <c r="L33" s="95">
        <v>8</v>
      </c>
      <c r="M33" s="93"/>
      <c r="N33" s="93"/>
    </row>
    <row r="34" spans="1:14" s="91" customFormat="1" ht="24" customHeight="1" x14ac:dyDescent="0.35">
      <c r="A34" s="93" t="s">
        <v>1822</v>
      </c>
      <c r="B34" s="93" t="s">
        <v>1555</v>
      </c>
      <c r="C34" s="94">
        <v>45671</v>
      </c>
      <c r="D34" s="99" t="s">
        <v>1234</v>
      </c>
      <c r="E34" s="99" t="s">
        <v>1494</v>
      </c>
      <c r="F34" s="95">
        <v>673</v>
      </c>
      <c r="G34" s="96">
        <v>8</v>
      </c>
      <c r="H34" s="94">
        <v>45675</v>
      </c>
      <c r="I34" s="100" t="s">
        <v>1493</v>
      </c>
      <c r="J34" s="99" t="s">
        <v>1492</v>
      </c>
      <c r="K34" s="95">
        <v>674</v>
      </c>
      <c r="L34" s="95">
        <v>8</v>
      </c>
      <c r="M34" s="93"/>
      <c r="N34" s="93"/>
    </row>
    <row r="35" spans="1:14" s="91" customFormat="1" ht="24" customHeight="1" x14ac:dyDescent="0.35">
      <c r="A35" s="93" t="s">
        <v>1821</v>
      </c>
      <c r="B35" s="93" t="s">
        <v>1555</v>
      </c>
      <c r="C35" s="94">
        <v>45671</v>
      </c>
      <c r="D35" s="93" t="s">
        <v>1234</v>
      </c>
      <c r="E35" s="93" t="s">
        <v>1494</v>
      </c>
      <c r="F35" s="95">
        <v>673</v>
      </c>
      <c r="G35" s="96">
        <v>8</v>
      </c>
      <c r="H35" s="94">
        <v>45677</v>
      </c>
      <c r="I35" s="93" t="s">
        <v>1493</v>
      </c>
      <c r="J35" s="93" t="s">
        <v>1492</v>
      </c>
      <c r="K35" s="95">
        <v>674</v>
      </c>
      <c r="L35" s="95">
        <v>8</v>
      </c>
      <c r="M35" s="93"/>
      <c r="N35" s="93"/>
    </row>
    <row r="36" spans="1:14" s="91" customFormat="1" ht="24" customHeight="1" x14ac:dyDescent="0.35">
      <c r="A36" s="93" t="s">
        <v>1820</v>
      </c>
      <c r="B36" s="93"/>
      <c r="C36" s="94">
        <v>45671</v>
      </c>
      <c r="D36" s="93" t="s">
        <v>1234</v>
      </c>
      <c r="E36" s="93" t="s">
        <v>1494</v>
      </c>
      <c r="F36" s="95">
        <v>673</v>
      </c>
      <c r="G36" s="96">
        <v>8</v>
      </c>
      <c r="H36" s="94">
        <v>45677</v>
      </c>
      <c r="I36" s="93" t="s">
        <v>1493</v>
      </c>
      <c r="J36" s="93" t="s">
        <v>1492</v>
      </c>
      <c r="K36" s="95">
        <v>674</v>
      </c>
      <c r="L36" s="95">
        <v>8</v>
      </c>
      <c r="M36" s="93"/>
      <c r="N36" s="93"/>
    </row>
    <row r="37" spans="1:14" s="91" customFormat="1" ht="24" customHeight="1" x14ac:dyDescent="0.35">
      <c r="A37" s="93" t="s">
        <v>679</v>
      </c>
      <c r="B37" s="93" t="s">
        <v>1496</v>
      </c>
      <c r="C37" s="94">
        <v>45671</v>
      </c>
      <c r="D37" s="93" t="s">
        <v>1234</v>
      </c>
      <c r="E37" s="93" t="s">
        <v>1494</v>
      </c>
      <c r="F37" s="95">
        <v>673</v>
      </c>
      <c r="G37" s="96">
        <v>8</v>
      </c>
      <c r="H37" s="94">
        <v>45677</v>
      </c>
      <c r="I37" s="93" t="s">
        <v>1493</v>
      </c>
      <c r="J37" s="93" t="s">
        <v>1492</v>
      </c>
      <c r="K37" s="95">
        <v>674</v>
      </c>
      <c r="L37" s="95">
        <v>8</v>
      </c>
      <c r="M37" s="93"/>
      <c r="N37" s="93"/>
    </row>
    <row r="38" spans="1:14" s="91" customFormat="1" ht="24" customHeight="1" x14ac:dyDescent="0.35">
      <c r="A38" s="93" t="s">
        <v>1819</v>
      </c>
      <c r="B38" s="93" t="s">
        <v>1496</v>
      </c>
      <c r="C38" s="94">
        <v>45671</v>
      </c>
      <c r="D38" s="93" t="s">
        <v>1234</v>
      </c>
      <c r="E38" s="93" t="s">
        <v>1494</v>
      </c>
      <c r="F38" s="95">
        <v>673</v>
      </c>
      <c r="G38" s="96">
        <v>8</v>
      </c>
      <c r="H38" s="94">
        <v>45677</v>
      </c>
      <c r="I38" s="93" t="s">
        <v>1493</v>
      </c>
      <c r="J38" s="93" t="s">
        <v>1492</v>
      </c>
      <c r="K38" s="95">
        <v>674</v>
      </c>
      <c r="L38" s="95">
        <v>8</v>
      </c>
      <c r="M38" s="93"/>
      <c r="N38" s="93"/>
    </row>
    <row r="39" spans="1:14" s="91" customFormat="1" ht="24" customHeight="1" x14ac:dyDescent="0.35">
      <c r="A39" s="93" t="s">
        <v>1818</v>
      </c>
      <c r="B39" s="93" t="s">
        <v>1611</v>
      </c>
      <c r="C39" s="94">
        <v>45671</v>
      </c>
      <c r="D39" s="93" t="s">
        <v>1234</v>
      </c>
      <c r="E39" s="93" t="s">
        <v>1494</v>
      </c>
      <c r="F39" s="95">
        <v>673</v>
      </c>
      <c r="G39" s="96">
        <v>8</v>
      </c>
      <c r="H39" s="94">
        <v>45675</v>
      </c>
      <c r="I39" s="93" t="s">
        <v>1493</v>
      </c>
      <c r="J39" s="93" t="s">
        <v>1492</v>
      </c>
      <c r="K39" s="96">
        <v>674</v>
      </c>
      <c r="L39" s="95">
        <v>8</v>
      </c>
      <c r="M39" s="93"/>
      <c r="N39" s="93"/>
    </row>
    <row r="40" spans="1:14" s="91" customFormat="1" ht="24" customHeight="1" x14ac:dyDescent="0.35">
      <c r="A40" s="93" t="s">
        <v>1817</v>
      </c>
      <c r="B40" s="93" t="s">
        <v>1530</v>
      </c>
      <c r="C40" s="94">
        <v>45671</v>
      </c>
      <c r="D40" s="93" t="s">
        <v>1234</v>
      </c>
      <c r="E40" s="93" t="s">
        <v>1494</v>
      </c>
      <c r="F40" s="95">
        <v>673</v>
      </c>
      <c r="G40" s="96">
        <v>8</v>
      </c>
      <c r="H40" s="94">
        <v>45675</v>
      </c>
      <c r="I40" s="93" t="s">
        <v>1493</v>
      </c>
      <c r="J40" s="93" t="s">
        <v>1492</v>
      </c>
      <c r="K40" s="95">
        <v>674</v>
      </c>
      <c r="L40" s="95">
        <v>8</v>
      </c>
      <c r="M40" s="93"/>
      <c r="N40" s="93"/>
    </row>
    <row r="41" spans="1:14" s="91" customFormat="1" ht="24" customHeight="1" x14ac:dyDescent="0.35">
      <c r="A41" s="93" t="s">
        <v>1816</v>
      </c>
      <c r="B41" s="93" t="s">
        <v>1496</v>
      </c>
      <c r="C41" s="94">
        <v>45671</v>
      </c>
      <c r="D41" s="93" t="s">
        <v>1234</v>
      </c>
      <c r="E41" s="93" t="s">
        <v>1494</v>
      </c>
      <c r="F41" s="95">
        <v>673</v>
      </c>
      <c r="G41" s="96">
        <v>8</v>
      </c>
      <c r="H41" s="94">
        <v>45677</v>
      </c>
      <c r="I41" s="93" t="s">
        <v>1493</v>
      </c>
      <c r="J41" s="93" t="s">
        <v>1492</v>
      </c>
      <c r="K41" s="95">
        <v>674</v>
      </c>
      <c r="L41" s="95">
        <v>8</v>
      </c>
      <c r="M41" s="93"/>
      <c r="N41" s="93"/>
    </row>
    <row r="42" spans="1:14" s="91" customFormat="1" ht="24" customHeight="1" x14ac:dyDescent="0.35">
      <c r="A42" s="93" t="s">
        <v>1815</v>
      </c>
      <c r="B42" s="93" t="s">
        <v>1530</v>
      </c>
      <c r="C42" s="94">
        <v>45671</v>
      </c>
      <c r="D42" s="93" t="s">
        <v>1234</v>
      </c>
      <c r="E42" s="93" t="s">
        <v>1494</v>
      </c>
      <c r="F42" s="96">
        <v>673</v>
      </c>
      <c r="G42" s="96">
        <v>8</v>
      </c>
      <c r="H42" s="94">
        <v>45677</v>
      </c>
      <c r="I42" s="93" t="s">
        <v>1493</v>
      </c>
      <c r="J42" s="93" t="s">
        <v>1492</v>
      </c>
      <c r="K42" s="95">
        <v>674</v>
      </c>
      <c r="L42" s="95">
        <v>8</v>
      </c>
      <c r="M42" s="93"/>
      <c r="N42" s="93"/>
    </row>
    <row r="43" spans="1:14" s="91" customFormat="1" ht="24" customHeight="1" x14ac:dyDescent="0.35">
      <c r="A43" s="93" t="s">
        <v>1814</v>
      </c>
      <c r="B43" s="93" t="s">
        <v>1496</v>
      </c>
      <c r="C43" s="94">
        <v>45671</v>
      </c>
      <c r="D43" s="93" t="s">
        <v>1234</v>
      </c>
      <c r="E43" s="93" t="s">
        <v>1494</v>
      </c>
      <c r="F43" s="95">
        <v>673</v>
      </c>
      <c r="G43" s="96">
        <v>8</v>
      </c>
      <c r="H43" s="94">
        <v>45677</v>
      </c>
      <c r="I43" s="93" t="s">
        <v>1493</v>
      </c>
      <c r="J43" s="93" t="s">
        <v>1492</v>
      </c>
      <c r="K43" s="95">
        <v>674</v>
      </c>
      <c r="L43" s="95">
        <v>8</v>
      </c>
      <c r="M43" s="93"/>
      <c r="N43" s="93"/>
    </row>
    <row r="44" spans="1:14" s="91" customFormat="1" ht="24" customHeight="1" x14ac:dyDescent="0.35">
      <c r="A44" s="93" t="s">
        <v>1813</v>
      </c>
      <c r="B44" s="93" t="s">
        <v>1496</v>
      </c>
      <c r="C44" s="94">
        <v>45671</v>
      </c>
      <c r="D44" s="93" t="s">
        <v>1234</v>
      </c>
      <c r="E44" s="93" t="s">
        <v>1494</v>
      </c>
      <c r="F44" s="95">
        <v>673</v>
      </c>
      <c r="G44" s="96">
        <v>8</v>
      </c>
      <c r="H44" s="94">
        <v>45677</v>
      </c>
      <c r="I44" s="93" t="s">
        <v>1493</v>
      </c>
      <c r="J44" s="93" t="s">
        <v>1492</v>
      </c>
      <c r="K44" s="95">
        <v>674</v>
      </c>
      <c r="L44" s="95">
        <v>8</v>
      </c>
      <c r="M44" s="93"/>
      <c r="N44" s="93"/>
    </row>
    <row r="45" spans="1:14" s="91" customFormat="1" ht="24" customHeight="1" x14ac:dyDescent="0.35">
      <c r="A45" s="93" t="s">
        <v>1812</v>
      </c>
      <c r="B45" s="93" t="s">
        <v>1496</v>
      </c>
      <c r="C45" s="94">
        <v>45671</v>
      </c>
      <c r="D45" s="93" t="s">
        <v>1234</v>
      </c>
      <c r="E45" s="93" t="s">
        <v>1494</v>
      </c>
      <c r="F45" s="95">
        <v>673</v>
      </c>
      <c r="G45" s="96">
        <v>8</v>
      </c>
      <c r="H45" s="94">
        <v>45677</v>
      </c>
      <c r="I45" s="93" t="s">
        <v>1493</v>
      </c>
      <c r="J45" s="93" t="s">
        <v>1492</v>
      </c>
      <c r="K45" s="95">
        <v>674</v>
      </c>
      <c r="L45" s="95">
        <v>8</v>
      </c>
      <c r="M45" s="93"/>
      <c r="N45" s="93"/>
    </row>
    <row r="46" spans="1:14" s="91" customFormat="1" ht="24" customHeight="1" x14ac:dyDescent="0.35">
      <c r="A46" s="93" t="s">
        <v>1811</v>
      </c>
      <c r="B46" s="93" t="s">
        <v>1530</v>
      </c>
      <c r="C46" s="94">
        <v>45671</v>
      </c>
      <c r="D46" s="93" t="s">
        <v>1234</v>
      </c>
      <c r="E46" s="93" t="s">
        <v>1494</v>
      </c>
      <c r="F46" s="96">
        <v>673</v>
      </c>
      <c r="G46" s="96">
        <v>8</v>
      </c>
      <c r="H46" s="94">
        <v>45677</v>
      </c>
      <c r="I46" s="93" t="s">
        <v>1493</v>
      </c>
      <c r="J46" s="93" t="s">
        <v>1492</v>
      </c>
      <c r="K46" s="95">
        <v>674</v>
      </c>
      <c r="L46" s="95">
        <v>8</v>
      </c>
      <c r="M46" s="93"/>
      <c r="N46" s="93"/>
    </row>
    <row r="47" spans="1:14" s="91" customFormat="1" ht="24" customHeight="1" x14ac:dyDescent="0.35">
      <c r="A47" s="93" t="s">
        <v>1810</v>
      </c>
      <c r="B47" s="93" t="s">
        <v>1555</v>
      </c>
      <c r="C47" s="94">
        <v>45671</v>
      </c>
      <c r="D47" s="93" t="s">
        <v>1234</v>
      </c>
      <c r="E47" s="93" t="s">
        <v>1494</v>
      </c>
      <c r="F47" s="95">
        <v>673</v>
      </c>
      <c r="G47" s="96">
        <v>8</v>
      </c>
      <c r="H47" s="94">
        <v>45675</v>
      </c>
      <c r="I47" s="93" t="s">
        <v>1493</v>
      </c>
      <c r="J47" s="93" t="s">
        <v>1492</v>
      </c>
      <c r="K47" s="95">
        <v>674</v>
      </c>
      <c r="L47" s="95">
        <v>8</v>
      </c>
      <c r="M47" s="93"/>
      <c r="N47" s="93"/>
    </row>
    <row r="48" spans="1:14" s="91" customFormat="1" ht="24" customHeight="1" x14ac:dyDescent="0.35">
      <c r="A48" s="93" t="s">
        <v>1809</v>
      </c>
      <c r="B48" s="93" t="s">
        <v>1496</v>
      </c>
      <c r="C48" s="94">
        <v>45671</v>
      </c>
      <c r="D48" s="93" t="s">
        <v>1234</v>
      </c>
      <c r="E48" s="93" t="s">
        <v>1494</v>
      </c>
      <c r="F48" s="95">
        <v>673</v>
      </c>
      <c r="G48" s="96">
        <v>8</v>
      </c>
      <c r="H48" s="94">
        <v>45677</v>
      </c>
      <c r="I48" s="93" t="s">
        <v>1493</v>
      </c>
      <c r="J48" s="93" t="s">
        <v>1492</v>
      </c>
      <c r="K48" s="95">
        <v>674</v>
      </c>
      <c r="L48" s="95">
        <v>8</v>
      </c>
      <c r="M48" s="93"/>
      <c r="N48" s="93"/>
    </row>
    <row r="49" spans="1:14" s="91" customFormat="1" ht="24" customHeight="1" x14ac:dyDescent="0.35">
      <c r="A49" s="93" t="s">
        <v>1808</v>
      </c>
      <c r="B49" s="93" t="s">
        <v>1496</v>
      </c>
      <c r="C49" s="94">
        <v>45671</v>
      </c>
      <c r="D49" s="93" t="s">
        <v>1234</v>
      </c>
      <c r="E49" s="93" t="s">
        <v>1494</v>
      </c>
      <c r="F49" s="96">
        <v>673</v>
      </c>
      <c r="G49" s="96">
        <v>8</v>
      </c>
      <c r="H49" s="94">
        <v>45678</v>
      </c>
      <c r="I49" s="93" t="s">
        <v>1638</v>
      </c>
      <c r="J49" s="93" t="s">
        <v>1492</v>
      </c>
      <c r="K49" s="95">
        <v>645</v>
      </c>
      <c r="L49" s="95">
        <v>8</v>
      </c>
      <c r="M49" s="93" t="s">
        <v>1807</v>
      </c>
      <c r="N49" s="93"/>
    </row>
    <row r="50" spans="1:14" s="91" customFormat="1" ht="24" customHeight="1" x14ac:dyDescent="0.35">
      <c r="A50" s="93" t="s">
        <v>1806</v>
      </c>
      <c r="B50" s="93" t="s">
        <v>1496</v>
      </c>
      <c r="C50" s="94">
        <v>45671</v>
      </c>
      <c r="D50" s="93" t="s">
        <v>1234</v>
      </c>
      <c r="E50" s="93" t="s">
        <v>1494</v>
      </c>
      <c r="F50" s="95">
        <v>673</v>
      </c>
      <c r="G50" s="96">
        <v>8</v>
      </c>
      <c r="H50" s="94">
        <v>45677</v>
      </c>
      <c r="I50" s="93" t="s">
        <v>1493</v>
      </c>
      <c r="J50" s="93" t="s">
        <v>1492</v>
      </c>
      <c r="K50" s="95">
        <v>674</v>
      </c>
      <c r="L50" s="95">
        <v>8</v>
      </c>
      <c r="M50" s="93"/>
      <c r="N50" s="93"/>
    </row>
    <row r="51" spans="1:14" s="91" customFormat="1" ht="24" customHeight="1" x14ac:dyDescent="0.35">
      <c r="A51" s="93" t="s">
        <v>1805</v>
      </c>
      <c r="B51" s="93" t="s">
        <v>1555</v>
      </c>
      <c r="C51" s="94">
        <v>45671</v>
      </c>
      <c r="D51" s="93" t="s">
        <v>1234</v>
      </c>
      <c r="E51" s="93" t="s">
        <v>1494</v>
      </c>
      <c r="F51" s="95">
        <v>673</v>
      </c>
      <c r="G51" s="96">
        <v>8</v>
      </c>
      <c r="H51" s="94">
        <v>45675</v>
      </c>
      <c r="I51" s="93" t="s">
        <v>1493</v>
      </c>
      <c r="J51" s="93" t="s">
        <v>1492</v>
      </c>
      <c r="K51" s="95">
        <v>674</v>
      </c>
      <c r="L51" s="95">
        <v>8</v>
      </c>
      <c r="M51" s="93"/>
      <c r="N51" s="93"/>
    </row>
    <row r="52" spans="1:14" s="91" customFormat="1" ht="24" customHeight="1" x14ac:dyDescent="0.35">
      <c r="A52" s="93" t="s">
        <v>1804</v>
      </c>
      <c r="B52" s="93" t="s">
        <v>1524</v>
      </c>
      <c r="C52" s="94">
        <v>45671</v>
      </c>
      <c r="D52" s="93" t="s">
        <v>1234</v>
      </c>
      <c r="E52" s="93" t="s">
        <v>1494</v>
      </c>
      <c r="F52" s="96">
        <v>673</v>
      </c>
      <c r="G52" s="96">
        <v>8</v>
      </c>
      <c r="H52" s="94">
        <v>45677</v>
      </c>
      <c r="I52" s="93" t="s">
        <v>1493</v>
      </c>
      <c r="J52" s="93" t="s">
        <v>1492</v>
      </c>
      <c r="K52" s="95">
        <v>674</v>
      </c>
      <c r="L52" s="95">
        <v>8</v>
      </c>
      <c r="M52" s="93"/>
      <c r="N52" s="93"/>
    </row>
    <row r="53" spans="1:14" s="91" customFormat="1" ht="24" customHeight="1" x14ac:dyDescent="0.35">
      <c r="A53" s="93" t="s">
        <v>1803</v>
      </c>
      <c r="B53" s="93" t="s">
        <v>1496</v>
      </c>
      <c r="C53" s="94">
        <v>45671</v>
      </c>
      <c r="D53" s="93" t="s">
        <v>1234</v>
      </c>
      <c r="E53" s="93" t="s">
        <v>1494</v>
      </c>
      <c r="F53" s="95">
        <v>673</v>
      </c>
      <c r="G53" s="96">
        <v>8</v>
      </c>
      <c r="H53" s="94">
        <v>45677</v>
      </c>
      <c r="I53" s="93" t="s">
        <v>1493</v>
      </c>
      <c r="J53" s="93" t="s">
        <v>1492</v>
      </c>
      <c r="K53" s="95">
        <v>674</v>
      </c>
      <c r="L53" s="95">
        <v>8</v>
      </c>
      <c r="M53" s="93"/>
      <c r="N53" s="93"/>
    </row>
    <row r="54" spans="1:14" s="91" customFormat="1" ht="24" customHeight="1" x14ac:dyDescent="0.35">
      <c r="A54" s="93" t="s">
        <v>1802</v>
      </c>
      <c r="B54" s="93"/>
      <c r="C54" s="94">
        <v>45671</v>
      </c>
      <c r="D54" s="99" t="s">
        <v>1801</v>
      </c>
      <c r="E54" s="93" t="s">
        <v>1800</v>
      </c>
      <c r="F54" s="95">
        <v>479</v>
      </c>
      <c r="G54" s="96">
        <v>8</v>
      </c>
      <c r="H54" s="94">
        <v>45673</v>
      </c>
      <c r="I54" s="93" t="s">
        <v>1799</v>
      </c>
      <c r="J54" s="93" t="s">
        <v>1640</v>
      </c>
      <c r="K54" s="95">
        <v>407</v>
      </c>
      <c r="L54" s="95">
        <v>8</v>
      </c>
      <c r="M54" s="93" t="s">
        <v>1798</v>
      </c>
      <c r="N54" s="93"/>
    </row>
    <row r="55" spans="1:14" s="91" customFormat="1" ht="24" customHeight="1" x14ac:dyDescent="0.35">
      <c r="A55" s="93" t="s">
        <v>1797</v>
      </c>
      <c r="B55" s="93" t="s">
        <v>1555</v>
      </c>
      <c r="C55" s="94">
        <v>45672</v>
      </c>
      <c r="D55" s="93" t="s">
        <v>1643</v>
      </c>
      <c r="E55" s="99" t="s">
        <v>1792</v>
      </c>
      <c r="F55" s="95">
        <v>275</v>
      </c>
      <c r="G55" s="96">
        <v>8</v>
      </c>
      <c r="H55" s="94">
        <v>45675</v>
      </c>
      <c r="I55" s="99" t="s">
        <v>1732</v>
      </c>
      <c r="J55" s="99" t="s">
        <v>1796</v>
      </c>
      <c r="K55" s="95">
        <v>341</v>
      </c>
      <c r="L55" s="95">
        <v>8</v>
      </c>
      <c r="M55" s="93" t="s">
        <v>1795</v>
      </c>
      <c r="N55" s="93"/>
    </row>
    <row r="56" spans="1:14" s="91" customFormat="1" ht="24" customHeight="1" x14ac:dyDescent="0.35">
      <c r="A56" s="93" t="s">
        <v>1794</v>
      </c>
      <c r="B56" s="93"/>
      <c r="C56" s="94">
        <v>45671</v>
      </c>
      <c r="D56" s="93" t="s">
        <v>1793</v>
      </c>
      <c r="E56" s="93" t="s">
        <v>1792</v>
      </c>
      <c r="F56" s="95">
        <v>286</v>
      </c>
      <c r="G56" s="96">
        <v>8</v>
      </c>
      <c r="H56" s="94">
        <v>45675</v>
      </c>
      <c r="I56" s="93" t="s">
        <v>1732</v>
      </c>
      <c r="J56" s="93" t="s">
        <v>1791</v>
      </c>
      <c r="K56" s="95">
        <v>341</v>
      </c>
      <c r="L56" s="95">
        <v>8</v>
      </c>
      <c r="M56" s="93" t="s">
        <v>1790</v>
      </c>
      <c r="N56" s="93"/>
    </row>
    <row r="57" spans="1:14" s="91" customFormat="1" ht="24" customHeight="1" x14ac:dyDescent="0.35">
      <c r="A57" s="93" t="s">
        <v>1789</v>
      </c>
      <c r="B57" s="93" t="s">
        <v>1530</v>
      </c>
      <c r="C57" s="94">
        <v>45671</v>
      </c>
      <c r="D57" s="99" t="s">
        <v>1767</v>
      </c>
      <c r="E57" s="93" t="s">
        <v>1675</v>
      </c>
      <c r="F57" s="95">
        <v>127</v>
      </c>
      <c r="G57" s="96">
        <v>8</v>
      </c>
      <c r="H57" s="94">
        <v>45675</v>
      </c>
      <c r="I57" s="93" t="s">
        <v>1674</v>
      </c>
      <c r="J57" s="93" t="s">
        <v>1673</v>
      </c>
      <c r="K57" s="95">
        <v>156</v>
      </c>
      <c r="L57" s="95">
        <v>8</v>
      </c>
      <c r="M57" s="93"/>
      <c r="N57" s="93"/>
    </row>
    <row r="58" spans="1:14" s="91" customFormat="1" ht="24" customHeight="1" x14ac:dyDescent="0.35">
      <c r="A58" s="93" t="s">
        <v>1788</v>
      </c>
      <c r="B58" s="93" t="s">
        <v>1787</v>
      </c>
      <c r="C58" s="94">
        <v>45671</v>
      </c>
      <c r="D58" s="93" t="s">
        <v>1522</v>
      </c>
      <c r="E58" s="93" t="s">
        <v>1521</v>
      </c>
      <c r="F58" s="95">
        <v>80</v>
      </c>
      <c r="G58" s="96">
        <v>8</v>
      </c>
      <c r="H58" s="94">
        <v>45675</v>
      </c>
      <c r="I58" s="93" t="s">
        <v>1520</v>
      </c>
      <c r="J58" s="93" t="s">
        <v>1519</v>
      </c>
      <c r="K58" s="93"/>
      <c r="L58" s="95"/>
      <c r="M58" s="93" t="s">
        <v>1786</v>
      </c>
      <c r="N58" s="93"/>
    </row>
    <row r="59" spans="1:14" s="91" customFormat="1" ht="24" customHeight="1" x14ac:dyDescent="0.35">
      <c r="A59" s="93" t="s">
        <v>1785</v>
      </c>
      <c r="B59" s="93" t="s">
        <v>1516</v>
      </c>
      <c r="C59" s="94">
        <v>45671</v>
      </c>
      <c r="D59" s="93" t="s">
        <v>1522</v>
      </c>
      <c r="E59" s="93" t="s">
        <v>1521</v>
      </c>
      <c r="F59" s="95">
        <v>80</v>
      </c>
      <c r="G59" s="96">
        <v>8</v>
      </c>
      <c r="H59" s="94">
        <v>45675</v>
      </c>
      <c r="I59" s="93" t="s">
        <v>1713</v>
      </c>
      <c r="J59" s="93" t="s">
        <v>1519</v>
      </c>
      <c r="K59" s="95">
        <v>72</v>
      </c>
      <c r="L59" s="95">
        <v>8</v>
      </c>
      <c r="M59" s="93" t="s">
        <v>1518</v>
      </c>
      <c r="N59" s="93"/>
    </row>
    <row r="60" spans="1:14" s="91" customFormat="1" ht="24" customHeight="1" x14ac:dyDescent="0.35">
      <c r="A60" s="93" t="s">
        <v>1784</v>
      </c>
      <c r="B60" s="93" t="s">
        <v>1555</v>
      </c>
      <c r="C60" s="94">
        <v>45674</v>
      </c>
      <c r="D60" s="99" t="s">
        <v>1783</v>
      </c>
      <c r="E60" s="99" t="s">
        <v>1521</v>
      </c>
      <c r="F60" s="95">
        <v>110</v>
      </c>
      <c r="G60" s="96">
        <v>8</v>
      </c>
      <c r="H60" s="94">
        <v>45677</v>
      </c>
      <c r="I60" s="99" t="s">
        <v>1782</v>
      </c>
      <c r="J60" s="99" t="s">
        <v>1781</v>
      </c>
      <c r="K60" s="95">
        <v>72</v>
      </c>
      <c r="L60" s="95">
        <v>8</v>
      </c>
      <c r="M60" s="93" t="s">
        <v>1780</v>
      </c>
      <c r="N60" s="93"/>
    </row>
    <row r="61" spans="1:14" s="91" customFormat="1" ht="24" customHeight="1" x14ac:dyDescent="0.35">
      <c r="A61" s="93" t="s">
        <v>1779</v>
      </c>
      <c r="B61" s="93" t="s">
        <v>1516</v>
      </c>
      <c r="C61" s="94">
        <v>45671</v>
      </c>
      <c r="D61" s="93" t="s">
        <v>1522</v>
      </c>
      <c r="E61" s="93" t="s">
        <v>1521</v>
      </c>
      <c r="F61" s="95">
        <v>80</v>
      </c>
      <c r="G61" s="96">
        <v>8</v>
      </c>
      <c r="H61" s="94">
        <v>45677</v>
      </c>
      <c r="I61" s="93" t="s">
        <v>1593</v>
      </c>
      <c r="J61" s="93" t="s">
        <v>1519</v>
      </c>
      <c r="K61" s="95">
        <v>80</v>
      </c>
      <c r="L61" s="95">
        <v>8</v>
      </c>
      <c r="M61" s="93" t="s">
        <v>1592</v>
      </c>
      <c r="N61" s="93"/>
    </row>
    <row r="62" spans="1:14" s="91" customFormat="1" ht="24" customHeight="1" x14ac:dyDescent="0.35">
      <c r="A62" s="93" t="s">
        <v>1778</v>
      </c>
      <c r="B62" s="93" t="s">
        <v>1777</v>
      </c>
      <c r="C62" s="94">
        <v>45671</v>
      </c>
      <c r="D62" s="93" t="s">
        <v>1522</v>
      </c>
      <c r="E62" s="93" t="s">
        <v>1521</v>
      </c>
      <c r="F62" s="95">
        <v>80</v>
      </c>
      <c r="G62" s="96">
        <v>8</v>
      </c>
      <c r="H62" s="94">
        <v>45677</v>
      </c>
      <c r="I62" s="93" t="s">
        <v>1593</v>
      </c>
      <c r="J62" s="93" t="s">
        <v>1519</v>
      </c>
      <c r="K62" s="95">
        <v>80</v>
      </c>
      <c r="L62" s="95">
        <v>8</v>
      </c>
      <c r="M62" s="93" t="s">
        <v>1592</v>
      </c>
      <c r="N62" s="93"/>
    </row>
    <row r="63" spans="1:14" s="91" customFormat="1" ht="24" customHeight="1" x14ac:dyDescent="0.35">
      <c r="A63" s="93" t="s">
        <v>1776</v>
      </c>
      <c r="B63" s="93" t="s">
        <v>1611</v>
      </c>
      <c r="C63" s="94">
        <v>45673</v>
      </c>
      <c r="D63" s="93" t="s">
        <v>1775</v>
      </c>
      <c r="E63" s="93" t="s">
        <v>1774</v>
      </c>
      <c r="F63" s="95">
        <v>34</v>
      </c>
      <c r="G63" s="96">
        <v>8</v>
      </c>
      <c r="H63" s="94">
        <v>45675</v>
      </c>
      <c r="I63" s="93" t="s">
        <v>1773</v>
      </c>
      <c r="J63" s="93" t="s">
        <v>1772</v>
      </c>
      <c r="K63" s="95">
        <v>34</v>
      </c>
      <c r="L63" s="95">
        <v>8</v>
      </c>
      <c r="M63" s="93" t="s">
        <v>1771</v>
      </c>
      <c r="N63" s="93"/>
    </row>
    <row r="64" spans="1:14" s="91" customFormat="1" ht="24" customHeight="1" x14ac:dyDescent="0.35">
      <c r="A64" s="93" t="s">
        <v>1770</v>
      </c>
      <c r="B64" s="93"/>
      <c r="C64" s="94">
        <v>45671</v>
      </c>
      <c r="D64" s="99" t="s">
        <v>1767</v>
      </c>
      <c r="E64" s="93" t="s">
        <v>1766</v>
      </c>
      <c r="F64" s="95">
        <v>116</v>
      </c>
      <c r="G64" s="96">
        <v>8</v>
      </c>
      <c r="H64" s="94">
        <v>45675</v>
      </c>
      <c r="I64" s="93" t="s">
        <v>1674</v>
      </c>
      <c r="J64" s="93" t="s">
        <v>1765</v>
      </c>
      <c r="K64" s="95">
        <v>133</v>
      </c>
      <c r="L64" s="95">
        <v>8</v>
      </c>
      <c r="M64" s="93" t="s">
        <v>1769</v>
      </c>
      <c r="N64" s="93"/>
    </row>
    <row r="65" spans="1:14" s="91" customFormat="1" ht="24" customHeight="1" x14ac:dyDescent="0.35">
      <c r="A65" s="93" t="s">
        <v>1768</v>
      </c>
      <c r="B65" s="93"/>
      <c r="C65" s="94">
        <v>45671</v>
      </c>
      <c r="D65" s="93" t="s">
        <v>1767</v>
      </c>
      <c r="E65" s="93" t="s">
        <v>1766</v>
      </c>
      <c r="F65" s="95">
        <v>116</v>
      </c>
      <c r="G65" s="96">
        <v>8</v>
      </c>
      <c r="H65" s="94">
        <v>45675</v>
      </c>
      <c r="I65" s="93" t="s">
        <v>1674</v>
      </c>
      <c r="J65" s="93" t="s">
        <v>1765</v>
      </c>
      <c r="K65" s="95">
        <v>133</v>
      </c>
      <c r="L65" s="95">
        <v>8</v>
      </c>
      <c r="M65" s="93" t="s">
        <v>1764</v>
      </c>
      <c r="N65" s="93"/>
    </row>
    <row r="66" spans="1:14" s="91" customFormat="1" ht="24" customHeight="1" x14ac:dyDescent="0.35">
      <c r="A66" s="93" t="s">
        <v>1763</v>
      </c>
      <c r="B66" s="93" t="s">
        <v>1555</v>
      </c>
      <c r="C66" s="94">
        <v>45672</v>
      </c>
      <c r="D66" s="93" t="s">
        <v>1738</v>
      </c>
      <c r="E66" s="93" t="s">
        <v>1691</v>
      </c>
      <c r="F66" s="95">
        <v>145</v>
      </c>
      <c r="G66" s="96">
        <v>8</v>
      </c>
      <c r="H66" s="94">
        <v>45675</v>
      </c>
      <c r="I66" s="93" t="s">
        <v>1762</v>
      </c>
      <c r="J66" s="93" t="s">
        <v>1664</v>
      </c>
      <c r="K66" s="95">
        <v>145.5</v>
      </c>
      <c r="L66" s="95">
        <v>8</v>
      </c>
      <c r="M66" s="93" t="s">
        <v>1761</v>
      </c>
      <c r="N66" s="93"/>
    </row>
    <row r="67" spans="1:14" s="91" customFormat="1" ht="24" customHeight="1" x14ac:dyDescent="0.35">
      <c r="A67" s="93" t="s">
        <v>1760</v>
      </c>
      <c r="B67" s="93" t="s">
        <v>1516</v>
      </c>
      <c r="C67" s="94">
        <v>45671</v>
      </c>
      <c r="D67" s="93" t="s">
        <v>1658</v>
      </c>
      <c r="E67" s="93" t="s">
        <v>1532</v>
      </c>
      <c r="F67" s="95">
        <v>130</v>
      </c>
      <c r="G67" s="96">
        <v>8</v>
      </c>
      <c r="H67" s="94">
        <v>45675</v>
      </c>
      <c r="I67" s="93" t="s">
        <v>1759</v>
      </c>
      <c r="J67" s="93" t="s">
        <v>1596</v>
      </c>
      <c r="K67" s="95">
        <v>256</v>
      </c>
      <c r="L67" s="95">
        <v>8</v>
      </c>
      <c r="M67" s="93" t="s">
        <v>1753</v>
      </c>
      <c r="N67" s="93"/>
    </row>
    <row r="68" spans="1:14" s="91" customFormat="1" ht="24" customHeight="1" x14ac:dyDescent="0.35">
      <c r="A68" s="93" t="s">
        <v>1758</v>
      </c>
      <c r="B68" s="93"/>
      <c r="C68" s="94">
        <v>45671</v>
      </c>
      <c r="D68" s="93" t="s">
        <v>1757</v>
      </c>
      <c r="E68" s="93" t="s">
        <v>1532</v>
      </c>
      <c r="F68" s="95">
        <v>111</v>
      </c>
      <c r="G68" s="96">
        <v>8</v>
      </c>
      <c r="H68" s="94">
        <v>45675</v>
      </c>
      <c r="I68" s="93" t="s">
        <v>1754</v>
      </c>
      <c r="J68" s="93" t="s">
        <v>1596</v>
      </c>
      <c r="K68" s="95">
        <v>132</v>
      </c>
      <c r="L68" s="95">
        <v>8</v>
      </c>
      <c r="M68" s="93" t="s">
        <v>1756</v>
      </c>
      <c r="N68" s="93"/>
    </row>
    <row r="69" spans="1:14" s="91" customFormat="1" ht="24" customHeight="1" x14ac:dyDescent="0.35">
      <c r="A69" s="93" t="s">
        <v>1755</v>
      </c>
      <c r="B69" s="93" t="s">
        <v>1516</v>
      </c>
      <c r="C69" s="94">
        <v>45671</v>
      </c>
      <c r="D69" s="93" t="s">
        <v>1658</v>
      </c>
      <c r="E69" s="93" t="s">
        <v>1532</v>
      </c>
      <c r="F69" s="95">
        <v>130</v>
      </c>
      <c r="G69" s="96">
        <v>8</v>
      </c>
      <c r="H69" s="94">
        <v>45675</v>
      </c>
      <c r="I69" s="93" t="s">
        <v>1754</v>
      </c>
      <c r="J69" s="93" t="s">
        <v>1596</v>
      </c>
      <c r="K69" s="95">
        <v>132</v>
      </c>
      <c r="L69" s="95">
        <v>8</v>
      </c>
      <c r="M69" s="93" t="s">
        <v>1753</v>
      </c>
      <c r="N69" s="93"/>
    </row>
    <row r="70" spans="1:14" s="91" customFormat="1" ht="24" customHeight="1" x14ac:dyDescent="0.35">
      <c r="A70" s="93" t="s">
        <v>1752</v>
      </c>
      <c r="B70" s="93" t="s">
        <v>1530</v>
      </c>
      <c r="C70" s="94">
        <v>45671</v>
      </c>
      <c r="D70" s="93" t="s">
        <v>1658</v>
      </c>
      <c r="E70" s="93" t="s">
        <v>1532</v>
      </c>
      <c r="F70" s="95">
        <v>130</v>
      </c>
      <c r="G70" s="96">
        <v>8</v>
      </c>
      <c r="H70" s="94">
        <v>45677</v>
      </c>
      <c r="I70" s="93" t="s">
        <v>1751</v>
      </c>
      <c r="J70" s="93" t="s">
        <v>1750</v>
      </c>
      <c r="K70" s="95">
        <v>95</v>
      </c>
      <c r="L70" s="95">
        <v>8</v>
      </c>
      <c r="M70" s="93" t="s">
        <v>1749</v>
      </c>
      <c r="N70" s="93"/>
    </row>
    <row r="71" spans="1:14" s="91" customFormat="1" ht="24" customHeight="1" x14ac:dyDescent="0.35">
      <c r="A71" s="93" t="s">
        <v>1748</v>
      </c>
      <c r="B71" s="93" t="s">
        <v>1555</v>
      </c>
      <c r="C71" s="94">
        <v>45672</v>
      </c>
      <c r="D71" s="99" t="s">
        <v>1685</v>
      </c>
      <c r="E71" s="99" t="s">
        <v>1747</v>
      </c>
      <c r="F71" s="95">
        <v>111</v>
      </c>
      <c r="G71" s="96">
        <v>8</v>
      </c>
      <c r="H71" s="94">
        <v>45675</v>
      </c>
      <c r="I71" s="99" t="s">
        <v>1597</v>
      </c>
      <c r="J71" s="99" t="s">
        <v>1596</v>
      </c>
      <c r="K71" s="95">
        <v>140</v>
      </c>
      <c r="L71" s="95">
        <v>8</v>
      </c>
      <c r="M71" s="93" t="s">
        <v>1746</v>
      </c>
      <c r="N71" s="93"/>
    </row>
    <row r="72" spans="1:14" s="91" customFormat="1" ht="24" customHeight="1" x14ac:dyDescent="0.35">
      <c r="A72" s="93" t="s">
        <v>1745</v>
      </c>
      <c r="B72" s="93" t="s">
        <v>1555</v>
      </c>
      <c r="C72" s="94">
        <v>45672</v>
      </c>
      <c r="D72" s="93" t="s">
        <v>1696</v>
      </c>
      <c r="E72" s="93" t="s">
        <v>1699</v>
      </c>
      <c r="F72" s="95">
        <v>443</v>
      </c>
      <c r="G72" s="96">
        <v>8</v>
      </c>
      <c r="H72" s="94">
        <v>45675</v>
      </c>
      <c r="I72" s="93" t="s">
        <v>1528</v>
      </c>
      <c r="J72" s="93" t="s">
        <v>1527</v>
      </c>
      <c r="K72" s="95">
        <v>431</v>
      </c>
      <c r="L72" s="95">
        <v>8</v>
      </c>
      <c r="M72" s="93" t="s">
        <v>1694</v>
      </c>
      <c r="N72" s="93"/>
    </row>
    <row r="73" spans="1:14" s="91" customFormat="1" ht="24" customHeight="1" x14ac:dyDescent="0.35">
      <c r="A73" s="93" t="s">
        <v>1744</v>
      </c>
      <c r="B73" s="93" t="s">
        <v>1555</v>
      </c>
      <c r="C73" s="94">
        <v>45675</v>
      </c>
      <c r="D73" s="93" t="s">
        <v>1743</v>
      </c>
      <c r="E73" s="93" t="s">
        <v>1390</v>
      </c>
      <c r="F73" s="95">
        <v>442</v>
      </c>
      <c r="G73" s="96">
        <v>8</v>
      </c>
      <c r="H73" s="94">
        <v>45677</v>
      </c>
      <c r="I73" s="93" t="s">
        <v>1493</v>
      </c>
      <c r="J73" s="93" t="s">
        <v>1527</v>
      </c>
      <c r="K73" s="95">
        <v>474</v>
      </c>
      <c r="L73" s="95">
        <v>8</v>
      </c>
      <c r="M73" s="93" t="s">
        <v>1742</v>
      </c>
      <c r="N73" s="93"/>
    </row>
    <row r="74" spans="1:14" s="91" customFormat="1" ht="24" customHeight="1" x14ac:dyDescent="0.35">
      <c r="A74" s="93" t="s">
        <v>1741</v>
      </c>
      <c r="B74" s="93"/>
      <c r="C74" s="94">
        <v>45671</v>
      </c>
      <c r="D74" s="99" t="s">
        <v>1734</v>
      </c>
      <c r="E74" s="93" t="s">
        <v>1733</v>
      </c>
      <c r="F74" s="95">
        <v>210</v>
      </c>
      <c r="G74" s="96">
        <v>8</v>
      </c>
      <c r="H74" s="94">
        <v>45675</v>
      </c>
      <c r="I74" s="93" t="s">
        <v>1732</v>
      </c>
      <c r="J74" s="93" t="s">
        <v>1731</v>
      </c>
      <c r="K74" s="95">
        <v>193</v>
      </c>
      <c r="L74" s="95">
        <v>8</v>
      </c>
      <c r="M74" s="93" t="s">
        <v>1730</v>
      </c>
      <c r="N74" s="93"/>
    </row>
    <row r="75" spans="1:14" s="91" customFormat="1" ht="24" customHeight="1" x14ac:dyDescent="0.35">
      <c r="A75" s="93" t="s">
        <v>1740</v>
      </c>
      <c r="B75" s="93" t="s">
        <v>1555</v>
      </c>
      <c r="C75" s="94">
        <v>45672</v>
      </c>
      <c r="D75" s="99" t="s">
        <v>1739</v>
      </c>
      <c r="E75" s="99" t="s">
        <v>1733</v>
      </c>
      <c r="F75" s="95">
        <v>190</v>
      </c>
      <c r="G75" s="96">
        <v>8</v>
      </c>
      <c r="H75" s="94">
        <v>45675</v>
      </c>
      <c r="I75" s="99" t="s">
        <v>1738</v>
      </c>
      <c r="J75" s="99" t="s">
        <v>1737</v>
      </c>
      <c r="K75" s="95">
        <v>154.5</v>
      </c>
      <c r="L75" s="95">
        <v>8</v>
      </c>
      <c r="M75" s="93" t="s">
        <v>1736</v>
      </c>
      <c r="N75" s="93"/>
    </row>
    <row r="76" spans="1:14" s="91" customFormat="1" ht="24" customHeight="1" x14ac:dyDescent="0.35">
      <c r="A76" s="93" t="s">
        <v>1735</v>
      </c>
      <c r="B76" s="93" t="s">
        <v>1530</v>
      </c>
      <c r="C76" s="94">
        <v>45671</v>
      </c>
      <c r="D76" s="99" t="s">
        <v>1734</v>
      </c>
      <c r="E76" s="93" t="s">
        <v>1733</v>
      </c>
      <c r="F76" s="95">
        <v>210</v>
      </c>
      <c r="G76" s="96">
        <v>8</v>
      </c>
      <c r="H76" s="94">
        <v>45675</v>
      </c>
      <c r="I76" s="93" t="s">
        <v>1732</v>
      </c>
      <c r="J76" s="93" t="s">
        <v>1731</v>
      </c>
      <c r="K76" s="95">
        <v>193</v>
      </c>
      <c r="L76" s="95">
        <v>8</v>
      </c>
      <c r="M76" s="93" t="s">
        <v>1730</v>
      </c>
      <c r="N76" s="93"/>
    </row>
    <row r="77" spans="1:14" s="91" customFormat="1" ht="24" customHeight="1" x14ac:dyDescent="0.35">
      <c r="A77" s="93" t="s">
        <v>1729</v>
      </c>
      <c r="B77" s="93" t="s">
        <v>1555</v>
      </c>
      <c r="C77" s="94">
        <v>45672</v>
      </c>
      <c r="D77" s="99" t="s">
        <v>1587</v>
      </c>
      <c r="E77" s="99" t="s">
        <v>1521</v>
      </c>
      <c r="F77" s="95">
        <v>87</v>
      </c>
      <c r="G77" s="96">
        <v>8</v>
      </c>
      <c r="H77" s="94">
        <v>45675</v>
      </c>
      <c r="I77" s="99" t="s">
        <v>1520</v>
      </c>
      <c r="J77" s="99" t="s">
        <v>1519</v>
      </c>
      <c r="K77" s="95">
        <v>80</v>
      </c>
      <c r="L77" s="95">
        <v>8</v>
      </c>
      <c r="M77" s="93"/>
      <c r="N77" s="93"/>
    </row>
    <row r="78" spans="1:14" s="91" customFormat="1" ht="24" customHeight="1" x14ac:dyDescent="0.35">
      <c r="A78" s="93" t="s">
        <v>1728</v>
      </c>
      <c r="B78" s="93" t="s">
        <v>1555</v>
      </c>
      <c r="C78" s="94">
        <v>45672</v>
      </c>
      <c r="D78" s="93" t="s">
        <v>1727</v>
      </c>
      <c r="E78" s="93" t="s">
        <v>1723</v>
      </c>
      <c r="F78" s="95">
        <v>71</v>
      </c>
      <c r="G78" s="96">
        <v>8</v>
      </c>
      <c r="H78" s="94">
        <v>45675</v>
      </c>
      <c r="I78" s="93" t="s">
        <v>1722</v>
      </c>
      <c r="J78" s="93" t="s">
        <v>1721</v>
      </c>
      <c r="K78" s="95">
        <v>57</v>
      </c>
      <c r="L78" s="95">
        <v>8</v>
      </c>
      <c r="M78" s="93" t="s">
        <v>1726</v>
      </c>
      <c r="N78" s="93"/>
    </row>
    <row r="79" spans="1:14" s="91" customFormat="1" ht="24" customHeight="1" x14ac:dyDescent="0.35">
      <c r="A79" s="93" t="s">
        <v>1725</v>
      </c>
      <c r="B79" s="93" t="s">
        <v>1516</v>
      </c>
      <c r="C79" s="94">
        <v>45671</v>
      </c>
      <c r="D79" s="93" t="s">
        <v>1724</v>
      </c>
      <c r="E79" s="93" t="s">
        <v>1723</v>
      </c>
      <c r="F79" s="95">
        <v>71</v>
      </c>
      <c r="G79" s="96">
        <v>8</v>
      </c>
      <c r="H79" s="94">
        <v>45675</v>
      </c>
      <c r="I79" s="93" t="s">
        <v>1722</v>
      </c>
      <c r="J79" s="93" t="s">
        <v>1721</v>
      </c>
      <c r="K79" s="95">
        <v>57</v>
      </c>
      <c r="L79" s="95">
        <v>8</v>
      </c>
      <c r="M79" s="93" t="s">
        <v>1720</v>
      </c>
      <c r="N79" s="93"/>
    </row>
    <row r="80" spans="1:14" s="91" customFormat="1" ht="24" customHeight="1" x14ac:dyDescent="0.35">
      <c r="A80" s="93" t="s">
        <v>1719</v>
      </c>
      <c r="B80" s="93"/>
      <c r="C80" s="94">
        <v>45671</v>
      </c>
      <c r="D80" s="93" t="s">
        <v>1515</v>
      </c>
      <c r="E80" s="93" t="s">
        <v>1514</v>
      </c>
      <c r="F80" s="95">
        <v>463.5</v>
      </c>
      <c r="G80" s="96">
        <v>8</v>
      </c>
      <c r="H80" s="94">
        <v>45677</v>
      </c>
      <c r="I80" s="93" t="s">
        <v>1718</v>
      </c>
      <c r="J80" s="93" t="s">
        <v>1512</v>
      </c>
      <c r="K80" s="95">
        <v>521.5</v>
      </c>
      <c r="L80" s="95">
        <v>8</v>
      </c>
      <c r="M80" s="93" t="s">
        <v>1717</v>
      </c>
      <c r="N80" s="93"/>
    </row>
    <row r="81" spans="1:14" s="91" customFormat="1" ht="24" customHeight="1" x14ac:dyDescent="0.35">
      <c r="A81" s="93" t="s">
        <v>1716</v>
      </c>
      <c r="B81" s="93" t="s">
        <v>1530</v>
      </c>
      <c r="C81" s="94">
        <v>45671</v>
      </c>
      <c r="D81" s="99" t="s">
        <v>1579</v>
      </c>
      <c r="E81" s="93" t="s">
        <v>1390</v>
      </c>
      <c r="F81" s="95">
        <v>442</v>
      </c>
      <c r="G81" s="96">
        <v>8</v>
      </c>
      <c r="H81" s="94">
        <v>45675</v>
      </c>
      <c r="I81" s="93" t="s">
        <v>1528</v>
      </c>
      <c r="J81" s="93" t="s">
        <v>1527</v>
      </c>
      <c r="K81" s="95">
        <v>431</v>
      </c>
      <c r="L81" s="95">
        <v>8</v>
      </c>
      <c r="M81" s="93" t="s">
        <v>1715</v>
      </c>
      <c r="N81" s="93"/>
    </row>
    <row r="82" spans="1:14" s="91" customFormat="1" ht="24" customHeight="1" x14ac:dyDescent="0.35">
      <c r="A82" s="93" t="s">
        <v>1714</v>
      </c>
      <c r="B82" s="93"/>
      <c r="C82" s="94">
        <v>45671</v>
      </c>
      <c r="D82" s="93" t="s">
        <v>1522</v>
      </c>
      <c r="E82" s="93" t="s">
        <v>1521</v>
      </c>
      <c r="F82" s="95">
        <v>80</v>
      </c>
      <c r="G82" s="96">
        <v>8</v>
      </c>
      <c r="H82" s="94">
        <v>45674</v>
      </c>
      <c r="I82" s="93" t="s">
        <v>1713</v>
      </c>
      <c r="J82" s="93" t="s">
        <v>1519</v>
      </c>
      <c r="K82" s="95">
        <v>72</v>
      </c>
      <c r="L82" s="95">
        <v>8</v>
      </c>
      <c r="M82" s="93" t="s">
        <v>1712</v>
      </c>
      <c r="N82" s="93"/>
    </row>
    <row r="83" spans="1:14" s="91" customFormat="1" ht="24" customHeight="1" x14ac:dyDescent="0.35">
      <c r="A83" s="93" t="s">
        <v>1711</v>
      </c>
      <c r="B83" s="93" t="s">
        <v>1555</v>
      </c>
      <c r="C83" s="94">
        <v>45671</v>
      </c>
      <c r="D83" s="93" t="s">
        <v>1522</v>
      </c>
      <c r="E83" s="93" t="s">
        <v>1521</v>
      </c>
      <c r="F83" s="95">
        <v>80</v>
      </c>
      <c r="G83" s="96">
        <v>8</v>
      </c>
      <c r="H83" s="94">
        <v>45677</v>
      </c>
      <c r="I83" s="93" t="s">
        <v>1593</v>
      </c>
      <c r="J83" s="93" t="s">
        <v>1519</v>
      </c>
      <c r="K83" s="95">
        <v>80</v>
      </c>
      <c r="L83" s="95">
        <v>8</v>
      </c>
      <c r="M83" s="93" t="s">
        <v>1592</v>
      </c>
      <c r="N83" s="93"/>
    </row>
    <row r="84" spans="1:14" s="91" customFormat="1" ht="24" customHeight="1" x14ac:dyDescent="0.35">
      <c r="A84" s="93" t="s">
        <v>1710</v>
      </c>
      <c r="B84" s="93" t="s">
        <v>1530</v>
      </c>
      <c r="C84" s="94">
        <v>45671</v>
      </c>
      <c r="D84" s="93" t="s">
        <v>1522</v>
      </c>
      <c r="E84" s="93" t="s">
        <v>1521</v>
      </c>
      <c r="F84" s="95">
        <v>80</v>
      </c>
      <c r="G84" s="96">
        <v>8</v>
      </c>
      <c r="H84" s="94">
        <v>45677</v>
      </c>
      <c r="I84" s="93" t="s">
        <v>1709</v>
      </c>
      <c r="J84" s="93" t="s">
        <v>1519</v>
      </c>
      <c r="K84" s="95">
        <v>87</v>
      </c>
      <c r="L84" s="95">
        <v>8</v>
      </c>
      <c r="M84" s="93" t="s">
        <v>1708</v>
      </c>
      <c r="N84" s="93"/>
    </row>
    <row r="85" spans="1:14" s="91" customFormat="1" ht="24" customHeight="1" x14ac:dyDescent="0.35">
      <c r="A85" s="93" t="s">
        <v>1707</v>
      </c>
      <c r="B85" s="93"/>
      <c r="C85" s="94">
        <v>45671</v>
      </c>
      <c r="D85" s="93" t="s">
        <v>1522</v>
      </c>
      <c r="E85" s="93" t="s">
        <v>1521</v>
      </c>
      <c r="F85" s="95">
        <v>80</v>
      </c>
      <c r="G85" s="96">
        <v>8</v>
      </c>
      <c r="H85" s="94">
        <v>45675</v>
      </c>
      <c r="I85" s="93" t="s">
        <v>1520</v>
      </c>
      <c r="J85" s="93" t="s">
        <v>1519</v>
      </c>
      <c r="K85" s="95">
        <v>80</v>
      </c>
      <c r="L85" s="95">
        <v>8</v>
      </c>
      <c r="M85" s="93" t="s">
        <v>1518</v>
      </c>
      <c r="N85" s="93"/>
    </row>
    <row r="86" spans="1:14" s="91" customFormat="1" ht="24" customHeight="1" x14ac:dyDescent="0.35">
      <c r="A86" s="93" t="s">
        <v>1706</v>
      </c>
      <c r="B86" s="93" t="s">
        <v>1516</v>
      </c>
      <c r="C86" s="94">
        <v>45671</v>
      </c>
      <c r="D86" s="93" t="s">
        <v>1522</v>
      </c>
      <c r="E86" s="93" t="s">
        <v>1521</v>
      </c>
      <c r="F86" s="95">
        <v>80</v>
      </c>
      <c r="G86" s="96">
        <v>8</v>
      </c>
      <c r="H86" s="94">
        <v>45675</v>
      </c>
      <c r="I86" s="93" t="s">
        <v>1705</v>
      </c>
      <c r="J86" s="93" t="s">
        <v>1519</v>
      </c>
      <c r="K86" s="95">
        <v>80</v>
      </c>
      <c r="L86" s="95">
        <v>8</v>
      </c>
      <c r="M86" s="93" t="s">
        <v>1704</v>
      </c>
      <c r="N86" s="93"/>
    </row>
    <row r="87" spans="1:14" s="91" customFormat="1" ht="24" customHeight="1" x14ac:dyDescent="0.35">
      <c r="A87" s="93" t="s">
        <v>1703</v>
      </c>
      <c r="B87" s="93" t="s">
        <v>1524</v>
      </c>
      <c r="C87" s="94">
        <v>45671</v>
      </c>
      <c r="D87" s="93" t="s">
        <v>1539</v>
      </c>
      <c r="E87" s="93" t="s">
        <v>1538</v>
      </c>
      <c r="F87" s="95">
        <v>343</v>
      </c>
      <c r="G87" s="96">
        <v>8</v>
      </c>
      <c r="H87" s="94">
        <v>45677</v>
      </c>
      <c r="I87" s="93" t="s">
        <v>1537</v>
      </c>
      <c r="J87" s="93" t="s">
        <v>1536</v>
      </c>
      <c r="K87" s="95">
        <v>329</v>
      </c>
      <c r="L87" s="95">
        <v>8</v>
      </c>
      <c r="M87" s="93" t="s">
        <v>1559</v>
      </c>
      <c r="N87" s="93"/>
    </row>
    <row r="88" spans="1:14" s="91" customFormat="1" ht="24" customHeight="1" x14ac:dyDescent="0.35">
      <c r="A88" s="93" t="s">
        <v>1702</v>
      </c>
      <c r="B88" s="93" t="s">
        <v>1555</v>
      </c>
      <c r="C88" s="94">
        <v>45672</v>
      </c>
      <c r="D88" s="93" t="s">
        <v>1554</v>
      </c>
      <c r="E88" s="93" t="s">
        <v>1538</v>
      </c>
      <c r="F88" s="95">
        <v>295</v>
      </c>
      <c r="G88" s="96">
        <v>8</v>
      </c>
      <c r="H88" s="94">
        <v>45675</v>
      </c>
      <c r="I88" s="93" t="s">
        <v>1537</v>
      </c>
      <c r="J88" s="93" t="s">
        <v>1553</v>
      </c>
      <c r="K88" s="95">
        <v>329</v>
      </c>
      <c r="L88" s="95">
        <v>8</v>
      </c>
      <c r="M88" s="93" t="s">
        <v>1559</v>
      </c>
      <c r="N88" s="93"/>
    </row>
    <row r="89" spans="1:14" s="91" customFormat="1" ht="24" customHeight="1" x14ac:dyDescent="0.35">
      <c r="A89" s="93" t="s">
        <v>1701</v>
      </c>
      <c r="B89" s="93"/>
      <c r="C89" s="94">
        <v>45671</v>
      </c>
      <c r="D89" s="93" t="s">
        <v>1539</v>
      </c>
      <c r="E89" s="93" t="s">
        <v>1538</v>
      </c>
      <c r="F89" s="95">
        <v>343</v>
      </c>
      <c r="G89" s="96">
        <v>8</v>
      </c>
      <c r="H89" s="94">
        <v>45675</v>
      </c>
      <c r="I89" s="93" t="s">
        <v>1537</v>
      </c>
      <c r="J89" s="93" t="s">
        <v>1536</v>
      </c>
      <c r="K89" s="95">
        <v>329</v>
      </c>
      <c r="L89" s="95">
        <v>8</v>
      </c>
      <c r="M89" s="93" t="s">
        <v>1559</v>
      </c>
      <c r="N89" s="93"/>
    </row>
    <row r="90" spans="1:14" s="91" customFormat="1" ht="24" customHeight="1" x14ac:dyDescent="0.35">
      <c r="A90" s="93" t="s">
        <v>1700</v>
      </c>
      <c r="B90" s="93" t="s">
        <v>1555</v>
      </c>
      <c r="C90" s="94">
        <v>45672</v>
      </c>
      <c r="D90" s="93" t="s">
        <v>1696</v>
      </c>
      <c r="E90" s="93" t="s">
        <v>1699</v>
      </c>
      <c r="F90" s="95">
        <v>443</v>
      </c>
      <c r="G90" s="96">
        <v>8</v>
      </c>
      <c r="H90" s="94">
        <v>45675</v>
      </c>
      <c r="I90" s="93" t="s">
        <v>1528</v>
      </c>
      <c r="J90" s="93" t="s">
        <v>1527</v>
      </c>
      <c r="K90" s="95">
        <v>431</v>
      </c>
      <c r="L90" s="95">
        <v>8</v>
      </c>
      <c r="M90" s="93" t="s">
        <v>1698</v>
      </c>
      <c r="N90" s="93"/>
    </row>
    <row r="91" spans="1:14" s="91" customFormat="1" ht="24" customHeight="1" x14ac:dyDescent="0.35">
      <c r="A91" s="93" t="s">
        <v>1697</v>
      </c>
      <c r="B91" s="93" t="s">
        <v>1555</v>
      </c>
      <c r="C91" s="94">
        <v>45672</v>
      </c>
      <c r="D91" s="99" t="s">
        <v>1696</v>
      </c>
      <c r="E91" s="99" t="s">
        <v>1695</v>
      </c>
      <c r="F91" s="95">
        <v>443</v>
      </c>
      <c r="G91" s="96">
        <v>8</v>
      </c>
      <c r="H91" s="94">
        <v>45675</v>
      </c>
      <c r="I91" s="99" t="s">
        <v>1528</v>
      </c>
      <c r="J91" s="99" t="s">
        <v>1527</v>
      </c>
      <c r="K91" s="95">
        <v>431</v>
      </c>
      <c r="L91" s="95">
        <v>8</v>
      </c>
      <c r="M91" s="93" t="s">
        <v>1694</v>
      </c>
      <c r="N91" s="93"/>
    </row>
    <row r="92" spans="1:14" s="91" customFormat="1" ht="24" customHeight="1" x14ac:dyDescent="0.35">
      <c r="A92" s="93" t="s">
        <v>1693</v>
      </c>
      <c r="B92" s="93" t="s">
        <v>1496</v>
      </c>
      <c r="C92" s="94">
        <v>45671</v>
      </c>
      <c r="D92" s="93" t="s">
        <v>1692</v>
      </c>
      <c r="E92" s="93" t="s">
        <v>1691</v>
      </c>
      <c r="F92" s="95">
        <v>175</v>
      </c>
      <c r="G92" s="96">
        <v>8</v>
      </c>
      <c r="H92" s="94">
        <v>45677</v>
      </c>
      <c r="I92" s="93" t="s">
        <v>1690</v>
      </c>
      <c r="J92" s="93" t="s">
        <v>1664</v>
      </c>
      <c r="K92" s="95">
        <v>138.5</v>
      </c>
      <c r="L92" s="95">
        <v>8</v>
      </c>
      <c r="M92" s="93" t="s">
        <v>1689</v>
      </c>
      <c r="N92" s="93"/>
    </row>
    <row r="93" spans="1:14" s="91" customFormat="1" ht="24" customHeight="1" x14ac:dyDescent="0.35">
      <c r="A93" s="93" t="s">
        <v>1688</v>
      </c>
      <c r="B93" s="93" t="s">
        <v>1555</v>
      </c>
      <c r="C93" s="94">
        <v>45672</v>
      </c>
      <c r="D93" s="93" t="s">
        <v>1687</v>
      </c>
      <c r="E93" s="93" t="s">
        <v>1686</v>
      </c>
      <c r="F93" s="95">
        <v>83</v>
      </c>
      <c r="G93" s="96">
        <v>8</v>
      </c>
      <c r="H93" s="94">
        <v>45675</v>
      </c>
      <c r="I93" s="93" t="s">
        <v>1685</v>
      </c>
      <c r="J93" s="93" t="s">
        <v>1684</v>
      </c>
      <c r="K93" s="95">
        <v>83</v>
      </c>
      <c r="L93" s="95">
        <v>8</v>
      </c>
      <c r="M93" s="93" t="s">
        <v>1683</v>
      </c>
      <c r="N93" s="93"/>
    </row>
    <row r="94" spans="1:14" s="91" customFormat="1" ht="24" customHeight="1" x14ac:dyDescent="0.35">
      <c r="A94" s="93" t="s">
        <v>1682</v>
      </c>
      <c r="B94" s="93"/>
      <c r="C94" s="94">
        <v>45671</v>
      </c>
      <c r="D94" s="93" t="s">
        <v>1508</v>
      </c>
      <c r="E94" s="93" t="s">
        <v>1507</v>
      </c>
      <c r="F94" s="95">
        <v>291</v>
      </c>
      <c r="G94" s="96">
        <v>8</v>
      </c>
      <c r="H94" s="94">
        <v>45675</v>
      </c>
      <c r="I94" s="93" t="s">
        <v>1618</v>
      </c>
      <c r="J94" s="93" t="s">
        <v>1505</v>
      </c>
      <c r="K94" s="95">
        <v>287</v>
      </c>
      <c r="L94" s="95">
        <v>8</v>
      </c>
      <c r="M94" s="93" t="s">
        <v>1504</v>
      </c>
      <c r="N94" s="93"/>
    </row>
    <row r="95" spans="1:14" s="91" customFormat="1" ht="24" customHeight="1" x14ac:dyDescent="0.35">
      <c r="A95" s="93" t="s">
        <v>1681</v>
      </c>
      <c r="B95" s="93" t="s">
        <v>1555</v>
      </c>
      <c r="C95" s="94">
        <v>45672</v>
      </c>
      <c r="D95" s="99" t="s">
        <v>1656</v>
      </c>
      <c r="E95" s="99" t="s">
        <v>1507</v>
      </c>
      <c r="F95" s="95">
        <v>264</v>
      </c>
      <c r="G95" s="96">
        <v>8</v>
      </c>
      <c r="H95" s="94">
        <v>45675</v>
      </c>
      <c r="I95" s="99" t="s">
        <v>1618</v>
      </c>
      <c r="J95" s="99" t="s">
        <v>1505</v>
      </c>
      <c r="K95" s="95">
        <v>287</v>
      </c>
      <c r="L95" s="95">
        <v>8</v>
      </c>
      <c r="M95" s="93" t="s">
        <v>1680</v>
      </c>
      <c r="N95" s="93"/>
    </row>
    <row r="96" spans="1:14" s="91" customFormat="1" ht="24" customHeight="1" x14ac:dyDescent="0.35">
      <c r="A96" s="93" t="s">
        <v>1679</v>
      </c>
      <c r="B96" s="93"/>
      <c r="C96" s="94">
        <v>45671</v>
      </c>
      <c r="D96" s="99" t="s">
        <v>1508</v>
      </c>
      <c r="E96" s="93" t="s">
        <v>1507</v>
      </c>
      <c r="F96" s="95">
        <v>291</v>
      </c>
      <c r="G96" s="96">
        <v>8</v>
      </c>
      <c r="H96" s="94">
        <v>45675</v>
      </c>
      <c r="I96" s="93" t="s">
        <v>1678</v>
      </c>
      <c r="J96" s="93" t="s">
        <v>1505</v>
      </c>
      <c r="K96" s="95">
        <v>266</v>
      </c>
      <c r="L96" s="95">
        <v>8</v>
      </c>
      <c r="M96" s="93" t="s">
        <v>1504</v>
      </c>
      <c r="N96" s="93"/>
    </row>
    <row r="97" spans="1:14" s="91" customFormat="1" ht="24" customHeight="1" x14ac:dyDescent="0.35">
      <c r="A97" s="93" t="s">
        <v>1677</v>
      </c>
      <c r="B97" s="93" t="s">
        <v>1555</v>
      </c>
      <c r="C97" s="94">
        <v>45672</v>
      </c>
      <c r="D97" s="99" t="s">
        <v>1676</v>
      </c>
      <c r="E97" s="99" t="s">
        <v>1675</v>
      </c>
      <c r="F97" s="95">
        <v>129</v>
      </c>
      <c r="G97" s="96">
        <v>8</v>
      </c>
      <c r="H97" s="94">
        <v>45675</v>
      </c>
      <c r="I97" s="99" t="s">
        <v>1674</v>
      </c>
      <c r="J97" s="101" t="s">
        <v>1673</v>
      </c>
      <c r="K97" s="95">
        <v>156</v>
      </c>
      <c r="L97" s="95">
        <v>8</v>
      </c>
      <c r="M97" s="93" t="s">
        <v>1672</v>
      </c>
      <c r="N97" s="93"/>
    </row>
    <row r="98" spans="1:14" s="91" customFormat="1" ht="24" customHeight="1" x14ac:dyDescent="0.35">
      <c r="A98" s="93" t="s">
        <v>1671</v>
      </c>
      <c r="B98" s="93"/>
      <c r="C98" s="94">
        <v>45671</v>
      </c>
      <c r="D98" s="93" t="s">
        <v>1563</v>
      </c>
      <c r="E98" s="93" t="s">
        <v>1393</v>
      </c>
      <c r="F98" s="95">
        <v>446</v>
      </c>
      <c r="G98" s="96">
        <v>8</v>
      </c>
      <c r="H98" s="94">
        <v>45675</v>
      </c>
      <c r="I98" s="93" t="s">
        <v>1575</v>
      </c>
      <c r="J98" s="93" t="s">
        <v>1574</v>
      </c>
      <c r="K98" s="95">
        <v>446</v>
      </c>
      <c r="L98" s="95">
        <v>8</v>
      </c>
      <c r="M98" s="93" t="s">
        <v>1573</v>
      </c>
      <c r="N98" s="93"/>
    </row>
    <row r="99" spans="1:14" s="91" customFormat="1" ht="24" customHeight="1" x14ac:dyDescent="0.35">
      <c r="A99" s="93" t="s">
        <v>1670</v>
      </c>
      <c r="B99" s="93" t="s">
        <v>1555</v>
      </c>
      <c r="C99" s="94">
        <v>45671</v>
      </c>
      <c r="D99" s="93" t="s">
        <v>1669</v>
      </c>
      <c r="E99" s="93" t="s">
        <v>1514</v>
      </c>
      <c r="F99" s="95">
        <v>465.5</v>
      </c>
      <c r="G99" s="96">
        <v>8</v>
      </c>
      <c r="H99" s="94">
        <v>45675</v>
      </c>
      <c r="I99" s="93" t="s">
        <v>1513</v>
      </c>
      <c r="J99" s="93" t="s">
        <v>1512</v>
      </c>
      <c r="K99" s="95">
        <v>521.5</v>
      </c>
      <c r="L99" s="95">
        <v>8</v>
      </c>
      <c r="M99" s="93" t="s">
        <v>1603</v>
      </c>
      <c r="N99" s="93"/>
    </row>
    <row r="100" spans="1:14" s="91" customFormat="1" ht="24" customHeight="1" x14ac:dyDescent="0.35">
      <c r="A100" s="93" t="s">
        <v>1668</v>
      </c>
      <c r="B100" s="93"/>
      <c r="C100" s="94">
        <v>45671</v>
      </c>
      <c r="D100" s="93" t="s">
        <v>1667</v>
      </c>
      <c r="E100" s="93" t="s">
        <v>1666</v>
      </c>
      <c r="F100" s="95">
        <v>147</v>
      </c>
      <c r="G100" s="96">
        <v>8</v>
      </c>
      <c r="H100" s="94">
        <v>45675</v>
      </c>
      <c r="I100" s="93" t="s">
        <v>1665</v>
      </c>
      <c r="J100" s="93" t="s">
        <v>1664</v>
      </c>
      <c r="K100" s="95">
        <v>145.5</v>
      </c>
      <c r="L100" s="95">
        <v>8</v>
      </c>
      <c r="M100" s="93" t="s">
        <v>1663</v>
      </c>
      <c r="N100" s="93"/>
    </row>
    <row r="101" spans="1:14" s="91" customFormat="1" ht="24" customHeight="1" x14ac:dyDescent="0.35">
      <c r="A101" s="93" t="s">
        <v>1662</v>
      </c>
      <c r="B101" s="93" t="s">
        <v>1495</v>
      </c>
      <c r="C101" s="94">
        <v>45673</v>
      </c>
      <c r="D101" s="93" t="s">
        <v>1661</v>
      </c>
      <c r="E101" s="93" t="s">
        <v>1521</v>
      </c>
      <c r="F101" s="95">
        <v>73</v>
      </c>
      <c r="G101" s="96">
        <v>8</v>
      </c>
      <c r="H101" s="102">
        <v>45675</v>
      </c>
      <c r="I101" s="103" t="s">
        <v>1520</v>
      </c>
      <c r="J101" s="103" t="s">
        <v>1519</v>
      </c>
      <c r="K101" s="103"/>
      <c r="L101" s="95"/>
      <c r="M101" s="93" t="s">
        <v>1660</v>
      </c>
      <c r="N101" s="93"/>
    </row>
    <row r="102" spans="1:14" s="91" customFormat="1" ht="24" customHeight="1" x14ac:dyDescent="0.35">
      <c r="A102" s="93" t="s">
        <v>1659</v>
      </c>
      <c r="B102" s="93" t="s">
        <v>1516</v>
      </c>
      <c r="C102" s="94">
        <v>45671</v>
      </c>
      <c r="D102" s="93" t="s">
        <v>1658</v>
      </c>
      <c r="E102" s="93" t="s">
        <v>1532</v>
      </c>
      <c r="F102" s="95">
        <v>130</v>
      </c>
      <c r="G102" s="96">
        <v>8</v>
      </c>
      <c r="H102" s="102">
        <v>45675</v>
      </c>
      <c r="I102" s="103" t="s">
        <v>1597</v>
      </c>
      <c r="J102" s="103" t="s">
        <v>1596</v>
      </c>
      <c r="K102" s="103"/>
      <c r="L102" s="95">
        <v>8</v>
      </c>
      <c r="M102" s="104" t="s">
        <v>1600</v>
      </c>
      <c r="N102" s="93"/>
    </row>
    <row r="103" spans="1:14" s="91" customFormat="1" ht="24" customHeight="1" x14ac:dyDescent="0.35">
      <c r="A103" s="93" t="s">
        <v>1657</v>
      </c>
      <c r="B103" s="93" t="s">
        <v>1555</v>
      </c>
      <c r="C103" s="94">
        <v>45672</v>
      </c>
      <c r="D103" s="93" t="s">
        <v>1656</v>
      </c>
      <c r="E103" s="93" t="s">
        <v>1507</v>
      </c>
      <c r="F103" s="95">
        <v>264</v>
      </c>
      <c r="G103" s="96">
        <v>8</v>
      </c>
      <c r="H103" s="105">
        <v>45675</v>
      </c>
      <c r="I103" s="106" t="s">
        <v>1655</v>
      </c>
      <c r="J103" s="106" t="s">
        <v>1505</v>
      </c>
      <c r="K103" s="106"/>
      <c r="L103" s="96">
        <v>8</v>
      </c>
      <c r="M103" s="93" t="s">
        <v>1867</v>
      </c>
      <c r="N103" s="93"/>
    </row>
    <row r="104" spans="1:14" s="91" customFormat="1" ht="24" customHeight="1" x14ac:dyDescent="0.35">
      <c r="A104" s="93" t="s">
        <v>1654</v>
      </c>
      <c r="B104" s="93"/>
      <c r="C104" s="94">
        <v>45671</v>
      </c>
      <c r="D104" s="93" t="s">
        <v>1539</v>
      </c>
      <c r="E104" s="93" t="s">
        <v>1538</v>
      </c>
      <c r="F104" s="95">
        <v>343</v>
      </c>
      <c r="G104" s="96">
        <v>8</v>
      </c>
      <c r="H104" s="102">
        <v>45675</v>
      </c>
      <c r="I104" s="103" t="s">
        <v>1601</v>
      </c>
      <c r="J104" s="103" t="s">
        <v>1536</v>
      </c>
      <c r="K104" s="103"/>
      <c r="L104" s="95">
        <v>8</v>
      </c>
      <c r="M104" s="104" t="s">
        <v>1653</v>
      </c>
      <c r="N104" s="93"/>
    </row>
    <row r="105" spans="1:14" s="91" customFormat="1" ht="24" customHeight="1" x14ac:dyDescent="0.35">
      <c r="A105" s="93" t="s">
        <v>1652</v>
      </c>
      <c r="B105" s="93" t="s">
        <v>1555</v>
      </c>
      <c r="C105" s="94">
        <v>45672</v>
      </c>
      <c r="D105" s="99" t="s">
        <v>1554</v>
      </c>
      <c r="E105" s="100" t="s">
        <v>1651</v>
      </c>
      <c r="F105" s="95">
        <v>295</v>
      </c>
      <c r="G105" s="96">
        <v>8</v>
      </c>
      <c r="H105" s="102">
        <v>45675</v>
      </c>
      <c r="I105" s="107" t="s">
        <v>1601</v>
      </c>
      <c r="J105" s="107" t="s">
        <v>1650</v>
      </c>
      <c r="K105" s="103"/>
      <c r="L105" s="96">
        <v>8</v>
      </c>
      <c r="M105" s="104" t="s">
        <v>1600</v>
      </c>
      <c r="N105" s="93"/>
    </row>
    <row r="106" spans="1:14" s="91" customFormat="1" ht="24" customHeight="1" x14ac:dyDescent="0.35">
      <c r="A106" s="93" t="s">
        <v>1181</v>
      </c>
      <c r="B106" s="93" t="s">
        <v>1530</v>
      </c>
      <c r="C106" s="94">
        <v>45671</v>
      </c>
      <c r="D106" s="99" t="s">
        <v>1563</v>
      </c>
      <c r="E106" s="93" t="s">
        <v>1393</v>
      </c>
      <c r="F106" s="95">
        <v>446</v>
      </c>
      <c r="G106" s="96">
        <v>8</v>
      </c>
      <c r="H106" s="102">
        <v>45677</v>
      </c>
      <c r="I106" s="103" t="s">
        <v>1649</v>
      </c>
      <c r="J106" s="103" t="s">
        <v>1574</v>
      </c>
      <c r="K106" s="103"/>
      <c r="L106" s="95"/>
      <c r="M106" s="93" t="s">
        <v>1868</v>
      </c>
      <c r="N106" s="93"/>
    </row>
    <row r="107" spans="1:14" s="91" customFormat="1" ht="24" customHeight="1" x14ac:dyDescent="0.35">
      <c r="A107" s="99" t="s">
        <v>1223</v>
      </c>
      <c r="B107" s="93"/>
      <c r="C107" s="94">
        <v>45675</v>
      </c>
      <c r="D107" s="93" t="s">
        <v>1366</v>
      </c>
      <c r="E107" s="93" t="s">
        <v>1648</v>
      </c>
      <c r="F107" s="95">
        <v>729</v>
      </c>
      <c r="G107" s="96">
        <v>8</v>
      </c>
      <c r="H107" s="93"/>
      <c r="I107" s="93"/>
      <c r="J107" s="93"/>
      <c r="K107" s="93"/>
      <c r="L107" s="95"/>
      <c r="M107" s="93"/>
      <c r="N107" s="93"/>
    </row>
    <row r="108" spans="1:14" s="91" customFormat="1" ht="24" customHeight="1" x14ac:dyDescent="0.35">
      <c r="A108" s="93" t="s">
        <v>1647</v>
      </c>
      <c r="B108" s="93" t="s">
        <v>1611</v>
      </c>
      <c r="C108" s="94">
        <v>45671</v>
      </c>
      <c r="D108" s="93" t="s">
        <v>1234</v>
      </c>
      <c r="E108" s="93" t="s">
        <v>1494</v>
      </c>
      <c r="F108" s="95">
        <v>673</v>
      </c>
      <c r="G108" s="96">
        <v>8</v>
      </c>
      <c r="H108" s="94"/>
      <c r="I108" s="93"/>
      <c r="J108" s="93"/>
      <c r="K108" s="96"/>
      <c r="L108" s="95"/>
      <c r="M108" s="93"/>
      <c r="N108" s="93"/>
    </row>
    <row r="109" spans="1:14" s="91" customFormat="1" ht="24" customHeight="1" x14ac:dyDescent="0.35">
      <c r="A109" s="93" t="s">
        <v>1646</v>
      </c>
      <c r="B109" s="93" t="s">
        <v>1496</v>
      </c>
      <c r="C109" s="94">
        <v>45671</v>
      </c>
      <c r="D109" s="93" t="s">
        <v>1234</v>
      </c>
      <c r="E109" s="93" t="s">
        <v>1494</v>
      </c>
      <c r="F109" s="95">
        <v>673</v>
      </c>
      <c r="G109" s="96">
        <v>8</v>
      </c>
      <c r="H109" s="94"/>
      <c r="I109" s="93"/>
      <c r="J109" s="93"/>
      <c r="K109" s="93"/>
      <c r="L109" s="95"/>
      <c r="M109" s="93"/>
      <c r="N109" s="93"/>
    </row>
    <row r="110" spans="1:14" s="91" customFormat="1" ht="24" customHeight="1" x14ac:dyDescent="0.35">
      <c r="A110" s="93" t="s">
        <v>1645</v>
      </c>
      <c r="B110" s="93" t="s">
        <v>1555</v>
      </c>
      <c r="C110" s="94">
        <v>45671</v>
      </c>
      <c r="D110" s="93" t="s">
        <v>1234</v>
      </c>
      <c r="E110" s="93" t="s">
        <v>1494</v>
      </c>
      <c r="F110" s="95">
        <v>673</v>
      </c>
      <c r="G110" s="96">
        <v>8</v>
      </c>
      <c r="H110" s="93"/>
      <c r="I110" s="93"/>
      <c r="J110" s="93"/>
      <c r="K110" s="93"/>
      <c r="L110" s="95"/>
      <c r="M110" s="93"/>
      <c r="N110" s="93"/>
    </row>
    <row r="111" spans="1:14" s="91" customFormat="1" ht="24" customHeight="1" x14ac:dyDescent="0.35">
      <c r="A111" s="93" t="s">
        <v>1644</v>
      </c>
      <c r="B111" s="93" t="s">
        <v>1555</v>
      </c>
      <c r="C111" s="102">
        <v>45675</v>
      </c>
      <c r="D111" s="103" t="s">
        <v>1643</v>
      </c>
      <c r="E111" s="103" t="s">
        <v>1532</v>
      </c>
      <c r="F111" s="103"/>
      <c r="G111" s="96">
        <v>8</v>
      </c>
      <c r="H111" s="94">
        <v>45677</v>
      </c>
      <c r="I111" s="93" t="s">
        <v>1642</v>
      </c>
      <c r="J111" s="93" t="s">
        <v>1596</v>
      </c>
      <c r="K111" s="95">
        <v>119</v>
      </c>
      <c r="L111" s="95">
        <v>8</v>
      </c>
      <c r="M111" s="93" t="s">
        <v>1869</v>
      </c>
      <c r="N111" s="93"/>
    </row>
    <row r="112" spans="1:14" s="91" customFormat="1" ht="24" customHeight="1" x14ac:dyDescent="0.35">
      <c r="A112" s="93" t="s">
        <v>1004</v>
      </c>
      <c r="B112" s="93" t="s">
        <v>1555</v>
      </c>
      <c r="C112" s="93"/>
      <c r="D112" s="93"/>
      <c r="E112" s="93"/>
      <c r="F112" s="93"/>
      <c r="G112" s="93"/>
      <c r="H112" s="94">
        <v>45675</v>
      </c>
      <c r="I112" s="93" t="s">
        <v>1641</v>
      </c>
      <c r="J112" s="93" t="s">
        <v>1640</v>
      </c>
      <c r="K112" s="95">
        <v>464</v>
      </c>
      <c r="L112" s="95">
        <v>8</v>
      </c>
      <c r="M112" s="93" t="s">
        <v>1639</v>
      </c>
      <c r="N112" s="93"/>
    </row>
    <row r="113" spans="1:14" s="91" customFormat="1" ht="24" customHeight="1" x14ac:dyDescent="0.35">
      <c r="A113" s="93" t="s">
        <v>1135</v>
      </c>
      <c r="B113" s="93" t="s">
        <v>1555</v>
      </c>
      <c r="C113" s="93"/>
      <c r="D113" s="93"/>
      <c r="E113" s="93"/>
      <c r="F113" s="93"/>
      <c r="G113" s="93"/>
      <c r="H113" s="94">
        <v>45677</v>
      </c>
      <c r="I113" s="93" t="s">
        <v>1493</v>
      </c>
      <c r="J113" s="93" t="s">
        <v>1492</v>
      </c>
      <c r="K113" s="95">
        <v>674</v>
      </c>
      <c r="L113" s="95">
        <v>8</v>
      </c>
      <c r="M113" s="93"/>
      <c r="N113" s="93"/>
    </row>
    <row r="114" spans="1:14" s="91" customFormat="1" ht="24" customHeight="1" x14ac:dyDescent="0.35">
      <c r="A114" s="93" t="s">
        <v>1138</v>
      </c>
      <c r="B114" s="93" t="s">
        <v>1555</v>
      </c>
      <c r="C114" s="93"/>
      <c r="D114" s="93"/>
      <c r="E114" s="93"/>
      <c r="F114" s="93"/>
      <c r="G114" s="93"/>
      <c r="H114" s="94">
        <v>45677</v>
      </c>
      <c r="I114" s="93" t="s">
        <v>1493</v>
      </c>
      <c r="J114" s="93" t="s">
        <v>1492</v>
      </c>
      <c r="K114" s="95">
        <v>674</v>
      </c>
      <c r="L114" s="95">
        <v>8</v>
      </c>
      <c r="M114" s="93"/>
      <c r="N114" s="93"/>
    </row>
    <row r="115" spans="1:14" s="91" customFormat="1" ht="24" customHeight="1" x14ac:dyDescent="0.35">
      <c r="A115" s="93" t="s">
        <v>666</v>
      </c>
      <c r="B115" s="93" t="s">
        <v>1611</v>
      </c>
      <c r="C115" s="93"/>
      <c r="D115" s="93"/>
      <c r="E115" s="93"/>
      <c r="F115" s="93"/>
      <c r="G115" s="93"/>
      <c r="H115" s="94">
        <v>45675</v>
      </c>
      <c r="I115" s="93" t="s">
        <v>1493</v>
      </c>
      <c r="J115" s="93" t="s">
        <v>1492</v>
      </c>
      <c r="K115" s="95">
        <v>674</v>
      </c>
      <c r="L115" s="95">
        <v>8</v>
      </c>
      <c r="M115" s="93"/>
      <c r="N115" s="93"/>
    </row>
    <row r="116" spans="1:14" s="91" customFormat="1" ht="24" customHeight="1" x14ac:dyDescent="0.35">
      <c r="A116" s="93" t="s">
        <v>1122</v>
      </c>
      <c r="B116" s="93" t="s">
        <v>1555</v>
      </c>
      <c r="C116" s="93"/>
      <c r="D116" s="93"/>
      <c r="E116" s="93"/>
      <c r="F116" s="93"/>
      <c r="G116" s="93"/>
      <c r="H116" s="94">
        <v>45675</v>
      </c>
      <c r="I116" s="93" t="s">
        <v>1493</v>
      </c>
      <c r="J116" s="93" t="s">
        <v>1492</v>
      </c>
      <c r="K116" s="95">
        <v>674</v>
      </c>
      <c r="L116" s="95">
        <v>8</v>
      </c>
      <c r="M116" s="93"/>
      <c r="N116" s="93"/>
    </row>
    <row r="117" spans="1:14" s="91" customFormat="1" ht="24" customHeight="1" x14ac:dyDescent="0.35">
      <c r="A117" s="93" t="s">
        <v>657</v>
      </c>
      <c r="B117" s="93" t="s">
        <v>1611</v>
      </c>
      <c r="C117" s="93"/>
      <c r="D117" s="93"/>
      <c r="E117" s="93"/>
      <c r="F117" s="93"/>
      <c r="G117" s="93"/>
      <c r="H117" s="94">
        <v>45675</v>
      </c>
      <c r="I117" s="93" t="s">
        <v>1493</v>
      </c>
      <c r="J117" s="93" t="s">
        <v>1492</v>
      </c>
      <c r="K117" s="95">
        <v>674</v>
      </c>
      <c r="L117" s="95">
        <v>8</v>
      </c>
      <c r="M117" s="93"/>
      <c r="N117" s="93"/>
    </row>
    <row r="118" spans="1:14" s="91" customFormat="1" ht="24" customHeight="1" x14ac:dyDescent="0.35">
      <c r="A118" s="93" t="s">
        <v>546</v>
      </c>
      <c r="B118" s="93" t="s">
        <v>1497</v>
      </c>
      <c r="C118" s="93"/>
      <c r="D118" s="93"/>
      <c r="E118" s="93"/>
      <c r="F118" s="93"/>
      <c r="G118" s="93"/>
      <c r="H118" s="94">
        <v>45675</v>
      </c>
      <c r="I118" s="94" t="s">
        <v>1493</v>
      </c>
      <c r="J118" s="93" t="s">
        <v>1492</v>
      </c>
      <c r="K118" s="96">
        <v>674</v>
      </c>
      <c r="L118" s="95">
        <v>8</v>
      </c>
      <c r="M118" s="93"/>
      <c r="N118" s="93"/>
    </row>
    <row r="119" spans="1:14" s="91" customFormat="1" ht="24" customHeight="1" x14ac:dyDescent="0.35">
      <c r="A119" s="93" t="s">
        <v>1141</v>
      </c>
      <c r="B119" s="93" t="s">
        <v>1555</v>
      </c>
      <c r="C119" s="93"/>
      <c r="D119" s="93"/>
      <c r="E119" s="93"/>
      <c r="F119" s="93"/>
      <c r="G119" s="93"/>
      <c r="H119" s="94">
        <v>45675</v>
      </c>
      <c r="I119" s="93" t="s">
        <v>1493</v>
      </c>
      <c r="J119" s="93" t="s">
        <v>1492</v>
      </c>
      <c r="K119" s="95">
        <v>674</v>
      </c>
      <c r="L119" s="95">
        <v>8</v>
      </c>
      <c r="M119" s="93"/>
      <c r="N119" s="93"/>
    </row>
    <row r="120" spans="1:14" s="91" customFormat="1" ht="24" customHeight="1" x14ac:dyDescent="0.35">
      <c r="A120" s="93" t="s">
        <v>684</v>
      </c>
      <c r="B120" s="93" t="s">
        <v>1496</v>
      </c>
      <c r="C120" s="93"/>
      <c r="D120" s="93"/>
      <c r="E120" s="93"/>
      <c r="F120" s="93"/>
      <c r="G120" s="93"/>
      <c r="H120" s="94">
        <v>45677</v>
      </c>
      <c r="I120" s="93" t="s">
        <v>1493</v>
      </c>
      <c r="J120" s="93" t="s">
        <v>1492</v>
      </c>
      <c r="K120" s="95">
        <v>674</v>
      </c>
      <c r="L120" s="95">
        <v>8</v>
      </c>
      <c r="M120" s="93"/>
      <c r="N120" s="93"/>
    </row>
    <row r="121" spans="1:14" s="91" customFormat="1" ht="24" customHeight="1" x14ac:dyDescent="0.35">
      <c r="A121" s="93" t="s">
        <v>669</v>
      </c>
      <c r="B121" s="93" t="s">
        <v>1611</v>
      </c>
      <c r="C121" s="93"/>
      <c r="D121" s="93"/>
      <c r="E121" s="93"/>
      <c r="F121" s="93"/>
      <c r="G121" s="93"/>
      <c r="H121" s="94">
        <v>45675</v>
      </c>
      <c r="I121" s="93" t="s">
        <v>1616</v>
      </c>
      <c r="J121" s="93" t="s">
        <v>1492</v>
      </c>
      <c r="K121" s="95">
        <v>674</v>
      </c>
      <c r="L121" s="95">
        <v>8</v>
      </c>
      <c r="M121" s="93"/>
      <c r="N121" s="93"/>
    </row>
    <row r="122" spans="1:14" s="91" customFormat="1" ht="24" customHeight="1" x14ac:dyDescent="0.35">
      <c r="A122" s="93" t="s">
        <v>1153</v>
      </c>
      <c r="B122" s="93" t="s">
        <v>1611</v>
      </c>
      <c r="C122" s="93"/>
      <c r="D122" s="93"/>
      <c r="E122" s="93"/>
      <c r="F122" s="93"/>
      <c r="G122" s="93"/>
      <c r="H122" s="94">
        <v>45675</v>
      </c>
      <c r="I122" s="93" t="s">
        <v>1638</v>
      </c>
      <c r="J122" s="93" t="s">
        <v>1492</v>
      </c>
      <c r="K122" s="95">
        <v>645</v>
      </c>
      <c r="L122" s="95">
        <v>8</v>
      </c>
      <c r="M122" s="93"/>
      <c r="N122" s="93"/>
    </row>
    <row r="123" spans="1:14" s="91" customFormat="1" ht="24" customHeight="1" x14ac:dyDescent="0.35">
      <c r="A123" s="93" t="s">
        <v>647</v>
      </c>
      <c r="B123" s="93" t="s">
        <v>1495</v>
      </c>
      <c r="C123" s="93"/>
      <c r="D123" s="93"/>
      <c r="E123" s="93"/>
      <c r="F123" s="93"/>
      <c r="G123" s="93"/>
      <c r="H123" s="94">
        <v>45675</v>
      </c>
      <c r="I123" s="93" t="s">
        <v>1493</v>
      </c>
      <c r="J123" s="93" t="s">
        <v>1492</v>
      </c>
      <c r="K123" s="95">
        <v>674</v>
      </c>
      <c r="L123" s="95">
        <v>8</v>
      </c>
      <c r="M123" s="93"/>
      <c r="N123" s="93"/>
    </row>
    <row r="124" spans="1:14" s="91" customFormat="1" ht="24" customHeight="1" x14ac:dyDescent="0.35">
      <c r="A124" s="93" t="s">
        <v>1080</v>
      </c>
      <c r="B124" s="93" t="s">
        <v>1555</v>
      </c>
      <c r="C124" s="94"/>
      <c r="D124" s="93"/>
      <c r="E124" s="93"/>
      <c r="F124" s="93"/>
      <c r="G124" s="93"/>
      <c r="H124" s="94">
        <v>45675</v>
      </c>
      <c r="I124" s="100" t="s">
        <v>1493</v>
      </c>
      <c r="J124" s="99" t="s">
        <v>1492</v>
      </c>
      <c r="K124" s="95">
        <v>674</v>
      </c>
      <c r="L124" s="95">
        <v>8</v>
      </c>
      <c r="M124" s="93"/>
      <c r="N124" s="93"/>
    </row>
    <row r="125" spans="1:14" s="91" customFormat="1" ht="24" customHeight="1" x14ac:dyDescent="0.35">
      <c r="A125" s="93" t="s">
        <v>1119</v>
      </c>
      <c r="B125" s="93" t="s">
        <v>1555</v>
      </c>
      <c r="C125" s="93"/>
      <c r="D125" s="93"/>
      <c r="E125" s="93"/>
      <c r="F125" s="93"/>
      <c r="G125" s="93"/>
      <c r="H125" s="94">
        <v>45675</v>
      </c>
      <c r="I125" s="100" t="s">
        <v>1493</v>
      </c>
      <c r="J125" s="99" t="s">
        <v>1492</v>
      </c>
      <c r="K125" s="95">
        <v>674</v>
      </c>
      <c r="L125" s="95">
        <v>8</v>
      </c>
      <c r="M125" s="93"/>
      <c r="N125" s="93"/>
    </row>
    <row r="126" spans="1:14" s="91" customFormat="1" ht="24" customHeight="1" x14ac:dyDescent="0.35">
      <c r="A126" s="93" t="s">
        <v>806</v>
      </c>
      <c r="B126" s="93" t="s">
        <v>1555</v>
      </c>
      <c r="C126" s="93"/>
      <c r="D126" s="93"/>
      <c r="E126" s="93"/>
      <c r="F126" s="93"/>
      <c r="G126" s="93"/>
      <c r="H126" s="94">
        <v>45675</v>
      </c>
      <c r="I126" s="93" t="s">
        <v>1493</v>
      </c>
      <c r="J126" s="93" t="s">
        <v>1492</v>
      </c>
      <c r="K126" s="95">
        <v>674</v>
      </c>
      <c r="L126" s="95">
        <v>8</v>
      </c>
      <c r="M126" s="93"/>
      <c r="N126" s="93"/>
    </row>
    <row r="127" spans="1:14" s="91" customFormat="1" ht="24" customHeight="1" x14ac:dyDescent="0.35">
      <c r="A127" s="93" t="s">
        <v>1144</v>
      </c>
      <c r="B127" s="93" t="s">
        <v>1555</v>
      </c>
      <c r="C127" s="93"/>
      <c r="D127" s="93"/>
      <c r="E127" s="93"/>
      <c r="F127" s="93"/>
      <c r="G127" s="93"/>
      <c r="H127" s="94">
        <v>45675</v>
      </c>
      <c r="I127" s="93" t="s">
        <v>1493</v>
      </c>
      <c r="J127" s="93" t="s">
        <v>1492</v>
      </c>
      <c r="K127" s="95">
        <v>674</v>
      </c>
      <c r="L127" s="95">
        <v>8</v>
      </c>
      <c r="M127" s="93"/>
      <c r="N127" s="93"/>
    </row>
    <row r="128" spans="1:14" s="91" customFormat="1" ht="24" customHeight="1" x14ac:dyDescent="0.35">
      <c r="A128" s="93" t="s">
        <v>1092</v>
      </c>
      <c r="B128" s="93" t="s">
        <v>1555</v>
      </c>
      <c r="C128" s="94"/>
      <c r="D128" s="93"/>
      <c r="E128" s="93"/>
      <c r="F128" s="93"/>
      <c r="G128" s="93"/>
      <c r="H128" s="94">
        <v>45677</v>
      </c>
      <c r="I128" s="100" t="s">
        <v>1493</v>
      </c>
      <c r="J128" s="99" t="s">
        <v>1492</v>
      </c>
      <c r="K128" s="95">
        <v>674</v>
      </c>
      <c r="L128" s="95">
        <v>8</v>
      </c>
      <c r="M128" s="93"/>
      <c r="N128" s="93"/>
    </row>
    <row r="129" spans="1:14" s="91" customFormat="1" ht="24" customHeight="1" x14ac:dyDescent="0.35">
      <c r="A129" s="93" t="s">
        <v>1637</v>
      </c>
      <c r="B129" s="93" t="s">
        <v>1555</v>
      </c>
      <c r="C129" s="94">
        <v>45672</v>
      </c>
      <c r="D129" s="93" t="s">
        <v>1636</v>
      </c>
      <c r="E129" s="93" t="s">
        <v>1635</v>
      </c>
      <c r="F129" s="93"/>
      <c r="G129" s="96">
        <v>8</v>
      </c>
      <c r="H129" s="94">
        <v>45675</v>
      </c>
      <c r="I129" s="93" t="s">
        <v>1634</v>
      </c>
      <c r="J129" s="93" t="s">
        <v>1633</v>
      </c>
      <c r="K129" s="95">
        <v>121</v>
      </c>
      <c r="L129" s="95">
        <v>8</v>
      </c>
      <c r="M129" s="93" t="s">
        <v>1870</v>
      </c>
      <c r="N129" s="93"/>
    </row>
    <row r="130" spans="1:14" s="91" customFormat="1" ht="24" customHeight="1" x14ac:dyDescent="0.35">
      <c r="A130" s="93" t="s">
        <v>1632</v>
      </c>
      <c r="B130" s="93" t="s">
        <v>1555</v>
      </c>
      <c r="C130" s="102">
        <v>45672</v>
      </c>
      <c r="D130" s="103" t="s">
        <v>1625</v>
      </c>
      <c r="E130" s="103" t="s">
        <v>1393</v>
      </c>
      <c r="F130" s="103"/>
      <c r="G130" s="96">
        <v>8</v>
      </c>
      <c r="H130" s="94">
        <v>45675</v>
      </c>
      <c r="I130" s="93" t="s">
        <v>1575</v>
      </c>
      <c r="J130" s="93" t="s">
        <v>1574</v>
      </c>
      <c r="K130" s="95">
        <v>446</v>
      </c>
      <c r="L130" s="95">
        <v>8</v>
      </c>
      <c r="M130" s="93" t="s">
        <v>1871</v>
      </c>
      <c r="N130" s="93"/>
    </row>
    <row r="131" spans="1:14" s="91" customFormat="1" ht="24" customHeight="1" x14ac:dyDescent="0.35">
      <c r="A131" s="93" t="s">
        <v>1631</v>
      </c>
      <c r="B131" s="93" t="s">
        <v>1496</v>
      </c>
      <c r="C131" s="94">
        <v>45671</v>
      </c>
      <c r="D131" s="93" t="s">
        <v>1234</v>
      </c>
      <c r="E131" s="93" t="s">
        <v>1494</v>
      </c>
      <c r="F131" s="95">
        <v>673</v>
      </c>
      <c r="G131" s="96">
        <v>8</v>
      </c>
      <c r="H131" s="105"/>
      <c r="I131" s="106"/>
      <c r="J131" s="106"/>
      <c r="K131" s="108"/>
      <c r="L131" s="95"/>
      <c r="M131" s="93"/>
      <c r="N131" s="93"/>
    </row>
    <row r="132" spans="1:14" s="91" customFormat="1" ht="24" customHeight="1" x14ac:dyDescent="0.35">
      <c r="A132" s="93" t="s">
        <v>1630</v>
      </c>
      <c r="B132" s="93" t="s">
        <v>1627</v>
      </c>
      <c r="C132" s="94">
        <v>45671</v>
      </c>
      <c r="D132" s="93" t="s">
        <v>1234</v>
      </c>
      <c r="E132" s="93" t="s">
        <v>1494</v>
      </c>
      <c r="F132" s="95">
        <v>673</v>
      </c>
      <c r="G132" s="96">
        <v>8</v>
      </c>
      <c r="H132" s="94">
        <v>45675</v>
      </c>
      <c r="I132" s="93" t="s">
        <v>1493</v>
      </c>
      <c r="J132" s="93" t="s">
        <v>1492</v>
      </c>
      <c r="K132" s="96">
        <v>674</v>
      </c>
      <c r="L132" s="95">
        <v>8</v>
      </c>
      <c r="M132" s="93"/>
      <c r="N132" s="93"/>
    </row>
    <row r="133" spans="1:14" s="91" customFormat="1" ht="24" customHeight="1" x14ac:dyDescent="0.35">
      <c r="A133" s="93" t="s">
        <v>1629</v>
      </c>
      <c r="B133" s="93"/>
      <c r="C133" s="94">
        <v>45671</v>
      </c>
      <c r="D133" s="93" t="s">
        <v>1234</v>
      </c>
      <c r="E133" s="93" t="s">
        <v>1494</v>
      </c>
      <c r="F133" s="95">
        <v>673</v>
      </c>
      <c r="G133" s="96">
        <v>8</v>
      </c>
      <c r="H133" s="105"/>
      <c r="I133" s="106"/>
      <c r="J133" s="106"/>
      <c r="K133" s="108"/>
      <c r="L133" s="95"/>
      <c r="M133" s="93"/>
      <c r="N133" s="93"/>
    </row>
    <row r="134" spans="1:14" s="91" customFormat="1" ht="24" customHeight="1" x14ac:dyDescent="0.35">
      <c r="A134" s="93" t="s">
        <v>1628</v>
      </c>
      <c r="B134" s="93" t="s">
        <v>1627</v>
      </c>
      <c r="C134" s="94">
        <v>45671</v>
      </c>
      <c r="D134" s="93" t="s">
        <v>1234</v>
      </c>
      <c r="E134" s="93" t="s">
        <v>1494</v>
      </c>
      <c r="F134" s="95">
        <v>673</v>
      </c>
      <c r="G134" s="96">
        <v>8</v>
      </c>
      <c r="H134" s="94"/>
      <c r="I134" s="93"/>
      <c r="J134" s="93"/>
      <c r="K134" s="93"/>
      <c r="L134" s="95"/>
      <c r="M134" s="93"/>
      <c r="N134" s="93"/>
    </row>
    <row r="135" spans="1:14" s="91" customFormat="1" ht="24" customHeight="1" x14ac:dyDescent="0.35">
      <c r="A135" s="93" t="s">
        <v>1626</v>
      </c>
      <c r="B135" s="93" t="s">
        <v>1555</v>
      </c>
      <c r="C135" s="105">
        <v>45672</v>
      </c>
      <c r="D135" s="106" t="s">
        <v>1625</v>
      </c>
      <c r="E135" s="106" t="s">
        <v>1393</v>
      </c>
      <c r="F135" s="93"/>
      <c r="G135" s="96">
        <v>8</v>
      </c>
      <c r="H135" s="94">
        <v>45675</v>
      </c>
      <c r="I135" s="93" t="s">
        <v>1575</v>
      </c>
      <c r="J135" s="93" t="s">
        <v>1574</v>
      </c>
      <c r="K135" s="95">
        <v>446</v>
      </c>
      <c r="L135" s="95">
        <v>8</v>
      </c>
      <c r="M135" s="93" t="s">
        <v>1872</v>
      </c>
      <c r="N135" s="93"/>
    </row>
    <row r="136" spans="1:14" s="91" customFormat="1" ht="24" customHeight="1" x14ac:dyDescent="0.35">
      <c r="A136" s="93" t="s">
        <v>1624</v>
      </c>
      <c r="B136" s="93" t="s">
        <v>1555</v>
      </c>
      <c r="C136" s="102">
        <v>45675</v>
      </c>
      <c r="D136" s="107" t="s">
        <v>1623</v>
      </c>
      <c r="E136" s="107" t="s">
        <v>1622</v>
      </c>
      <c r="F136" s="103"/>
      <c r="G136" s="96">
        <v>8</v>
      </c>
      <c r="H136" s="94">
        <v>45677</v>
      </c>
      <c r="I136" s="99" t="s">
        <v>1621</v>
      </c>
      <c r="J136" s="99" t="s">
        <v>1620</v>
      </c>
      <c r="K136" s="95">
        <v>327</v>
      </c>
      <c r="L136" s="95">
        <v>8</v>
      </c>
      <c r="M136" s="93" t="s">
        <v>1873</v>
      </c>
      <c r="N136" s="93"/>
    </row>
    <row r="137" spans="1:14" s="91" customFormat="1" ht="24" customHeight="1" x14ac:dyDescent="0.35">
      <c r="A137" s="93" t="s">
        <v>1619</v>
      </c>
      <c r="B137" s="93"/>
      <c r="C137" s="94">
        <v>45671</v>
      </c>
      <c r="D137" s="93" t="s">
        <v>1508</v>
      </c>
      <c r="E137" s="93" t="s">
        <v>1507</v>
      </c>
      <c r="F137" s="95">
        <v>291</v>
      </c>
      <c r="G137" s="96">
        <v>8</v>
      </c>
      <c r="H137" s="94">
        <v>45677</v>
      </c>
      <c r="I137" s="93" t="s">
        <v>1618</v>
      </c>
      <c r="J137" s="93" t="s">
        <v>1505</v>
      </c>
      <c r="K137" s="95">
        <v>287</v>
      </c>
      <c r="L137" s="95">
        <v>8</v>
      </c>
      <c r="M137" s="93" t="s">
        <v>1617</v>
      </c>
      <c r="N137" s="93"/>
    </row>
    <row r="138" spans="1:14" s="91" customFormat="1" ht="24" customHeight="1" x14ac:dyDescent="0.35">
      <c r="A138" s="93" t="s">
        <v>1116</v>
      </c>
      <c r="B138" s="93" t="s">
        <v>1555</v>
      </c>
      <c r="C138" s="94"/>
      <c r="D138" s="93"/>
      <c r="E138" s="93"/>
      <c r="F138" s="93"/>
      <c r="G138" s="93"/>
      <c r="H138" s="94">
        <v>45675</v>
      </c>
      <c r="I138" s="100" t="s">
        <v>1493</v>
      </c>
      <c r="J138" s="99" t="s">
        <v>1492</v>
      </c>
      <c r="K138" s="95">
        <v>674</v>
      </c>
      <c r="L138" s="95">
        <v>8</v>
      </c>
      <c r="M138" s="93"/>
      <c r="N138" s="93"/>
    </row>
    <row r="139" spans="1:14" s="91" customFormat="1" ht="24" customHeight="1" x14ac:dyDescent="0.35">
      <c r="A139" s="93" t="s">
        <v>1074</v>
      </c>
      <c r="B139" s="93" t="s">
        <v>1555</v>
      </c>
      <c r="C139" s="93"/>
      <c r="D139" s="93"/>
      <c r="E139" s="93"/>
      <c r="F139" s="93"/>
      <c r="G139" s="93"/>
      <c r="H139" s="94">
        <v>45675</v>
      </c>
      <c r="I139" s="93" t="s">
        <v>1493</v>
      </c>
      <c r="J139" s="93" t="s">
        <v>1492</v>
      </c>
      <c r="K139" s="95">
        <v>674</v>
      </c>
      <c r="L139" s="95">
        <v>8</v>
      </c>
      <c r="M139" s="93"/>
      <c r="N139" s="93"/>
    </row>
    <row r="140" spans="1:14" s="91" customFormat="1" ht="24" customHeight="1" x14ac:dyDescent="0.35">
      <c r="A140" s="93" t="s">
        <v>638</v>
      </c>
      <c r="B140" s="93" t="s">
        <v>1495</v>
      </c>
      <c r="C140" s="93"/>
      <c r="D140" s="93"/>
      <c r="E140" s="93"/>
      <c r="F140" s="93"/>
      <c r="G140" s="93"/>
      <c r="H140" s="94">
        <v>45675</v>
      </c>
      <c r="I140" s="93" t="s">
        <v>1616</v>
      </c>
      <c r="J140" s="93" t="s">
        <v>1492</v>
      </c>
      <c r="K140" s="109">
        <v>674</v>
      </c>
      <c r="L140" s="95">
        <v>8</v>
      </c>
      <c r="M140" s="93" t="s">
        <v>1615</v>
      </c>
      <c r="N140" s="93"/>
    </row>
    <row r="141" spans="1:14" s="91" customFormat="1" ht="24" customHeight="1" x14ac:dyDescent="0.35">
      <c r="A141" s="93" t="s">
        <v>1113</v>
      </c>
      <c r="B141" s="93" t="s">
        <v>1555</v>
      </c>
      <c r="C141" s="94"/>
      <c r="D141" s="93"/>
      <c r="E141" s="93"/>
      <c r="F141" s="93"/>
      <c r="G141" s="93"/>
      <c r="H141" s="94">
        <v>45675</v>
      </c>
      <c r="I141" s="100" t="s">
        <v>1493</v>
      </c>
      <c r="J141" s="99" t="s">
        <v>1492</v>
      </c>
      <c r="K141" s="95">
        <v>674</v>
      </c>
      <c r="L141" s="95">
        <v>8</v>
      </c>
      <c r="M141" s="93"/>
      <c r="N141" s="93"/>
    </row>
    <row r="142" spans="1:14" s="91" customFormat="1" ht="24" customHeight="1" x14ac:dyDescent="0.35">
      <c r="A142" s="93" t="s">
        <v>1614</v>
      </c>
      <c r="B142" s="93" t="s">
        <v>1611</v>
      </c>
      <c r="C142" s="94"/>
      <c r="D142" s="93"/>
      <c r="E142" s="93"/>
      <c r="F142" s="95"/>
      <c r="G142" s="95"/>
      <c r="H142" s="94">
        <v>45675</v>
      </c>
      <c r="I142" s="93" t="s">
        <v>1493</v>
      </c>
      <c r="J142" s="93" t="s">
        <v>1492</v>
      </c>
      <c r="K142" s="95">
        <v>674</v>
      </c>
      <c r="L142" s="95">
        <v>8</v>
      </c>
      <c r="M142" s="93"/>
      <c r="N142" s="93"/>
    </row>
    <row r="143" spans="1:14" s="91" customFormat="1" ht="24" customHeight="1" x14ac:dyDescent="0.35">
      <c r="A143" s="93" t="s">
        <v>1020</v>
      </c>
      <c r="B143" s="93" t="s">
        <v>1555</v>
      </c>
      <c r="C143" s="93"/>
      <c r="D143" s="93"/>
      <c r="E143" s="93"/>
      <c r="F143" s="93"/>
      <c r="G143" s="93"/>
      <c r="H143" s="94">
        <v>45676</v>
      </c>
      <c r="I143" s="93" t="s">
        <v>1613</v>
      </c>
      <c r="J143" s="93" t="s">
        <v>1612</v>
      </c>
      <c r="K143" s="95">
        <v>623</v>
      </c>
      <c r="L143" s="95">
        <v>8</v>
      </c>
      <c r="M143" s="93"/>
      <c r="N143" s="93"/>
    </row>
    <row r="144" spans="1:14" s="91" customFormat="1" ht="24" customHeight="1" x14ac:dyDescent="0.35">
      <c r="A144" s="93" t="s">
        <v>570</v>
      </c>
      <c r="B144" s="93" t="s">
        <v>1495</v>
      </c>
      <c r="C144" s="93"/>
      <c r="D144" s="93"/>
      <c r="E144" s="93"/>
      <c r="F144" s="93"/>
      <c r="G144" s="93"/>
      <c r="H144" s="94">
        <v>45675</v>
      </c>
      <c r="I144" s="94" t="s">
        <v>1493</v>
      </c>
      <c r="J144" s="93" t="s">
        <v>1492</v>
      </c>
      <c r="K144" s="96">
        <v>674</v>
      </c>
      <c r="L144" s="95">
        <v>8</v>
      </c>
      <c r="M144" s="93"/>
      <c r="N144" s="93"/>
    </row>
    <row r="145" spans="1:14" s="91" customFormat="1" ht="24" customHeight="1" x14ac:dyDescent="0.35">
      <c r="A145" s="93" t="s">
        <v>654</v>
      </c>
      <c r="B145" s="93" t="s">
        <v>1611</v>
      </c>
      <c r="C145" s="93"/>
      <c r="D145" s="93"/>
      <c r="E145" s="93"/>
      <c r="F145" s="93"/>
      <c r="G145" s="93"/>
      <c r="H145" s="94">
        <v>45675</v>
      </c>
      <c r="I145" s="93" t="s">
        <v>1493</v>
      </c>
      <c r="J145" s="93" t="s">
        <v>1492</v>
      </c>
      <c r="K145" s="96">
        <v>674</v>
      </c>
      <c r="L145" s="95">
        <v>8</v>
      </c>
      <c r="M145" s="93"/>
      <c r="N145" s="93"/>
    </row>
    <row r="146" spans="1:14" s="91" customFormat="1" ht="24" customHeight="1" x14ac:dyDescent="0.35">
      <c r="A146" s="93" t="s">
        <v>641</v>
      </c>
      <c r="B146" s="93" t="s">
        <v>1495</v>
      </c>
      <c r="C146" s="93"/>
      <c r="D146" s="93"/>
      <c r="E146" s="93"/>
      <c r="F146" s="93"/>
      <c r="G146" s="93"/>
      <c r="H146" s="94">
        <v>45675</v>
      </c>
      <c r="I146" s="93" t="s">
        <v>1493</v>
      </c>
      <c r="J146" s="93" t="s">
        <v>1492</v>
      </c>
      <c r="K146" s="96">
        <v>674</v>
      </c>
      <c r="L146" s="95">
        <v>8</v>
      </c>
      <c r="M146" s="93"/>
      <c r="N146" s="93"/>
    </row>
    <row r="147" spans="1:14" s="91" customFormat="1" ht="24" customHeight="1" x14ac:dyDescent="0.35">
      <c r="A147" s="93" t="s">
        <v>1610</v>
      </c>
      <c r="B147" s="93"/>
      <c r="C147" s="93"/>
      <c r="D147" s="93"/>
      <c r="E147" s="93"/>
      <c r="F147" s="93"/>
      <c r="G147" s="93"/>
      <c r="H147" s="94"/>
      <c r="I147" s="93"/>
      <c r="J147" s="93"/>
      <c r="K147" s="96"/>
      <c r="L147" s="95"/>
      <c r="M147" s="93"/>
      <c r="N147" s="93"/>
    </row>
    <row r="148" spans="1:14" s="91" customFormat="1" ht="24" customHeight="1" x14ac:dyDescent="0.35">
      <c r="A148" s="93" t="s">
        <v>611</v>
      </c>
      <c r="B148" s="93" t="s">
        <v>1495</v>
      </c>
      <c r="C148" s="94"/>
      <c r="D148" s="93"/>
      <c r="E148" s="93"/>
      <c r="F148" s="93"/>
      <c r="G148" s="93"/>
      <c r="H148" s="94">
        <v>45675</v>
      </c>
      <c r="I148" s="93" t="s">
        <v>1493</v>
      </c>
      <c r="J148" s="93" t="s">
        <v>1492</v>
      </c>
      <c r="K148" s="96">
        <v>674</v>
      </c>
      <c r="L148" s="95">
        <v>8</v>
      </c>
      <c r="M148" s="93"/>
      <c r="N148" s="93"/>
    </row>
    <row r="149" spans="1:14" s="91" customFormat="1" ht="24" customHeight="1" x14ac:dyDescent="0.35">
      <c r="A149" s="93" t="s">
        <v>614</v>
      </c>
      <c r="B149" s="93" t="s">
        <v>1495</v>
      </c>
      <c r="C149" s="94"/>
      <c r="D149" s="93"/>
      <c r="E149" s="93"/>
      <c r="F149" s="93"/>
      <c r="G149" s="93"/>
      <c r="H149" s="94">
        <v>45675</v>
      </c>
      <c r="I149" s="93" t="s">
        <v>1493</v>
      </c>
      <c r="J149" s="93" t="s">
        <v>1492</v>
      </c>
      <c r="K149" s="96">
        <v>674</v>
      </c>
      <c r="L149" s="95">
        <v>8</v>
      </c>
      <c r="M149" s="93"/>
      <c r="N149" s="93"/>
    </row>
    <row r="150" spans="1:14" s="91" customFormat="1" ht="24" customHeight="1" x14ac:dyDescent="0.35">
      <c r="A150" s="93" t="s">
        <v>1609</v>
      </c>
      <c r="B150" s="93" t="s">
        <v>1496</v>
      </c>
      <c r="C150" s="94">
        <v>45671</v>
      </c>
      <c r="D150" s="93" t="s">
        <v>1579</v>
      </c>
      <c r="E150" s="93" t="s">
        <v>1390</v>
      </c>
      <c r="F150" s="95">
        <v>442</v>
      </c>
      <c r="G150" s="96">
        <v>8</v>
      </c>
      <c r="H150" s="94">
        <v>45677</v>
      </c>
      <c r="I150" s="93" t="s">
        <v>1493</v>
      </c>
      <c r="J150" s="93" t="s">
        <v>1527</v>
      </c>
      <c r="K150" s="95">
        <v>474</v>
      </c>
      <c r="L150" s="95">
        <v>8</v>
      </c>
      <c r="M150" s="93" t="s">
        <v>1608</v>
      </c>
      <c r="N150" s="93"/>
    </row>
    <row r="151" spans="1:14" s="91" customFormat="1" ht="24" customHeight="1" x14ac:dyDescent="0.35">
      <c r="A151" s="93" t="s">
        <v>1607</v>
      </c>
      <c r="B151" s="93" t="s">
        <v>1516</v>
      </c>
      <c r="C151" s="94">
        <v>45671</v>
      </c>
      <c r="D151" s="93" t="s">
        <v>1579</v>
      </c>
      <c r="E151" s="93" t="s">
        <v>1390</v>
      </c>
      <c r="F151" s="95">
        <v>442</v>
      </c>
      <c r="G151" s="96">
        <v>8</v>
      </c>
      <c r="H151" s="94">
        <v>45677</v>
      </c>
      <c r="I151" s="93" t="s">
        <v>1493</v>
      </c>
      <c r="J151" s="93" t="s">
        <v>1527</v>
      </c>
      <c r="K151" s="95">
        <v>474</v>
      </c>
      <c r="L151" s="95">
        <v>8</v>
      </c>
      <c r="M151" s="93" t="s">
        <v>1578</v>
      </c>
      <c r="N151" s="93"/>
    </row>
    <row r="152" spans="1:14" s="91" customFormat="1" ht="24" customHeight="1" x14ac:dyDescent="0.35">
      <c r="A152" s="93" t="s">
        <v>1606</v>
      </c>
      <c r="B152" s="93" t="s">
        <v>1530</v>
      </c>
      <c r="C152" s="94">
        <v>45671</v>
      </c>
      <c r="D152" s="93" t="s">
        <v>1539</v>
      </c>
      <c r="E152" s="93" t="s">
        <v>1538</v>
      </c>
      <c r="F152" s="95">
        <v>343</v>
      </c>
      <c r="G152" s="96">
        <v>8</v>
      </c>
      <c r="H152" s="94">
        <v>45675</v>
      </c>
      <c r="I152" s="93" t="s">
        <v>1537</v>
      </c>
      <c r="J152" s="93" t="s">
        <v>1553</v>
      </c>
      <c r="K152" s="95">
        <v>329</v>
      </c>
      <c r="L152" s="95">
        <v>8</v>
      </c>
      <c r="M152" s="93" t="s">
        <v>1605</v>
      </c>
      <c r="N152" s="93"/>
    </row>
    <row r="153" spans="1:14" s="91" customFormat="1" ht="24" customHeight="1" x14ac:dyDescent="0.35">
      <c r="A153" s="93" t="s">
        <v>1604</v>
      </c>
      <c r="B153" s="93" t="s">
        <v>1530</v>
      </c>
      <c r="C153" s="94">
        <v>45671</v>
      </c>
      <c r="D153" s="93" t="s">
        <v>1515</v>
      </c>
      <c r="E153" s="93" t="s">
        <v>1514</v>
      </c>
      <c r="F153" s="95">
        <v>463.5</v>
      </c>
      <c r="G153" s="96">
        <v>8</v>
      </c>
      <c r="H153" s="94">
        <v>45675</v>
      </c>
      <c r="I153" s="93" t="s">
        <v>1513</v>
      </c>
      <c r="J153" s="93" t="s">
        <v>1547</v>
      </c>
      <c r="K153" s="95">
        <v>521.5</v>
      </c>
      <c r="L153" s="95">
        <v>8</v>
      </c>
      <c r="M153" s="93" t="s">
        <v>1603</v>
      </c>
      <c r="N153" s="93"/>
    </row>
    <row r="154" spans="1:14" s="91" customFormat="1" ht="24" customHeight="1" x14ac:dyDescent="0.35">
      <c r="A154" s="93" t="s">
        <v>1602</v>
      </c>
      <c r="B154" s="93" t="s">
        <v>1530</v>
      </c>
      <c r="C154" s="94">
        <v>45671</v>
      </c>
      <c r="D154" s="93" t="s">
        <v>1539</v>
      </c>
      <c r="E154" s="93" t="s">
        <v>1538</v>
      </c>
      <c r="F154" s="96">
        <v>343</v>
      </c>
      <c r="G154" s="96">
        <v>8</v>
      </c>
      <c r="H154" s="102">
        <v>45677</v>
      </c>
      <c r="I154" s="103" t="s">
        <v>1601</v>
      </c>
      <c r="J154" s="103" t="s">
        <v>1536</v>
      </c>
      <c r="K154" s="103"/>
      <c r="L154" s="95">
        <v>8</v>
      </c>
      <c r="M154" s="104" t="s">
        <v>1600</v>
      </c>
      <c r="N154" s="93"/>
    </row>
    <row r="155" spans="1:14" s="91" customFormat="1" ht="24" customHeight="1" x14ac:dyDescent="0.35">
      <c r="A155" s="93" t="s">
        <v>1599</v>
      </c>
      <c r="B155" s="93" t="s">
        <v>1496</v>
      </c>
      <c r="C155" s="94">
        <v>45671</v>
      </c>
      <c r="D155" s="99" t="s">
        <v>1598</v>
      </c>
      <c r="E155" s="93" t="s">
        <v>1532</v>
      </c>
      <c r="F155" s="95">
        <v>130</v>
      </c>
      <c r="G155" s="96">
        <v>8</v>
      </c>
      <c r="H155" s="102">
        <v>45677</v>
      </c>
      <c r="I155" s="103" t="s">
        <v>1597</v>
      </c>
      <c r="J155" s="103" t="s">
        <v>1596</v>
      </c>
      <c r="K155" s="110"/>
      <c r="L155" s="95">
        <v>8</v>
      </c>
      <c r="M155" s="93" t="s">
        <v>1874</v>
      </c>
      <c r="N155" s="93"/>
    </row>
    <row r="156" spans="1:14" s="91" customFormat="1" ht="24" customHeight="1" x14ac:dyDescent="0.35">
      <c r="A156" s="93" t="s">
        <v>1595</v>
      </c>
      <c r="B156" s="93" t="s">
        <v>1594</v>
      </c>
      <c r="C156" s="94">
        <v>45671</v>
      </c>
      <c r="D156" s="93" t="s">
        <v>1522</v>
      </c>
      <c r="E156" s="93" t="s">
        <v>1521</v>
      </c>
      <c r="F156" s="95">
        <v>80</v>
      </c>
      <c r="G156" s="96">
        <v>8</v>
      </c>
      <c r="H156" s="94">
        <v>45677</v>
      </c>
      <c r="I156" s="93" t="s">
        <v>1593</v>
      </c>
      <c r="J156" s="93" t="s">
        <v>1519</v>
      </c>
      <c r="K156" s="95">
        <v>80</v>
      </c>
      <c r="L156" s="95">
        <v>8</v>
      </c>
      <c r="M156" s="93" t="s">
        <v>1592</v>
      </c>
      <c r="N156" s="93"/>
    </row>
    <row r="157" spans="1:14" s="91" customFormat="1" ht="24" customHeight="1" x14ac:dyDescent="0.35">
      <c r="A157" s="93" t="s">
        <v>562</v>
      </c>
      <c r="B157" s="93" t="s">
        <v>1497</v>
      </c>
      <c r="C157" s="93"/>
      <c r="D157" s="93"/>
      <c r="E157" s="93"/>
      <c r="F157" s="93"/>
      <c r="G157" s="93"/>
      <c r="H157" s="94">
        <v>45675</v>
      </c>
      <c r="I157" s="94" t="s">
        <v>1493</v>
      </c>
      <c r="J157" s="93" t="s">
        <v>1492</v>
      </c>
      <c r="K157" s="96">
        <v>674</v>
      </c>
      <c r="L157" s="95">
        <v>8</v>
      </c>
      <c r="M157" s="93"/>
      <c r="N157" s="93"/>
    </row>
    <row r="158" spans="1:14" s="91" customFormat="1" ht="24" customHeight="1" x14ac:dyDescent="0.35">
      <c r="A158" s="93" t="s">
        <v>1591</v>
      </c>
      <c r="B158" s="93" t="s">
        <v>1555</v>
      </c>
      <c r="C158" s="94">
        <v>45671</v>
      </c>
      <c r="D158" s="93" t="s">
        <v>1515</v>
      </c>
      <c r="E158" s="93" t="s">
        <v>1514</v>
      </c>
      <c r="F158" s="95">
        <v>463.5</v>
      </c>
      <c r="G158" s="96">
        <v>8</v>
      </c>
      <c r="H158" s="94">
        <v>45677</v>
      </c>
      <c r="I158" s="93" t="s">
        <v>1590</v>
      </c>
      <c r="J158" s="93" t="s">
        <v>1512</v>
      </c>
      <c r="K158" s="95">
        <v>490.5</v>
      </c>
      <c r="L158" s="95">
        <v>8</v>
      </c>
      <c r="M158" s="93" t="s">
        <v>1589</v>
      </c>
      <c r="N158" s="93"/>
    </row>
    <row r="159" spans="1:14" s="91" customFormat="1" ht="24" customHeight="1" x14ac:dyDescent="0.35">
      <c r="A159" s="93" t="s">
        <v>1588</v>
      </c>
      <c r="B159" s="93" t="s">
        <v>1555</v>
      </c>
      <c r="C159" s="94">
        <v>45672</v>
      </c>
      <c r="D159" s="99" t="s">
        <v>1587</v>
      </c>
      <c r="E159" s="99" t="s">
        <v>1521</v>
      </c>
      <c r="F159" s="96">
        <v>87</v>
      </c>
      <c r="G159" s="96">
        <v>8</v>
      </c>
      <c r="H159" s="105"/>
      <c r="I159" s="111"/>
      <c r="J159" s="111"/>
      <c r="K159" s="106"/>
      <c r="L159" s="95"/>
      <c r="M159" s="93"/>
      <c r="N159" s="93"/>
    </row>
    <row r="160" spans="1:14" s="91" customFormat="1" ht="24" customHeight="1" x14ac:dyDescent="0.35">
      <c r="A160" s="93" t="s">
        <v>1213</v>
      </c>
      <c r="B160" s="93" t="s">
        <v>1555</v>
      </c>
      <c r="C160" s="94">
        <v>45671</v>
      </c>
      <c r="D160" s="99" t="s">
        <v>1586</v>
      </c>
      <c r="E160" s="99" t="s">
        <v>1585</v>
      </c>
      <c r="F160" s="95">
        <v>376</v>
      </c>
      <c r="G160" s="96">
        <v>8</v>
      </c>
      <c r="H160" s="102">
        <v>45675</v>
      </c>
      <c r="I160" s="107" t="s">
        <v>1584</v>
      </c>
      <c r="J160" s="107" t="s">
        <v>1583</v>
      </c>
      <c r="K160" s="103"/>
      <c r="L160" s="95"/>
      <c r="M160" s="104" t="s">
        <v>1582</v>
      </c>
      <c r="N160" s="93"/>
    </row>
    <row r="161" spans="1:14" s="91" customFormat="1" ht="24" customHeight="1" x14ac:dyDescent="0.35">
      <c r="A161" s="93" t="s">
        <v>1581</v>
      </c>
      <c r="B161" s="93"/>
      <c r="C161" s="94">
        <v>45671</v>
      </c>
      <c r="D161" s="93" t="s">
        <v>1579</v>
      </c>
      <c r="E161" s="93" t="s">
        <v>1390</v>
      </c>
      <c r="F161" s="95">
        <v>442</v>
      </c>
      <c r="G161" s="96">
        <v>8</v>
      </c>
      <c r="H161" s="94">
        <v>45677</v>
      </c>
      <c r="I161" s="93" t="s">
        <v>1493</v>
      </c>
      <c r="J161" s="93" t="s">
        <v>1527</v>
      </c>
      <c r="K161" s="95">
        <v>474</v>
      </c>
      <c r="L161" s="95">
        <v>8</v>
      </c>
      <c r="M161" s="93" t="s">
        <v>1578</v>
      </c>
      <c r="N161" s="93"/>
    </row>
    <row r="162" spans="1:14" s="91" customFormat="1" ht="24" customHeight="1" x14ac:dyDescent="0.35">
      <c r="A162" s="93" t="s">
        <v>1580</v>
      </c>
      <c r="B162" s="93" t="s">
        <v>1516</v>
      </c>
      <c r="C162" s="94">
        <v>45671</v>
      </c>
      <c r="D162" s="93" t="s">
        <v>1579</v>
      </c>
      <c r="E162" s="93" t="s">
        <v>1390</v>
      </c>
      <c r="F162" s="95">
        <v>442</v>
      </c>
      <c r="G162" s="96">
        <v>8</v>
      </c>
      <c r="H162" s="94">
        <v>45677</v>
      </c>
      <c r="I162" s="93" t="s">
        <v>1493</v>
      </c>
      <c r="J162" s="93" t="s">
        <v>1527</v>
      </c>
      <c r="K162" s="95">
        <v>474</v>
      </c>
      <c r="L162" s="95">
        <v>8</v>
      </c>
      <c r="M162" s="93" t="s">
        <v>1578</v>
      </c>
      <c r="N162" s="93"/>
    </row>
    <row r="163" spans="1:14" s="91" customFormat="1" ht="24" customHeight="1" x14ac:dyDescent="0.35">
      <c r="A163" s="93" t="s">
        <v>1577</v>
      </c>
      <c r="B163" s="93"/>
      <c r="C163" s="94">
        <v>45671</v>
      </c>
      <c r="D163" s="93" t="s">
        <v>1539</v>
      </c>
      <c r="E163" s="93" t="s">
        <v>1538</v>
      </c>
      <c r="F163" s="95">
        <v>343</v>
      </c>
      <c r="G163" s="96">
        <v>8</v>
      </c>
      <c r="H163" s="94">
        <v>45675</v>
      </c>
      <c r="I163" s="93" t="s">
        <v>1537</v>
      </c>
      <c r="J163" s="93" t="s">
        <v>1536</v>
      </c>
      <c r="K163" s="95">
        <v>329</v>
      </c>
      <c r="L163" s="95">
        <v>8</v>
      </c>
      <c r="M163" s="93" t="s">
        <v>1557</v>
      </c>
      <c r="N163" s="93"/>
    </row>
    <row r="164" spans="1:14" s="91" customFormat="1" ht="24" customHeight="1" x14ac:dyDescent="0.35">
      <c r="A164" s="93" t="s">
        <v>1576</v>
      </c>
      <c r="B164" s="93"/>
      <c r="C164" s="94">
        <v>45671</v>
      </c>
      <c r="D164" s="99" t="s">
        <v>1563</v>
      </c>
      <c r="E164" s="93" t="s">
        <v>1393</v>
      </c>
      <c r="F164" s="95">
        <v>446</v>
      </c>
      <c r="G164" s="96">
        <v>8</v>
      </c>
      <c r="H164" s="94">
        <v>45675</v>
      </c>
      <c r="I164" s="93" t="s">
        <v>1575</v>
      </c>
      <c r="J164" s="93" t="s">
        <v>1574</v>
      </c>
      <c r="K164" s="95">
        <v>446</v>
      </c>
      <c r="L164" s="95">
        <v>8</v>
      </c>
      <c r="M164" s="93" t="s">
        <v>1573</v>
      </c>
      <c r="N164" s="93"/>
    </row>
    <row r="165" spans="1:14" s="91" customFormat="1" ht="24" customHeight="1" x14ac:dyDescent="0.35">
      <c r="A165" s="93" t="s">
        <v>1572</v>
      </c>
      <c r="B165" s="93" t="s">
        <v>1555</v>
      </c>
      <c r="C165" s="94">
        <v>45672</v>
      </c>
      <c r="D165" s="99" t="s">
        <v>1571</v>
      </c>
      <c r="E165" s="99" t="s">
        <v>1570</v>
      </c>
      <c r="F165" s="95">
        <v>149</v>
      </c>
      <c r="G165" s="96">
        <v>8</v>
      </c>
      <c r="H165" s="94">
        <v>45675</v>
      </c>
      <c r="I165" s="99" t="s">
        <v>1569</v>
      </c>
      <c r="J165" s="99" t="s">
        <v>1568</v>
      </c>
      <c r="K165" s="95">
        <v>189</v>
      </c>
      <c r="L165" s="95">
        <v>8</v>
      </c>
      <c r="M165" s="93" t="s">
        <v>1567</v>
      </c>
      <c r="N165" s="93"/>
    </row>
    <row r="166" spans="1:14" s="91" customFormat="1" ht="24" customHeight="1" x14ac:dyDescent="0.35">
      <c r="A166" s="93" t="s">
        <v>1566</v>
      </c>
      <c r="B166" s="93"/>
      <c r="C166" s="94">
        <v>45671</v>
      </c>
      <c r="D166" s="93" t="s">
        <v>1539</v>
      </c>
      <c r="E166" s="93" t="s">
        <v>1538</v>
      </c>
      <c r="F166" s="95">
        <v>343</v>
      </c>
      <c r="G166" s="96">
        <v>8</v>
      </c>
      <c r="H166" s="94">
        <v>45675</v>
      </c>
      <c r="I166" s="93" t="s">
        <v>1537</v>
      </c>
      <c r="J166" s="93" t="s">
        <v>1553</v>
      </c>
      <c r="K166" s="95">
        <v>329</v>
      </c>
      <c r="L166" s="95">
        <v>8</v>
      </c>
      <c r="M166" s="93" t="s">
        <v>1559</v>
      </c>
      <c r="N166" s="93"/>
    </row>
    <row r="167" spans="1:14" s="91" customFormat="1" ht="24" customHeight="1" x14ac:dyDescent="0.35">
      <c r="A167" s="93" t="s">
        <v>1565</v>
      </c>
      <c r="B167" s="93"/>
      <c r="C167" s="94">
        <v>45671</v>
      </c>
      <c r="D167" s="93" t="s">
        <v>1539</v>
      </c>
      <c r="E167" s="93" t="s">
        <v>1538</v>
      </c>
      <c r="F167" s="95">
        <v>343</v>
      </c>
      <c r="G167" s="96">
        <v>8</v>
      </c>
      <c r="H167" s="94">
        <v>45675</v>
      </c>
      <c r="I167" s="93" t="s">
        <v>1537</v>
      </c>
      <c r="J167" s="93" t="s">
        <v>1553</v>
      </c>
      <c r="K167" s="95">
        <v>329</v>
      </c>
      <c r="L167" s="95">
        <v>8</v>
      </c>
      <c r="M167" s="93" t="s">
        <v>1559</v>
      </c>
      <c r="N167" s="93"/>
    </row>
    <row r="168" spans="1:14" s="91" customFormat="1" ht="24" customHeight="1" x14ac:dyDescent="0.35">
      <c r="A168" s="93" t="s">
        <v>1564</v>
      </c>
      <c r="B168" s="93" t="s">
        <v>1496</v>
      </c>
      <c r="C168" s="94">
        <v>45671</v>
      </c>
      <c r="D168" s="93" t="s">
        <v>1563</v>
      </c>
      <c r="E168" s="93" t="s">
        <v>1393</v>
      </c>
      <c r="F168" s="95">
        <v>446</v>
      </c>
      <c r="G168" s="96">
        <v>8</v>
      </c>
      <c r="H168" s="94">
        <v>45677</v>
      </c>
      <c r="I168" s="93" t="s">
        <v>1562</v>
      </c>
      <c r="J168" s="93" t="s">
        <v>1561</v>
      </c>
      <c r="K168" s="95">
        <v>517</v>
      </c>
      <c r="L168" s="95">
        <v>8</v>
      </c>
      <c r="M168" s="93" t="s">
        <v>1560</v>
      </c>
      <c r="N168" s="93"/>
    </row>
    <row r="169" spans="1:14" s="91" customFormat="1" ht="24" customHeight="1" x14ac:dyDescent="0.35">
      <c r="A169" s="93" t="s">
        <v>938</v>
      </c>
      <c r="B169" s="93" t="s">
        <v>1524</v>
      </c>
      <c r="C169" s="94">
        <v>45671</v>
      </c>
      <c r="D169" s="93" t="s">
        <v>1539</v>
      </c>
      <c r="E169" s="93" t="s">
        <v>1538</v>
      </c>
      <c r="F169" s="95">
        <v>343</v>
      </c>
      <c r="G169" s="96">
        <v>8</v>
      </c>
      <c r="H169" s="94">
        <v>45675</v>
      </c>
      <c r="I169" s="93" t="s">
        <v>1537</v>
      </c>
      <c r="J169" s="93" t="s">
        <v>1553</v>
      </c>
      <c r="K169" s="95">
        <v>329</v>
      </c>
      <c r="L169" s="95">
        <v>8</v>
      </c>
      <c r="M169" s="93" t="s">
        <v>1559</v>
      </c>
      <c r="N169" s="93"/>
    </row>
    <row r="170" spans="1:14" s="91" customFormat="1" ht="24" customHeight="1" x14ac:dyDescent="0.35">
      <c r="A170" s="93" t="s">
        <v>1558</v>
      </c>
      <c r="B170" s="93" t="s">
        <v>1496</v>
      </c>
      <c r="C170" s="94">
        <v>45671</v>
      </c>
      <c r="D170" s="93" t="s">
        <v>1539</v>
      </c>
      <c r="E170" s="93" t="s">
        <v>1538</v>
      </c>
      <c r="F170" s="95">
        <v>343</v>
      </c>
      <c r="G170" s="96">
        <v>8</v>
      </c>
      <c r="H170" s="94">
        <v>45677</v>
      </c>
      <c r="I170" s="93" t="s">
        <v>1537</v>
      </c>
      <c r="J170" s="93" t="s">
        <v>1536</v>
      </c>
      <c r="K170" s="95">
        <v>329</v>
      </c>
      <c r="L170" s="95">
        <v>8</v>
      </c>
      <c r="M170" s="93" t="s">
        <v>1557</v>
      </c>
      <c r="N170" s="93"/>
    </row>
    <row r="171" spans="1:14" s="91" customFormat="1" ht="24" customHeight="1" x14ac:dyDescent="0.35">
      <c r="A171" s="93" t="s">
        <v>1556</v>
      </c>
      <c r="B171" s="93" t="s">
        <v>1555</v>
      </c>
      <c r="C171" s="94">
        <v>45675</v>
      </c>
      <c r="D171" s="93" t="s">
        <v>1554</v>
      </c>
      <c r="E171" s="93" t="s">
        <v>1538</v>
      </c>
      <c r="F171" s="95">
        <v>295</v>
      </c>
      <c r="G171" s="96">
        <v>8</v>
      </c>
      <c r="H171" s="94">
        <v>45677</v>
      </c>
      <c r="I171" s="93" t="s">
        <v>1537</v>
      </c>
      <c r="J171" s="93" t="s">
        <v>1553</v>
      </c>
      <c r="K171" s="95">
        <v>329</v>
      </c>
      <c r="L171" s="95">
        <v>8</v>
      </c>
      <c r="M171" s="93" t="s">
        <v>1552</v>
      </c>
      <c r="N171" s="93"/>
    </row>
    <row r="172" spans="1:14" s="91" customFormat="1" ht="24" customHeight="1" x14ac:dyDescent="0.35">
      <c r="A172" s="93" t="s">
        <v>1551</v>
      </c>
      <c r="B172" s="93"/>
      <c r="C172" s="94">
        <v>45671</v>
      </c>
      <c r="D172" s="93" t="s">
        <v>1508</v>
      </c>
      <c r="E172" s="93" t="s">
        <v>1507</v>
      </c>
      <c r="F172" s="95">
        <v>291</v>
      </c>
      <c r="G172" s="96">
        <v>8</v>
      </c>
      <c r="H172" s="94">
        <v>45675</v>
      </c>
      <c r="I172" s="93" t="s">
        <v>1550</v>
      </c>
      <c r="J172" s="93" t="s">
        <v>1505</v>
      </c>
      <c r="K172" s="95">
        <v>266</v>
      </c>
      <c r="L172" s="95">
        <v>8</v>
      </c>
      <c r="M172" s="93" t="s">
        <v>1504</v>
      </c>
      <c r="N172" s="93"/>
    </row>
    <row r="173" spans="1:14" s="91" customFormat="1" ht="24" customHeight="1" x14ac:dyDescent="0.35">
      <c r="A173" s="93" t="s">
        <v>1549</v>
      </c>
      <c r="B173" s="93"/>
      <c r="C173" s="94">
        <v>45671</v>
      </c>
      <c r="D173" s="93" t="s">
        <v>1234</v>
      </c>
      <c r="E173" s="93" t="s">
        <v>1494</v>
      </c>
      <c r="F173" s="95">
        <v>673</v>
      </c>
      <c r="G173" s="96">
        <v>8</v>
      </c>
      <c r="H173" s="94"/>
      <c r="I173" s="93"/>
      <c r="J173" s="93"/>
      <c r="K173" s="95"/>
      <c r="L173" s="95"/>
      <c r="M173" s="93"/>
      <c r="N173" s="93"/>
    </row>
    <row r="174" spans="1:14" s="91" customFormat="1" ht="24" customHeight="1" x14ac:dyDescent="0.35">
      <c r="A174" s="93" t="s">
        <v>1548</v>
      </c>
      <c r="B174" s="93"/>
      <c r="C174" s="94">
        <v>45671</v>
      </c>
      <c r="D174" s="93" t="s">
        <v>1515</v>
      </c>
      <c r="E174" s="93" t="s">
        <v>1514</v>
      </c>
      <c r="F174" s="95">
        <v>463.5</v>
      </c>
      <c r="G174" s="96">
        <v>8</v>
      </c>
      <c r="H174" s="94">
        <v>45677</v>
      </c>
      <c r="I174" s="93" t="s">
        <v>1513</v>
      </c>
      <c r="J174" s="93" t="s">
        <v>1547</v>
      </c>
      <c r="K174" s="95">
        <v>521.5</v>
      </c>
      <c r="L174" s="95">
        <v>8</v>
      </c>
      <c r="M174" s="93" t="s">
        <v>1511</v>
      </c>
      <c r="N174" s="93"/>
    </row>
    <row r="175" spans="1:14" s="91" customFormat="1" ht="24" customHeight="1" x14ac:dyDescent="0.35">
      <c r="A175" s="93" t="s">
        <v>1546</v>
      </c>
      <c r="B175" s="93"/>
      <c r="C175" s="94">
        <v>45671</v>
      </c>
      <c r="D175" s="93" t="s">
        <v>1545</v>
      </c>
      <c r="E175" s="93" t="s">
        <v>1544</v>
      </c>
      <c r="F175" s="95">
        <v>289.5</v>
      </c>
      <c r="G175" s="96">
        <v>8</v>
      </c>
      <c r="H175" s="94">
        <v>45675</v>
      </c>
      <c r="I175" s="93" t="s">
        <v>1543</v>
      </c>
      <c r="J175" s="93" t="s">
        <v>1542</v>
      </c>
      <c r="K175" s="95">
        <v>247.5</v>
      </c>
      <c r="L175" s="95">
        <v>8</v>
      </c>
      <c r="M175" s="93" t="s">
        <v>1541</v>
      </c>
      <c r="N175" s="93"/>
    </row>
    <row r="176" spans="1:14" s="91" customFormat="1" ht="24" customHeight="1" x14ac:dyDescent="0.35">
      <c r="A176" s="93" t="s">
        <v>1540</v>
      </c>
      <c r="B176" s="93" t="s">
        <v>1516</v>
      </c>
      <c r="C176" s="94">
        <v>45671</v>
      </c>
      <c r="D176" s="93" t="s">
        <v>1539</v>
      </c>
      <c r="E176" s="93" t="s">
        <v>1538</v>
      </c>
      <c r="F176" s="95">
        <v>343</v>
      </c>
      <c r="G176" s="96">
        <v>8</v>
      </c>
      <c r="H176" s="94">
        <v>45677</v>
      </c>
      <c r="I176" s="93" t="s">
        <v>1537</v>
      </c>
      <c r="J176" s="93" t="s">
        <v>1536</v>
      </c>
      <c r="K176" s="95">
        <v>329</v>
      </c>
      <c r="L176" s="95">
        <v>8</v>
      </c>
      <c r="M176" s="93" t="s">
        <v>1535</v>
      </c>
      <c r="N176" s="93"/>
    </row>
    <row r="177" spans="1:14" s="91" customFormat="1" ht="24" customHeight="1" x14ac:dyDescent="0.35">
      <c r="A177" s="93" t="s">
        <v>1534</v>
      </c>
      <c r="B177" s="93" t="s">
        <v>1496</v>
      </c>
      <c r="C177" s="94">
        <v>45671</v>
      </c>
      <c r="D177" s="93" t="s">
        <v>1533</v>
      </c>
      <c r="E177" s="93" t="s">
        <v>1532</v>
      </c>
      <c r="F177" s="95">
        <v>130</v>
      </c>
      <c r="G177" s="96">
        <v>8</v>
      </c>
      <c r="H177" s="94"/>
      <c r="I177" s="93"/>
      <c r="J177" s="93"/>
      <c r="K177" s="95"/>
      <c r="L177" s="95">
        <v>8</v>
      </c>
      <c r="M177" s="93" t="s">
        <v>1874</v>
      </c>
      <c r="N177" s="93"/>
    </row>
    <row r="178" spans="1:14" s="91" customFormat="1" ht="24" customHeight="1" x14ac:dyDescent="0.35">
      <c r="A178" s="93" t="s">
        <v>1531</v>
      </c>
      <c r="B178" s="93" t="s">
        <v>1530</v>
      </c>
      <c r="C178" s="105">
        <v>45671</v>
      </c>
      <c r="D178" s="111" t="s">
        <v>1529</v>
      </c>
      <c r="E178" s="106" t="s">
        <v>1390</v>
      </c>
      <c r="F178" s="108">
        <v>474</v>
      </c>
      <c r="G178" s="96">
        <v>8</v>
      </c>
      <c r="H178" s="94">
        <v>45675</v>
      </c>
      <c r="I178" s="93" t="s">
        <v>1528</v>
      </c>
      <c r="J178" s="93" t="s">
        <v>1527</v>
      </c>
      <c r="K178" s="95">
        <v>431</v>
      </c>
      <c r="L178" s="95">
        <v>8</v>
      </c>
      <c r="M178" s="104" t="s">
        <v>1526</v>
      </c>
      <c r="N178" s="93"/>
    </row>
    <row r="179" spans="1:14" s="91" customFormat="1" ht="24" customHeight="1" x14ac:dyDescent="0.35">
      <c r="A179" s="93" t="s">
        <v>1525</v>
      </c>
      <c r="B179" s="93" t="s">
        <v>1524</v>
      </c>
      <c r="C179" s="94">
        <v>45671</v>
      </c>
      <c r="D179" s="93" t="s">
        <v>1515</v>
      </c>
      <c r="E179" s="93" t="s">
        <v>1514</v>
      </c>
      <c r="F179" s="95">
        <v>463.5</v>
      </c>
      <c r="G179" s="96">
        <v>8</v>
      </c>
      <c r="H179" s="94">
        <v>45675</v>
      </c>
      <c r="I179" s="93" t="s">
        <v>1513</v>
      </c>
      <c r="J179" s="93" t="s">
        <v>1512</v>
      </c>
      <c r="K179" s="95">
        <v>521.5</v>
      </c>
      <c r="L179" s="95">
        <v>8</v>
      </c>
      <c r="M179" s="93" t="s">
        <v>1511</v>
      </c>
      <c r="N179" s="93"/>
    </row>
    <row r="180" spans="1:14" s="91" customFormat="1" ht="24" customHeight="1" x14ac:dyDescent="0.35">
      <c r="A180" s="93" t="s">
        <v>1523</v>
      </c>
      <c r="B180" s="93" t="s">
        <v>1516</v>
      </c>
      <c r="C180" s="94">
        <v>45671</v>
      </c>
      <c r="D180" s="93" t="s">
        <v>1522</v>
      </c>
      <c r="E180" s="93" t="s">
        <v>1521</v>
      </c>
      <c r="F180" s="95">
        <v>80</v>
      </c>
      <c r="G180" s="96">
        <v>8</v>
      </c>
      <c r="H180" s="94">
        <v>45675</v>
      </c>
      <c r="I180" s="93" t="s">
        <v>1520</v>
      </c>
      <c r="J180" s="93" t="s">
        <v>1519</v>
      </c>
      <c r="K180" s="95">
        <v>80</v>
      </c>
      <c r="L180" s="95">
        <v>8</v>
      </c>
      <c r="M180" s="93" t="s">
        <v>1518</v>
      </c>
      <c r="N180" s="93" t="s">
        <v>1865</v>
      </c>
    </row>
    <row r="181" spans="1:14" s="91" customFormat="1" ht="24" customHeight="1" x14ac:dyDescent="0.35">
      <c r="A181" s="93" t="s">
        <v>1517</v>
      </c>
      <c r="B181" s="93" t="s">
        <v>1516</v>
      </c>
      <c r="C181" s="94">
        <v>45671</v>
      </c>
      <c r="D181" s="93" t="s">
        <v>1515</v>
      </c>
      <c r="E181" s="93" t="s">
        <v>1514</v>
      </c>
      <c r="F181" s="95">
        <v>463.5</v>
      </c>
      <c r="G181" s="96">
        <v>8</v>
      </c>
      <c r="H181" s="94">
        <v>45677</v>
      </c>
      <c r="I181" s="93" t="s">
        <v>1513</v>
      </c>
      <c r="J181" s="93" t="s">
        <v>1512</v>
      </c>
      <c r="K181" s="95">
        <v>521.5</v>
      </c>
      <c r="L181" s="95">
        <v>8</v>
      </c>
      <c r="M181" s="93" t="s">
        <v>1511</v>
      </c>
      <c r="N181" s="93" t="s">
        <v>1865</v>
      </c>
    </row>
    <row r="182" spans="1:14" s="91" customFormat="1" ht="24" customHeight="1" x14ac:dyDescent="0.35">
      <c r="A182" s="93" t="s">
        <v>617</v>
      </c>
      <c r="B182" s="93" t="s">
        <v>1495</v>
      </c>
      <c r="C182" s="93"/>
      <c r="D182" s="93"/>
      <c r="E182" s="93"/>
      <c r="F182" s="93"/>
      <c r="G182" s="96">
        <v>8</v>
      </c>
      <c r="H182" s="94">
        <v>45675</v>
      </c>
      <c r="I182" s="93" t="s">
        <v>1493</v>
      </c>
      <c r="J182" s="93" t="s">
        <v>1492</v>
      </c>
      <c r="K182" s="96">
        <v>674</v>
      </c>
      <c r="L182" s="95">
        <v>8</v>
      </c>
      <c r="M182" s="104" t="s">
        <v>1510</v>
      </c>
      <c r="N182" s="93" t="s">
        <v>1865</v>
      </c>
    </row>
    <row r="183" spans="1:14" s="91" customFormat="1" ht="24" customHeight="1" x14ac:dyDescent="0.35">
      <c r="A183" s="93" t="s">
        <v>1509</v>
      </c>
      <c r="B183" s="93"/>
      <c r="C183" s="94">
        <v>45671</v>
      </c>
      <c r="D183" s="93" t="s">
        <v>1508</v>
      </c>
      <c r="E183" s="93" t="s">
        <v>1507</v>
      </c>
      <c r="F183" s="95">
        <v>291</v>
      </c>
      <c r="G183" s="96">
        <v>8</v>
      </c>
      <c r="H183" s="112">
        <v>45676</v>
      </c>
      <c r="I183" s="93" t="s">
        <v>1506</v>
      </c>
      <c r="J183" s="93" t="s">
        <v>1505</v>
      </c>
      <c r="K183" s="93"/>
      <c r="L183" s="95">
        <v>8</v>
      </c>
      <c r="M183" s="93" t="s">
        <v>1504</v>
      </c>
      <c r="N183" s="93" t="s">
        <v>1865</v>
      </c>
    </row>
    <row r="184" spans="1:14" s="91" customFormat="1" ht="24" customHeight="1" x14ac:dyDescent="0.35">
      <c r="A184" s="99" t="s">
        <v>1503</v>
      </c>
      <c r="B184" s="93"/>
      <c r="C184" s="94">
        <v>45673</v>
      </c>
      <c r="D184" s="93" t="s">
        <v>1366</v>
      </c>
      <c r="E184" s="93" t="s">
        <v>1499</v>
      </c>
      <c r="F184" s="95">
        <v>1077</v>
      </c>
      <c r="G184" s="96">
        <v>8</v>
      </c>
      <c r="H184" s="93"/>
      <c r="I184" s="93"/>
      <c r="J184" s="93"/>
      <c r="K184" s="93"/>
      <c r="L184" s="95"/>
      <c r="M184" s="93"/>
      <c r="N184" s="93" t="s">
        <v>1865</v>
      </c>
    </row>
    <row r="185" spans="1:14" s="91" customFormat="1" ht="24" customHeight="1" x14ac:dyDescent="0.35">
      <c r="A185" s="99" t="s">
        <v>1502</v>
      </c>
      <c r="B185" s="93"/>
      <c r="C185" s="94">
        <v>45673</v>
      </c>
      <c r="D185" s="93" t="s">
        <v>1366</v>
      </c>
      <c r="E185" s="93" t="s">
        <v>1499</v>
      </c>
      <c r="F185" s="95">
        <v>1077</v>
      </c>
      <c r="G185" s="96">
        <v>8</v>
      </c>
      <c r="H185" s="93"/>
      <c r="I185" s="93"/>
      <c r="J185" s="93"/>
      <c r="K185" s="93"/>
      <c r="L185" s="95"/>
      <c r="M185" s="93"/>
      <c r="N185" s="93" t="s">
        <v>1865</v>
      </c>
    </row>
    <row r="186" spans="1:14" s="91" customFormat="1" ht="24" customHeight="1" x14ac:dyDescent="0.35">
      <c r="A186" s="99" t="s">
        <v>1501</v>
      </c>
      <c r="B186" s="93"/>
      <c r="C186" s="94">
        <v>45673</v>
      </c>
      <c r="D186" s="93" t="s">
        <v>1366</v>
      </c>
      <c r="E186" s="93" t="s">
        <v>1499</v>
      </c>
      <c r="F186" s="95">
        <v>1077</v>
      </c>
      <c r="G186" s="96">
        <v>8</v>
      </c>
      <c r="H186" s="93"/>
      <c r="I186" s="93"/>
      <c r="J186" s="93"/>
      <c r="K186" s="93"/>
      <c r="L186" s="95"/>
      <c r="M186" s="93"/>
      <c r="N186" s="93" t="s">
        <v>1865</v>
      </c>
    </row>
    <row r="187" spans="1:14" s="91" customFormat="1" ht="24" customHeight="1" x14ac:dyDescent="0.35">
      <c r="A187" s="99" t="s">
        <v>1500</v>
      </c>
      <c r="B187" s="93"/>
      <c r="C187" s="94">
        <v>45673</v>
      </c>
      <c r="D187" s="93" t="s">
        <v>1366</v>
      </c>
      <c r="E187" s="93" t="s">
        <v>1499</v>
      </c>
      <c r="F187" s="95">
        <v>1077</v>
      </c>
      <c r="G187" s="96">
        <v>8</v>
      </c>
      <c r="H187" s="93"/>
      <c r="I187" s="93"/>
      <c r="J187" s="93"/>
      <c r="K187" s="93"/>
      <c r="L187" s="95"/>
      <c r="M187" s="93"/>
      <c r="N187" s="93" t="s">
        <v>1865</v>
      </c>
    </row>
    <row r="188" spans="1:14" s="91" customFormat="1" ht="24" customHeight="1" x14ac:dyDescent="0.35">
      <c r="A188" s="93" t="s">
        <v>947</v>
      </c>
      <c r="B188" s="93"/>
      <c r="C188" s="94"/>
      <c r="D188" s="93"/>
      <c r="E188" s="93"/>
      <c r="F188" s="93"/>
      <c r="G188" s="96">
        <v>8</v>
      </c>
      <c r="H188" s="94"/>
      <c r="I188" s="93"/>
      <c r="J188" s="93"/>
      <c r="K188" s="93"/>
      <c r="L188" s="95"/>
      <c r="M188" s="104" t="s">
        <v>1498</v>
      </c>
      <c r="N188" s="93" t="s">
        <v>1865</v>
      </c>
    </row>
    <row r="189" spans="1:14" s="91" customFormat="1" ht="24" customHeight="1" x14ac:dyDescent="0.35">
      <c r="A189" s="93" t="s">
        <v>626</v>
      </c>
      <c r="B189" s="93" t="s">
        <v>1495</v>
      </c>
      <c r="C189" s="93"/>
      <c r="D189" s="93"/>
      <c r="E189" s="93"/>
      <c r="F189" s="93"/>
      <c r="G189" s="93"/>
      <c r="H189" s="94">
        <v>45675</v>
      </c>
      <c r="I189" s="93" t="s">
        <v>1493</v>
      </c>
      <c r="J189" s="93" t="s">
        <v>1492</v>
      </c>
      <c r="K189" s="96">
        <v>674</v>
      </c>
      <c r="L189" s="95">
        <v>8</v>
      </c>
      <c r="M189" s="93"/>
      <c r="N189" s="93"/>
    </row>
    <row r="190" spans="1:14" s="91" customFormat="1" ht="24" customHeight="1" x14ac:dyDescent="0.35">
      <c r="A190" s="93" t="s">
        <v>629</v>
      </c>
      <c r="B190" s="93" t="s">
        <v>1495</v>
      </c>
      <c r="C190" s="93"/>
      <c r="D190" s="93"/>
      <c r="E190" s="93"/>
      <c r="F190" s="93"/>
      <c r="G190" s="93"/>
      <c r="H190" s="94">
        <v>45675</v>
      </c>
      <c r="I190" s="93" t="s">
        <v>1493</v>
      </c>
      <c r="J190" s="93" t="s">
        <v>1492</v>
      </c>
      <c r="K190" s="96">
        <v>674</v>
      </c>
      <c r="L190" s="95">
        <v>8</v>
      </c>
      <c r="M190" s="93"/>
      <c r="N190" s="93"/>
    </row>
    <row r="191" spans="1:14" s="91" customFormat="1" ht="24" customHeight="1" x14ac:dyDescent="0.35">
      <c r="A191" s="93" t="s">
        <v>9</v>
      </c>
      <c r="B191" s="93" t="s">
        <v>1497</v>
      </c>
      <c r="C191" s="94">
        <v>45670</v>
      </c>
      <c r="D191" s="94" t="s">
        <v>1234</v>
      </c>
      <c r="E191" s="93" t="s">
        <v>1494</v>
      </c>
      <c r="F191" s="96">
        <v>673</v>
      </c>
      <c r="G191" s="96">
        <v>8</v>
      </c>
      <c r="H191" s="94">
        <v>45677</v>
      </c>
      <c r="I191" s="94" t="s">
        <v>1493</v>
      </c>
      <c r="J191" s="93" t="s">
        <v>1492</v>
      </c>
      <c r="K191" s="96">
        <v>674</v>
      </c>
      <c r="L191" s="95">
        <v>8</v>
      </c>
      <c r="M191" s="93"/>
      <c r="N191" s="93"/>
    </row>
    <row r="192" spans="1:14" s="91" customFormat="1" ht="24" customHeight="1" x14ac:dyDescent="0.35">
      <c r="A192" s="93" t="s">
        <v>1336</v>
      </c>
      <c r="B192" s="93" t="s">
        <v>1495</v>
      </c>
      <c r="C192" s="94">
        <v>45670</v>
      </c>
      <c r="D192" s="94"/>
      <c r="E192" s="93" t="s">
        <v>1494</v>
      </c>
      <c r="F192" s="96">
        <v>673</v>
      </c>
      <c r="G192" s="96">
        <v>8</v>
      </c>
      <c r="H192" s="94">
        <v>45677</v>
      </c>
      <c r="I192" s="94" t="s">
        <v>1493</v>
      </c>
      <c r="J192" s="93" t="s">
        <v>1492</v>
      </c>
      <c r="K192" s="96">
        <v>674</v>
      </c>
      <c r="L192" s="95">
        <v>8</v>
      </c>
      <c r="M192" s="93"/>
      <c r="N192" s="93"/>
    </row>
    <row r="193" spans="1:14" s="91" customFormat="1" ht="24" customHeight="1" x14ac:dyDescent="0.35">
      <c r="A193" s="93" t="s">
        <v>1338</v>
      </c>
      <c r="B193" s="93" t="s">
        <v>1495</v>
      </c>
      <c r="C193" s="94">
        <v>45670</v>
      </c>
      <c r="D193" s="94"/>
      <c r="E193" s="93" t="s">
        <v>1494</v>
      </c>
      <c r="F193" s="96">
        <v>673</v>
      </c>
      <c r="G193" s="96">
        <v>8</v>
      </c>
      <c r="H193" s="94">
        <v>45677</v>
      </c>
      <c r="I193" s="94" t="s">
        <v>1493</v>
      </c>
      <c r="J193" s="93" t="s">
        <v>1492</v>
      </c>
      <c r="K193" s="96">
        <v>674</v>
      </c>
      <c r="L193" s="95">
        <v>8</v>
      </c>
      <c r="M193" s="93"/>
      <c r="N193" s="93"/>
    </row>
    <row r="194" spans="1:14" s="91" customFormat="1" ht="24" customHeight="1" x14ac:dyDescent="0.35">
      <c r="A194" s="93" t="s">
        <v>1335</v>
      </c>
      <c r="B194" s="93" t="s">
        <v>1496</v>
      </c>
      <c r="C194" s="94">
        <v>45671</v>
      </c>
      <c r="D194" s="93" t="s">
        <v>1234</v>
      </c>
      <c r="E194" s="93" t="s">
        <v>1494</v>
      </c>
      <c r="F194" s="95">
        <v>673</v>
      </c>
      <c r="G194" s="96">
        <v>8</v>
      </c>
      <c r="H194" s="94">
        <v>45677</v>
      </c>
      <c r="I194" s="93" t="s">
        <v>1493</v>
      </c>
      <c r="J194" s="93" t="s">
        <v>1492</v>
      </c>
      <c r="K194" s="95">
        <v>674</v>
      </c>
      <c r="L194" s="95">
        <v>8</v>
      </c>
      <c r="M194" s="93"/>
      <c r="N194" s="93"/>
    </row>
    <row r="195" spans="1:14" s="91" customFormat="1" ht="24" customHeight="1" x14ac:dyDescent="0.35">
      <c r="A195" s="93" t="s">
        <v>1334</v>
      </c>
      <c r="B195" s="93" t="s">
        <v>1495</v>
      </c>
      <c r="C195" s="94">
        <v>45670</v>
      </c>
      <c r="D195" s="94"/>
      <c r="E195" s="93" t="s">
        <v>1494</v>
      </c>
      <c r="F195" s="96">
        <v>673</v>
      </c>
      <c r="G195" s="96">
        <v>8</v>
      </c>
      <c r="H195" s="94">
        <v>45677</v>
      </c>
      <c r="I195" s="94" t="s">
        <v>1493</v>
      </c>
      <c r="J195" s="93" t="s">
        <v>1492</v>
      </c>
      <c r="K195" s="96">
        <v>674</v>
      </c>
      <c r="L195" s="95">
        <v>8</v>
      </c>
      <c r="M195" s="93"/>
      <c r="N195" s="93"/>
    </row>
    <row r="196" spans="1:14" s="91" customFormat="1" ht="24" customHeight="1" x14ac:dyDescent="0.35">
      <c r="A196" s="93"/>
      <c r="B196" s="93"/>
      <c r="C196" s="93"/>
      <c r="D196" s="93"/>
      <c r="E196" s="93"/>
      <c r="F196" s="113">
        <f>SUM(F4:F195)</f>
        <v>69413</v>
      </c>
      <c r="G196" s="113">
        <f>SUM(G4:G195)</f>
        <v>1280</v>
      </c>
      <c r="H196" s="93"/>
      <c r="I196" s="93"/>
      <c r="J196" s="93"/>
      <c r="K196" s="113">
        <f>SUM(K4:K195)</f>
        <v>79940</v>
      </c>
      <c r="L196" s="113">
        <f>SUM(L4:L195)</f>
        <v>1384</v>
      </c>
      <c r="M196" s="93"/>
      <c r="N196" s="93"/>
    </row>
    <row r="197" spans="1:14" s="90" customFormat="1" ht="21.85" customHeight="1" x14ac:dyDescent="0.35">
      <c r="A197" s="177">
        <f>SUM(A196:L196)</f>
        <v>152017</v>
      </c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93"/>
      <c r="N197" s="93"/>
    </row>
  </sheetData>
  <mergeCells count="10">
    <mergeCell ref="A197:L197"/>
    <mergeCell ref="A2:A3"/>
    <mergeCell ref="B2:B3"/>
    <mergeCell ref="G2:G3"/>
    <mergeCell ref="L2:L3"/>
    <mergeCell ref="A1:N1"/>
    <mergeCell ref="M2:M3"/>
    <mergeCell ref="N2:N3"/>
    <mergeCell ref="C2:F2"/>
    <mergeCell ref="H2:K2"/>
  </mergeCells>
  <phoneticPr fontId="1" type="noConversion"/>
  <dataValidations count="1">
    <dataValidation type="list" allowBlank="1" showInputMessage="1" showErrorMessage="1" sqref="N170:N172" xr:uid="{00000000-0002-0000-0000-000000000000}">
      <formula1>"电子发票,纸质报销凭证"</formula1>
    </dataValidation>
  </dataValidations>
  <pageMargins left="0.25" right="0.25" top="0.75" bottom="0.75" header="0.3" footer="0.3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3EE5-DFFD-4775-A405-09162ABC8EB7}">
  <dimension ref="A1:G19"/>
  <sheetViews>
    <sheetView workbookViewId="0">
      <selection activeCell="K16" sqref="K16"/>
    </sheetView>
  </sheetViews>
  <sheetFormatPr defaultRowHeight="12.75" x14ac:dyDescent="0.35"/>
  <cols>
    <col min="1" max="1" width="5.42578125" bestFit="1" customWidth="1"/>
    <col min="2" max="7" width="13.640625" customWidth="1"/>
  </cols>
  <sheetData>
    <row r="1" spans="1:7" s="64" customFormat="1" ht="20.25" customHeight="1" x14ac:dyDescent="0.35">
      <c r="A1" s="180" t="s">
        <v>1268</v>
      </c>
      <c r="B1" s="180"/>
      <c r="C1" s="180"/>
      <c r="D1" s="180"/>
      <c r="E1" s="180"/>
      <c r="F1" s="180"/>
      <c r="G1" s="180"/>
    </row>
    <row r="2" spans="1:7" ht="15.75" x14ac:dyDescent="0.35">
      <c r="A2" s="70" t="s">
        <v>1230</v>
      </c>
      <c r="B2" s="70" t="s">
        <v>1263</v>
      </c>
      <c r="C2" s="70" t="s">
        <v>1231</v>
      </c>
      <c r="D2" s="70" t="s">
        <v>1232</v>
      </c>
      <c r="E2" s="70" t="s">
        <v>531</v>
      </c>
      <c r="F2" s="70" t="s">
        <v>1233</v>
      </c>
      <c r="G2" s="70" t="s">
        <v>88</v>
      </c>
    </row>
    <row r="3" spans="1:7" ht="15" x14ac:dyDescent="0.35">
      <c r="A3" s="71">
        <v>1</v>
      </c>
      <c r="B3" s="71" t="s">
        <v>5</v>
      </c>
      <c r="C3" s="72">
        <v>45669</v>
      </c>
      <c r="D3" s="71" t="s">
        <v>1234</v>
      </c>
      <c r="E3" s="71" t="s">
        <v>1235</v>
      </c>
      <c r="F3" s="71">
        <v>604</v>
      </c>
      <c r="G3" s="75" t="s">
        <v>1261</v>
      </c>
    </row>
    <row r="4" spans="1:7" ht="15" x14ac:dyDescent="0.35">
      <c r="A4" s="71">
        <v>2</v>
      </c>
      <c r="B4" s="71" t="s">
        <v>1236</v>
      </c>
      <c r="C4" s="72">
        <v>45669</v>
      </c>
      <c r="D4" s="71" t="s">
        <v>1234</v>
      </c>
      <c r="E4" s="71" t="s">
        <v>1235</v>
      </c>
      <c r="F4" s="71">
        <v>604</v>
      </c>
      <c r="G4" s="75" t="s">
        <v>1261</v>
      </c>
    </row>
    <row r="5" spans="1:7" ht="15" x14ac:dyDescent="0.35">
      <c r="A5" s="71">
        <v>3</v>
      </c>
      <c r="B5" s="71" t="s">
        <v>1237</v>
      </c>
      <c r="C5" s="72">
        <v>45669</v>
      </c>
      <c r="D5" s="71" t="s">
        <v>1234</v>
      </c>
      <c r="E5" s="71" t="s">
        <v>1235</v>
      </c>
      <c r="F5" s="71">
        <v>604</v>
      </c>
      <c r="G5" s="75" t="s">
        <v>1261</v>
      </c>
    </row>
    <row r="6" spans="1:7" ht="15" x14ac:dyDescent="0.35">
      <c r="A6" s="71">
        <v>4</v>
      </c>
      <c r="B6" s="71" t="s">
        <v>1238</v>
      </c>
      <c r="C6" s="72">
        <v>45669</v>
      </c>
      <c r="D6" s="71" t="s">
        <v>1234</v>
      </c>
      <c r="E6" s="71" t="s">
        <v>1235</v>
      </c>
      <c r="F6" s="71">
        <v>604</v>
      </c>
      <c r="G6" s="75" t="s">
        <v>1261</v>
      </c>
    </row>
    <row r="7" spans="1:7" ht="15" x14ac:dyDescent="0.35">
      <c r="A7" s="71">
        <v>5</v>
      </c>
      <c r="B7" s="71" t="s">
        <v>1239</v>
      </c>
      <c r="C7" s="72">
        <v>45669</v>
      </c>
      <c r="D7" s="71" t="s">
        <v>1234</v>
      </c>
      <c r="E7" s="71" t="s">
        <v>1235</v>
      </c>
      <c r="F7" s="71">
        <v>604</v>
      </c>
      <c r="G7" s="75" t="s">
        <v>1261</v>
      </c>
    </row>
    <row r="8" spans="1:7" ht="15" x14ac:dyDescent="0.35">
      <c r="A8" s="71">
        <v>6</v>
      </c>
      <c r="B8" s="71" t="s">
        <v>1240</v>
      </c>
      <c r="C8" s="72">
        <v>45669</v>
      </c>
      <c r="D8" s="71" t="s">
        <v>1234</v>
      </c>
      <c r="E8" s="71" t="s">
        <v>1235</v>
      </c>
      <c r="F8" s="71">
        <v>604</v>
      </c>
      <c r="G8" s="75" t="s">
        <v>1261</v>
      </c>
    </row>
    <row r="9" spans="1:7" s="69" customFormat="1" ht="15" x14ac:dyDescent="0.35">
      <c r="A9" s="71">
        <v>7</v>
      </c>
      <c r="B9" s="73" t="s">
        <v>5</v>
      </c>
      <c r="C9" s="74">
        <v>45682</v>
      </c>
      <c r="D9" s="73" t="s">
        <v>1259</v>
      </c>
      <c r="E9" s="73" t="s">
        <v>1235</v>
      </c>
      <c r="F9" s="73">
        <v>674</v>
      </c>
      <c r="G9" s="75" t="s">
        <v>1261</v>
      </c>
    </row>
    <row r="10" spans="1:7" s="69" customFormat="1" ht="15" x14ac:dyDescent="0.35">
      <c r="A10" s="71">
        <v>8</v>
      </c>
      <c r="B10" s="73" t="s">
        <v>1241</v>
      </c>
      <c r="C10" s="74">
        <v>45678</v>
      </c>
      <c r="D10" s="73" t="s">
        <v>1234</v>
      </c>
      <c r="E10" s="73" t="s">
        <v>1235</v>
      </c>
      <c r="F10" s="73">
        <v>674</v>
      </c>
      <c r="G10" s="75" t="s">
        <v>1261</v>
      </c>
    </row>
    <row r="11" spans="1:7" ht="15" x14ac:dyDescent="0.35">
      <c r="A11" s="71">
        <v>9</v>
      </c>
      <c r="B11" s="71" t="s">
        <v>1240</v>
      </c>
      <c r="C11" s="72">
        <v>45678</v>
      </c>
      <c r="D11" s="71" t="s">
        <v>1242</v>
      </c>
      <c r="E11" s="71" t="s">
        <v>543</v>
      </c>
      <c r="F11" s="73">
        <v>950</v>
      </c>
      <c r="G11" s="76" t="s">
        <v>1262</v>
      </c>
    </row>
    <row r="12" spans="1:7" ht="15" x14ac:dyDescent="0.35">
      <c r="A12" s="71">
        <v>10</v>
      </c>
      <c r="B12" s="71" t="s">
        <v>1238</v>
      </c>
      <c r="C12" s="72">
        <v>45678</v>
      </c>
      <c r="D12" s="71" t="s">
        <v>1242</v>
      </c>
      <c r="E12" s="71" t="s">
        <v>543</v>
      </c>
      <c r="F12" s="73">
        <v>950</v>
      </c>
      <c r="G12" s="76" t="s">
        <v>1262</v>
      </c>
    </row>
    <row r="13" spans="1:7" ht="15" x14ac:dyDescent="0.35">
      <c r="A13" s="71">
        <v>11</v>
      </c>
      <c r="B13" s="71" t="s">
        <v>1237</v>
      </c>
      <c r="C13" s="72">
        <v>45677</v>
      </c>
      <c r="D13" s="71" t="s">
        <v>1243</v>
      </c>
      <c r="E13" s="71" t="s">
        <v>543</v>
      </c>
      <c r="F13" s="73">
        <v>870</v>
      </c>
      <c r="G13" s="76" t="s">
        <v>1262</v>
      </c>
    </row>
    <row r="14" spans="1:7" ht="15" x14ac:dyDescent="0.35">
      <c r="A14" s="71">
        <v>12</v>
      </c>
      <c r="B14" s="71" t="s">
        <v>1244</v>
      </c>
      <c r="C14" s="72">
        <v>45677</v>
      </c>
      <c r="D14" s="71" t="s">
        <v>1245</v>
      </c>
      <c r="E14" s="71" t="s">
        <v>543</v>
      </c>
      <c r="F14" s="73">
        <v>950</v>
      </c>
      <c r="G14" s="76" t="s">
        <v>1262</v>
      </c>
    </row>
    <row r="15" spans="1:7" ht="15" x14ac:dyDescent="0.35">
      <c r="A15" s="71">
        <v>13</v>
      </c>
      <c r="B15" s="71" t="s">
        <v>1244</v>
      </c>
      <c r="C15" s="72">
        <v>45670</v>
      </c>
      <c r="D15" s="71" t="s">
        <v>1264</v>
      </c>
      <c r="E15" s="71" t="s">
        <v>543</v>
      </c>
      <c r="F15" s="73">
        <v>1270</v>
      </c>
      <c r="G15" s="76" t="s">
        <v>1262</v>
      </c>
    </row>
    <row r="16" spans="1:7" ht="15" x14ac:dyDescent="0.35">
      <c r="A16" s="71">
        <v>14</v>
      </c>
      <c r="B16" s="71" t="s">
        <v>1236</v>
      </c>
      <c r="C16" s="72">
        <v>45677</v>
      </c>
      <c r="D16" s="71" t="s">
        <v>1246</v>
      </c>
      <c r="E16" s="71" t="s">
        <v>543</v>
      </c>
      <c r="F16" s="73">
        <v>2070</v>
      </c>
      <c r="G16" s="76" t="s">
        <v>1262</v>
      </c>
    </row>
    <row r="17" spans="1:7" ht="15" x14ac:dyDescent="0.35">
      <c r="A17" s="71">
        <v>15</v>
      </c>
      <c r="B17" s="71" t="s">
        <v>1239</v>
      </c>
      <c r="C17" s="72">
        <v>45677</v>
      </c>
      <c r="D17" s="71" t="s">
        <v>1247</v>
      </c>
      <c r="E17" s="71" t="s">
        <v>543</v>
      </c>
      <c r="F17" s="73">
        <v>1330</v>
      </c>
      <c r="G17" s="76" t="s">
        <v>1262</v>
      </c>
    </row>
    <row r="18" spans="1:7" ht="15" x14ac:dyDescent="0.35">
      <c r="A18" s="71">
        <v>16</v>
      </c>
      <c r="B18" s="71" t="s">
        <v>1241</v>
      </c>
      <c r="C18" s="72">
        <v>45676</v>
      </c>
      <c r="D18" s="71" t="s">
        <v>1248</v>
      </c>
      <c r="E18" s="71" t="s">
        <v>543</v>
      </c>
      <c r="F18" s="73">
        <v>1500</v>
      </c>
      <c r="G18" s="76" t="s">
        <v>1262</v>
      </c>
    </row>
    <row r="19" spans="1:7" ht="15.75" x14ac:dyDescent="0.35">
      <c r="A19" s="67"/>
      <c r="B19" s="67"/>
      <c r="C19" s="67"/>
      <c r="D19" s="67"/>
      <c r="E19" s="68" t="s">
        <v>1258</v>
      </c>
      <c r="F19" s="68">
        <f>SUM(F3:F18)</f>
        <v>14862</v>
      </c>
      <c r="G19" s="67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1075-B58B-462E-83D1-11E3FECD4FF5}">
  <sheetPr>
    <pageSetUpPr fitToPage="1"/>
  </sheetPr>
  <dimension ref="A1:G15"/>
  <sheetViews>
    <sheetView workbookViewId="0">
      <selection activeCell="I14" sqref="I14"/>
    </sheetView>
  </sheetViews>
  <sheetFormatPr defaultRowHeight="12.75" x14ac:dyDescent="0.35"/>
  <cols>
    <col min="1" max="1" width="5.42578125" bestFit="1" customWidth="1"/>
    <col min="2" max="2" width="27.2109375" bestFit="1" customWidth="1"/>
    <col min="3" max="7" width="10.140625" customWidth="1"/>
  </cols>
  <sheetData>
    <row r="1" spans="1:7" s="64" customFormat="1" ht="20.25" customHeight="1" x14ac:dyDescent="0.35">
      <c r="A1" s="181" t="s">
        <v>1269</v>
      </c>
      <c r="B1" s="181"/>
      <c r="C1" s="181"/>
      <c r="D1" s="181"/>
      <c r="E1" s="181"/>
      <c r="F1" s="181"/>
      <c r="G1" s="181"/>
    </row>
    <row r="2" spans="1:7" ht="15.75" x14ac:dyDescent="0.35">
      <c r="A2" s="70" t="s">
        <v>1230</v>
      </c>
      <c r="B2" s="70" t="s">
        <v>1263</v>
      </c>
      <c r="C2" s="70" t="s">
        <v>1231</v>
      </c>
      <c r="D2" s="70" t="s">
        <v>1232</v>
      </c>
      <c r="E2" s="70" t="s">
        <v>531</v>
      </c>
      <c r="F2" s="70" t="s">
        <v>1233</v>
      </c>
      <c r="G2" s="70" t="s">
        <v>88</v>
      </c>
    </row>
    <row r="3" spans="1:7" ht="15" x14ac:dyDescent="0.35">
      <c r="A3" s="71">
        <v>1</v>
      </c>
      <c r="B3" s="71" t="s">
        <v>1249</v>
      </c>
      <c r="C3" s="72">
        <v>45674</v>
      </c>
      <c r="D3" s="71" t="s">
        <v>703</v>
      </c>
      <c r="E3" s="71" t="s">
        <v>543</v>
      </c>
      <c r="F3" s="71">
        <v>1050</v>
      </c>
      <c r="G3" s="77" t="s">
        <v>1260</v>
      </c>
    </row>
    <row r="4" spans="1:7" ht="15" x14ac:dyDescent="0.35">
      <c r="A4" s="71">
        <v>2</v>
      </c>
      <c r="B4" s="71" t="s">
        <v>1250</v>
      </c>
      <c r="C4" s="72">
        <v>45674</v>
      </c>
      <c r="D4" s="71" t="s">
        <v>703</v>
      </c>
      <c r="E4" s="71" t="s">
        <v>543</v>
      </c>
      <c r="F4" s="71">
        <v>1050</v>
      </c>
      <c r="G4" s="77" t="s">
        <v>1260</v>
      </c>
    </row>
    <row r="5" spans="1:7" ht="15" x14ac:dyDescent="0.35">
      <c r="A5" s="71">
        <v>3</v>
      </c>
      <c r="B5" s="71" t="s">
        <v>1251</v>
      </c>
      <c r="C5" s="72">
        <v>45674</v>
      </c>
      <c r="D5" s="71" t="s">
        <v>703</v>
      </c>
      <c r="E5" s="71" t="s">
        <v>543</v>
      </c>
      <c r="F5" s="71">
        <v>1050</v>
      </c>
      <c r="G5" s="77" t="s">
        <v>1260</v>
      </c>
    </row>
    <row r="6" spans="1:7" ht="15" x14ac:dyDescent="0.35">
      <c r="A6" s="71">
        <v>4</v>
      </c>
      <c r="B6" s="71" t="s">
        <v>1252</v>
      </c>
      <c r="C6" s="72">
        <v>45674</v>
      </c>
      <c r="D6" s="71" t="s">
        <v>703</v>
      </c>
      <c r="E6" s="71" t="s">
        <v>543</v>
      </c>
      <c r="F6" s="71">
        <v>1050</v>
      </c>
      <c r="G6" s="77" t="s">
        <v>1260</v>
      </c>
    </row>
    <row r="7" spans="1:7" ht="15" x14ac:dyDescent="0.35">
      <c r="A7" s="71">
        <v>5</v>
      </c>
      <c r="B7" s="71" t="s">
        <v>1253</v>
      </c>
      <c r="C7" s="72">
        <v>45674</v>
      </c>
      <c r="D7" s="71" t="s">
        <v>703</v>
      </c>
      <c r="E7" s="71" t="s">
        <v>543</v>
      </c>
      <c r="F7" s="71">
        <v>1050</v>
      </c>
      <c r="G7" s="77" t="s">
        <v>1260</v>
      </c>
    </row>
    <row r="8" spans="1:7" ht="15" x14ac:dyDescent="0.35">
      <c r="A8" s="71">
        <v>6</v>
      </c>
      <c r="B8" s="71" t="s">
        <v>1254</v>
      </c>
      <c r="C8" s="72">
        <v>45674</v>
      </c>
      <c r="D8" s="71" t="s">
        <v>703</v>
      </c>
      <c r="E8" s="71" t="s">
        <v>543</v>
      </c>
      <c r="F8" s="71">
        <v>1050</v>
      </c>
      <c r="G8" s="77" t="s">
        <v>1260</v>
      </c>
    </row>
    <row r="9" spans="1:7" ht="15" x14ac:dyDescent="0.35">
      <c r="A9" s="71">
        <v>7</v>
      </c>
      <c r="B9" s="71" t="s">
        <v>1250</v>
      </c>
      <c r="C9" s="72">
        <v>45677</v>
      </c>
      <c r="D9" s="71" t="s">
        <v>1255</v>
      </c>
      <c r="E9" s="71" t="s">
        <v>543</v>
      </c>
      <c r="F9" s="71">
        <v>1060</v>
      </c>
      <c r="G9" s="77" t="s">
        <v>1260</v>
      </c>
    </row>
    <row r="10" spans="1:7" ht="15" x14ac:dyDescent="0.35">
      <c r="A10" s="71">
        <v>8</v>
      </c>
      <c r="B10" s="71" t="s">
        <v>1251</v>
      </c>
      <c r="C10" s="72">
        <v>45675</v>
      </c>
      <c r="D10" s="71" t="s">
        <v>1256</v>
      </c>
      <c r="E10" s="71" t="s">
        <v>543</v>
      </c>
      <c r="F10" s="71">
        <v>1410</v>
      </c>
      <c r="G10" s="77" t="s">
        <v>1260</v>
      </c>
    </row>
    <row r="11" spans="1:7" ht="15" x14ac:dyDescent="0.35">
      <c r="A11" s="71">
        <v>9</v>
      </c>
      <c r="B11" s="71" t="s">
        <v>1252</v>
      </c>
      <c r="C11" s="72">
        <v>45675</v>
      </c>
      <c r="D11" s="71" t="s">
        <v>1256</v>
      </c>
      <c r="E11" s="71" t="s">
        <v>543</v>
      </c>
      <c r="F11" s="71">
        <v>1410</v>
      </c>
      <c r="G11" s="77" t="s">
        <v>1260</v>
      </c>
    </row>
    <row r="12" spans="1:7" ht="15" x14ac:dyDescent="0.35">
      <c r="A12" s="71">
        <v>10</v>
      </c>
      <c r="B12" s="71" t="s">
        <v>1254</v>
      </c>
      <c r="C12" s="72">
        <v>45675</v>
      </c>
      <c r="D12" s="71" t="s">
        <v>1256</v>
      </c>
      <c r="E12" s="71" t="s">
        <v>543</v>
      </c>
      <c r="F12" s="71">
        <v>1410</v>
      </c>
      <c r="G12" s="77" t="s">
        <v>1260</v>
      </c>
    </row>
    <row r="13" spans="1:7" ht="15" x14ac:dyDescent="0.35">
      <c r="A13" s="71">
        <v>11</v>
      </c>
      <c r="B13" s="71" t="s">
        <v>1249</v>
      </c>
      <c r="C13" s="72">
        <v>45677</v>
      </c>
      <c r="D13" s="71" t="s">
        <v>1257</v>
      </c>
      <c r="E13" s="71" t="s">
        <v>543</v>
      </c>
      <c r="F13" s="71">
        <v>1340</v>
      </c>
      <c r="G13" s="77" t="s">
        <v>1260</v>
      </c>
    </row>
    <row r="14" spans="1:7" ht="15" x14ac:dyDescent="0.35">
      <c r="A14" s="71">
        <v>12</v>
      </c>
      <c r="B14" s="71" t="s">
        <v>1253</v>
      </c>
      <c r="C14" s="72">
        <v>45677</v>
      </c>
      <c r="D14" s="71" t="s">
        <v>1257</v>
      </c>
      <c r="E14" s="71" t="s">
        <v>543</v>
      </c>
      <c r="F14" s="71">
        <v>1340</v>
      </c>
      <c r="G14" s="77" t="s">
        <v>1260</v>
      </c>
    </row>
    <row r="15" spans="1:7" ht="15.75" x14ac:dyDescent="0.35">
      <c r="A15" s="67"/>
      <c r="B15" s="67"/>
      <c r="C15" s="67"/>
      <c r="D15" s="67"/>
      <c r="E15" s="68" t="s">
        <v>1258</v>
      </c>
      <c r="F15" s="68">
        <f>SUM(F3:F14)</f>
        <v>14270</v>
      </c>
      <c r="G15" s="67"/>
    </row>
  </sheetData>
  <mergeCells count="1">
    <mergeCell ref="A1:G1"/>
  </mergeCells>
  <phoneticPr fontId="1" type="noConversion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85A3-A726-4D81-8020-3F880529388B}">
  <sheetPr>
    <pageSetUpPr fitToPage="1"/>
  </sheetPr>
  <dimension ref="A1:K72"/>
  <sheetViews>
    <sheetView topLeftCell="A33" zoomScale="55" workbookViewId="0">
      <selection activeCell="K73" sqref="K73"/>
    </sheetView>
  </sheetViews>
  <sheetFormatPr defaultColWidth="10.5703125" defaultRowHeight="18.399999999999999" x14ac:dyDescent="0.35"/>
  <cols>
    <col min="1" max="1" width="19" style="78" bestFit="1" customWidth="1"/>
    <col min="2" max="2" width="34.85546875" style="78" bestFit="1" customWidth="1"/>
    <col min="3" max="3" width="9.92578125" style="78" bestFit="1" customWidth="1"/>
    <col min="4" max="4" width="18.92578125" style="78" bestFit="1" customWidth="1"/>
    <col min="5" max="5" width="25.140625" style="78" bestFit="1" customWidth="1"/>
    <col min="6" max="7" width="26.28515625" style="78" bestFit="1" customWidth="1"/>
    <col min="8" max="8" width="16.28515625" style="78" bestFit="1" customWidth="1"/>
    <col min="9" max="9" width="38" style="78" bestFit="1" customWidth="1"/>
    <col min="10" max="10" width="34.0703125" style="78" bestFit="1" customWidth="1"/>
    <col min="11" max="11" width="12.5703125" style="78" bestFit="1" customWidth="1"/>
    <col min="12" max="16384" width="10.5703125" style="78"/>
  </cols>
  <sheetData>
    <row r="1" spans="1:11" s="79" customFormat="1" ht="30.4" customHeight="1" x14ac:dyDescent="0.35">
      <c r="A1" s="182" t="s">
        <v>1440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42.4" customHeight="1" x14ac:dyDescent="0.35">
      <c r="A2" s="116" t="s">
        <v>1433</v>
      </c>
      <c r="B2" s="116" t="s">
        <v>1327</v>
      </c>
      <c r="C2" s="116" t="s">
        <v>1328</v>
      </c>
      <c r="D2" s="117" t="s">
        <v>1876</v>
      </c>
      <c r="E2" s="117" t="s">
        <v>1329</v>
      </c>
      <c r="F2" s="117" t="s">
        <v>1877</v>
      </c>
      <c r="G2" s="117" t="s">
        <v>1878</v>
      </c>
      <c r="H2" s="117" t="s">
        <v>1879</v>
      </c>
      <c r="I2" s="117" t="s">
        <v>530</v>
      </c>
      <c r="J2" s="117" t="s">
        <v>1330</v>
      </c>
      <c r="K2" s="118" t="s">
        <v>1875</v>
      </c>
    </row>
    <row r="3" spans="1:11" ht="21" customHeight="1" x14ac:dyDescent="0.35">
      <c r="A3" s="187" t="s">
        <v>1434</v>
      </c>
      <c r="B3" s="119" t="s">
        <v>9</v>
      </c>
      <c r="C3" s="119" t="s">
        <v>1331</v>
      </c>
      <c r="D3" s="120">
        <v>45670</v>
      </c>
      <c r="E3" s="121" t="s">
        <v>1234</v>
      </c>
      <c r="F3" s="121" t="s">
        <v>1332</v>
      </c>
      <c r="G3" s="121" t="s">
        <v>1333</v>
      </c>
      <c r="H3" s="122">
        <v>0.45555555555555599</v>
      </c>
      <c r="I3" s="122">
        <v>0.655555555555556</v>
      </c>
      <c r="J3" s="186" t="s">
        <v>71</v>
      </c>
      <c r="K3" s="187">
        <v>450</v>
      </c>
    </row>
    <row r="4" spans="1:11" ht="21" customHeight="1" x14ac:dyDescent="0.35">
      <c r="A4" s="187"/>
      <c r="B4" s="119" t="s">
        <v>1334</v>
      </c>
      <c r="C4" s="119" t="s">
        <v>1331</v>
      </c>
      <c r="D4" s="120">
        <v>45670</v>
      </c>
      <c r="E4" s="121" t="s">
        <v>1234</v>
      </c>
      <c r="F4" s="121" t="s">
        <v>1332</v>
      </c>
      <c r="G4" s="121" t="s">
        <v>1333</v>
      </c>
      <c r="H4" s="122">
        <v>0.45555555555555599</v>
      </c>
      <c r="I4" s="122">
        <v>0.655555555555556</v>
      </c>
      <c r="J4" s="186"/>
      <c r="K4" s="187"/>
    </row>
    <row r="5" spans="1:11" ht="21" customHeight="1" x14ac:dyDescent="0.35">
      <c r="A5" s="187"/>
      <c r="B5" s="119" t="s">
        <v>1335</v>
      </c>
      <c r="C5" s="119" t="s">
        <v>1331</v>
      </c>
      <c r="D5" s="120">
        <v>45670</v>
      </c>
      <c r="E5" s="121" t="s">
        <v>1234</v>
      </c>
      <c r="F5" s="121" t="s">
        <v>1332</v>
      </c>
      <c r="G5" s="121" t="s">
        <v>1333</v>
      </c>
      <c r="H5" s="122">
        <v>0.45555555555555599</v>
      </c>
      <c r="I5" s="122">
        <v>0.655555555555556</v>
      </c>
      <c r="J5" s="186"/>
      <c r="K5" s="187"/>
    </row>
    <row r="6" spans="1:11" ht="21" customHeight="1" x14ac:dyDescent="0.35">
      <c r="A6" s="187"/>
      <c r="B6" s="119" t="s">
        <v>1336</v>
      </c>
      <c r="C6" s="119" t="s">
        <v>1331</v>
      </c>
      <c r="D6" s="120">
        <v>45670</v>
      </c>
      <c r="E6" s="121" t="s">
        <v>1234</v>
      </c>
      <c r="F6" s="121" t="s">
        <v>1332</v>
      </c>
      <c r="G6" s="121" t="s">
        <v>1333</v>
      </c>
      <c r="H6" s="122">
        <v>0.45555555555555599</v>
      </c>
      <c r="I6" s="122">
        <v>0.655555555555556</v>
      </c>
      <c r="J6" s="186" t="s">
        <v>1337</v>
      </c>
      <c r="K6" s="187">
        <v>430</v>
      </c>
    </row>
    <row r="7" spans="1:11" ht="21" customHeight="1" x14ac:dyDescent="0.35">
      <c r="A7" s="187"/>
      <c r="B7" s="119" t="s">
        <v>1338</v>
      </c>
      <c r="C7" s="119" t="s">
        <v>1331</v>
      </c>
      <c r="D7" s="120">
        <v>45670</v>
      </c>
      <c r="E7" s="121" t="s">
        <v>1234</v>
      </c>
      <c r="F7" s="121" t="s">
        <v>1332</v>
      </c>
      <c r="G7" s="121" t="s">
        <v>1333</v>
      </c>
      <c r="H7" s="122">
        <v>0.45555555555555599</v>
      </c>
      <c r="I7" s="122">
        <v>0.655555555555556</v>
      </c>
      <c r="J7" s="186"/>
      <c r="K7" s="187"/>
    </row>
    <row r="8" spans="1:11" ht="21" customHeight="1" x14ac:dyDescent="0.35">
      <c r="A8" s="187"/>
      <c r="B8" s="119" t="s">
        <v>1339</v>
      </c>
      <c r="C8" s="119" t="s">
        <v>1331</v>
      </c>
      <c r="D8" s="120">
        <v>45670</v>
      </c>
      <c r="E8" s="119" t="s">
        <v>1340</v>
      </c>
      <c r="F8" s="119"/>
      <c r="G8" s="119" t="s">
        <v>1341</v>
      </c>
      <c r="H8" s="119"/>
      <c r="I8" s="124">
        <v>0.42361111111111099</v>
      </c>
      <c r="J8" s="125" t="s">
        <v>1337</v>
      </c>
      <c r="K8" s="119">
        <v>430</v>
      </c>
    </row>
    <row r="9" spans="1:11" ht="21" customHeight="1" x14ac:dyDescent="0.35">
      <c r="A9" s="187"/>
      <c r="B9" s="119" t="s">
        <v>1342</v>
      </c>
      <c r="C9" s="119" t="s">
        <v>1331</v>
      </c>
      <c r="D9" s="120">
        <v>45671</v>
      </c>
      <c r="E9" s="119" t="s">
        <v>1340</v>
      </c>
      <c r="F9" s="119" t="s">
        <v>1343</v>
      </c>
      <c r="G9" s="119" t="s">
        <v>567</v>
      </c>
      <c r="H9" s="124">
        <v>0.32638888888888901</v>
      </c>
      <c r="I9" s="124">
        <v>0.42361111111111099</v>
      </c>
      <c r="J9" s="125" t="s">
        <v>1337</v>
      </c>
      <c r="K9" s="119">
        <v>430</v>
      </c>
    </row>
    <row r="10" spans="1:11" ht="21" customHeight="1" x14ac:dyDescent="0.35">
      <c r="A10" s="187"/>
      <c r="B10" s="119" t="s">
        <v>1344</v>
      </c>
      <c r="C10" s="119" t="s">
        <v>1331</v>
      </c>
      <c r="D10" s="120">
        <v>45671</v>
      </c>
      <c r="E10" s="119" t="s">
        <v>1345</v>
      </c>
      <c r="F10" s="119" t="s">
        <v>1346</v>
      </c>
      <c r="G10" s="119" t="s">
        <v>567</v>
      </c>
      <c r="H10" s="122">
        <v>0.51736111111111105</v>
      </c>
      <c r="I10" s="122">
        <v>0.57291666666666696</v>
      </c>
      <c r="J10" s="125" t="s">
        <v>1337</v>
      </c>
      <c r="K10" s="119">
        <v>430</v>
      </c>
    </row>
    <row r="11" spans="1:11" ht="21" customHeight="1" x14ac:dyDescent="0.35">
      <c r="A11" s="187"/>
      <c r="B11" s="119" t="s">
        <v>1347</v>
      </c>
      <c r="C11" s="119" t="s">
        <v>1331</v>
      </c>
      <c r="D11" s="120">
        <v>45671</v>
      </c>
      <c r="E11" s="119" t="s">
        <v>1348</v>
      </c>
      <c r="F11" s="119" t="s">
        <v>1332</v>
      </c>
      <c r="G11" s="119" t="s">
        <v>1349</v>
      </c>
      <c r="H11" s="122">
        <v>0.33055555555555599</v>
      </c>
      <c r="I11" s="122">
        <v>0.52291666666666703</v>
      </c>
      <c r="J11" s="125" t="s">
        <v>1337</v>
      </c>
      <c r="K11" s="119">
        <v>430</v>
      </c>
    </row>
    <row r="12" spans="1:11" ht="21" customHeight="1" x14ac:dyDescent="0.35">
      <c r="A12" s="187"/>
      <c r="B12" s="119" t="s">
        <v>1350</v>
      </c>
      <c r="C12" s="119" t="s">
        <v>1331</v>
      </c>
      <c r="D12" s="120">
        <v>45671</v>
      </c>
      <c r="E12" s="119" t="s">
        <v>1351</v>
      </c>
      <c r="F12" s="119" t="s">
        <v>1343</v>
      </c>
      <c r="G12" s="119" t="s">
        <v>567</v>
      </c>
      <c r="H12" s="124">
        <v>0.50347222222222199</v>
      </c>
      <c r="I12" s="124">
        <v>0.60416666666666696</v>
      </c>
      <c r="J12" s="125" t="s">
        <v>1337</v>
      </c>
      <c r="K12" s="119">
        <v>430</v>
      </c>
    </row>
    <row r="13" spans="1:11" ht="21" customHeight="1" x14ac:dyDescent="0.35">
      <c r="A13" s="187"/>
      <c r="B13" s="119" t="s">
        <v>1457</v>
      </c>
      <c r="C13" s="119" t="s">
        <v>1331</v>
      </c>
      <c r="D13" s="120">
        <v>45671</v>
      </c>
      <c r="E13" s="119" t="s">
        <v>1234</v>
      </c>
      <c r="F13" s="119" t="s">
        <v>1332</v>
      </c>
      <c r="G13" s="119" t="s">
        <v>1333</v>
      </c>
      <c r="H13" s="122">
        <v>0.45555555555555599</v>
      </c>
      <c r="I13" s="122">
        <v>0.655555555555556</v>
      </c>
      <c r="J13" s="123" t="s">
        <v>1443</v>
      </c>
      <c r="K13" s="119">
        <v>1100</v>
      </c>
    </row>
    <row r="14" spans="1:11" ht="21" customHeight="1" x14ac:dyDescent="0.35">
      <c r="A14" s="187"/>
      <c r="B14" s="119" t="s">
        <v>1456</v>
      </c>
      <c r="C14" s="119" t="s">
        <v>1331</v>
      </c>
      <c r="D14" s="120">
        <v>45671</v>
      </c>
      <c r="E14" s="119" t="s">
        <v>1234</v>
      </c>
      <c r="F14" s="119" t="s">
        <v>1332</v>
      </c>
      <c r="G14" s="119" t="s">
        <v>1333</v>
      </c>
      <c r="H14" s="122">
        <v>0.45555555555555599</v>
      </c>
      <c r="I14" s="122">
        <v>0.655555555555556</v>
      </c>
      <c r="J14" s="123" t="s">
        <v>1443</v>
      </c>
      <c r="K14" s="119">
        <v>1100</v>
      </c>
    </row>
    <row r="15" spans="1:11" ht="38.25" x14ac:dyDescent="0.35">
      <c r="A15" s="187"/>
      <c r="B15" s="126" t="s">
        <v>1427</v>
      </c>
      <c r="C15" s="119" t="s">
        <v>1331</v>
      </c>
      <c r="D15" s="120">
        <v>45671</v>
      </c>
      <c r="E15" s="119" t="s">
        <v>1352</v>
      </c>
      <c r="F15" s="119"/>
      <c r="G15" s="119" t="s">
        <v>567</v>
      </c>
      <c r="H15" s="119"/>
      <c r="I15" s="127">
        <v>0.57638888888888895</v>
      </c>
      <c r="J15" s="126" t="s">
        <v>71</v>
      </c>
      <c r="K15" s="119">
        <v>450</v>
      </c>
    </row>
    <row r="16" spans="1:11" ht="114.75" x14ac:dyDescent="0.35">
      <c r="A16" s="187"/>
      <c r="B16" s="119" t="s">
        <v>1428</v>
      </c>
      <c r="C16" s="119" t="s">
        <v>1331</v>
      </c>
      <c r="D16" s="120">
        <v>45671</v>
      </c>
      <c r="E16" s="119" t="s">
        <v>1354</v>
      </c>
      <c r="F16" s="119"/>
      <c r="G16" s="119" t="s">
        <v>1355</v>
      </c>
      <c r="H16" s="119"/>
      <c r="I16" s="127">
        <v>0.26111111111111102</v>
      </c>
      <c r="J16" s="126" t="s">
        <v>1459</v>
      </c>
      <c r="K16" s="119">
        <v>4000</v>
      </c>
    </row>
    <row r="17" spans="1:11" ht="24" customHeight="1" x14ac:dyDescent="0.35">
      <c r="A17" s="187"/>
      <c r="B17" s="126" t="s">
        <v>1356</v>
      </c>
      <c r="C17" s="119" t="s">
        <v>1331</v>
      </c>
      <c r="D17" s="120">
        <v>45672</v>
      </c>
      <c r="E17" s="126" t="s">
        <v>565</v>
      </c>
      <c r="F17" s="119"/>
      <c r="G17" s="126" t="s">
        <v>567</v>
      </c>
      <c r="H17" s="119"/>
      <c r="I17" s="123">
        <v>0.38472222222222202</v>
      </c>
      <c r="J17" s="119" t="s">
        <v>1357</v>
      </c>
      <c r="K17" s="119">
        <v>700</v>
      </c>
    </row>
    <row r="18" spans="1:11" ht="24" customHeight="1" x14ac:dyDescent="0.35">
      <c r="A18" s="187"/>
      <c r="B18" s="126" t="s">
        <v>1429</v>
      </c>
      <c r="C18" s="119" t="s">
        <v>1331</v>
      </c>
      <c r="D18" s="120">
        <v>45672</v>
      </c>
      <c r="E18" s="126" t="s">
        <v>1358</v>
      </c>
      <c r="F18" s="119"/>
      <c r="G18" s="126" t="s">
        <v>567</v>
      </c>
      <c r="H18" s="119"/>
      <c r="I18" s="123">
        <v>0.89930555555555602</v>
      </c>
      <c r="J18" s="119" t="s">
        <v>1357</v>
      </c>
      <c r="K18" s="119">
        <v>700</v>
      </c>
    </row>
    <row r="19" spans="1:11" ht="24" customHeight="1" x14ac:dyDescent="0.35">
      <c r="A19" s="119" t="s">
        <v>1435</v>
      </c>
      <c r="B19" s="126" t="s">
        <v>1436</v>
      </c>
      <c r="C19" s="126" t="s">
        <v>1436</v>
      </c>
      <c r="D19" s="120">
        <v>45672</v>
      </c>
      <c r="E19" s="126" t="s">
        <v>1437</v>
      </c>
      <c r="F19" s="119" t="s">
        <v>1438</v>
      </c>
      <c r="G19" s="126" t="s">
        <v>1439</v>
      </c>
      <c r="H19" s="127">
        <v>0.75</v>
      </c>
      <c r="I19" s="123">
        <v>0.875</v>
      </c>
      <c r="J19" s="119" t="s">
        <v>1447</v>
      </c>
      <c r="K19" s="119">
        <v>28000</v>
      </c>
    </row>
    <row r="20" spans="1:11" ht="24" customHeight="1" x14ac:dyDescent="0.35">
      <c r="A20" s="187" t="s">
        <v>1434</v>
      </c>
      <c r="B20" s="119" t="s">
        <v>1458</v>
      </c>
      <c r="C20" s="119" t="s">
        <v>1331</v>
      </c>
      <c r="D20" s="120">
        <v>45673</v>
      </c>
      <c r="E20" s="119" t="s">
        <v>540</v>
      </c>
      <c r="F20" s="119" t="s">
        <v>541</v>
      </c>
      <c r="G20" s="119" t="s">
        <v>542</v>
      </c>
      <c r="H20" s="122">
        <v>0.33333333333333298</v>
      </c>
      <c r="I20" s="122">
        <v>0.42708333333333298</v>
      </c>
      <c r="J20" s="125" t="s">
        <v>1359</v>
      </c>
      <c r="K20" s="119">
        <v>1100</v>
      </c>
    </row>
    <row r="21" spans="1:11" ht="24" customHeight="1" x14ac:dyDescent="0.35">
      <c r="A21" s="187"/>
      <c r="B21" s="126" t="s">
        <v>1360</v>
      </c>
      <c r="C21" s="119" t="s">
        <v>1331</v>
      </c>
      <c r="D21" s="120">
        <v>45673</v>
      </c>
      <c r="E21" s="126" t="s">
        <v>1361</v>
      </c>
      <c r="F21" s="119"/>
      <c r="G21" s="126" t="s">
        <v>567</v>
      </c>
      <c r="H21" s="119"/>
      <c r="I21" s="123">
        <v>0.33333333333333298</v>
      </c>
      <c r="J21" s="189" t="s">
        <v>1362</v>
      </c>
      <c r="K21" s="187">
        <v>450</v>
      </c>
    </row>
    <row r="22" spans="1:11" ht="24" customHeight="1" x14ac:dyDescent="0.35">
      <c r="A22" s="187"/>
      <c r="B22" s="126" t="s">
        <v>1363</v>
      </c>
      <c r="C22" s="119" t="s">
        <v>1331</v>
      </c>
      <c r="D22" s="120">
        <v>45673</v>
      </c>
      <c r="E22" s="126" t="s">
        <v>1361</v>
      </c>
      <c r="F22" s="119"/>
      <c r="G22" s="126" t="s">
        <v>567</v>
      </c>
      <c r="H22" s="119"/>
      <c r="I22" s="123">
        <v>0.33333333333333298</v>
      </c>
      <c r="J22" s="189"/>
      <c r="K22" s="187"/>
    </row>
    <row r="23" spans="1:11" ht="24" customHeight="1" x14ac:dyDescent="0.35">
      <c r="A23" s="187"/>
      <c r="B23" s="126" t="s">
        <v>1364</v>
      </c>
      <c r="C23" s="119" t="s">
        <v>1331</v>
      </c>
      <c r="D23" s="120">
        <v>45673</v>
      </c>
      <c r="E23" s="126" t="s">
        <v>1361</v>
      </c>
      <c r="F23" s="119"/>
      <c r="G23" s="126" t="s">
        <v>567</v>
      </c>
      <c r="H23" s="119"/>
      <c r="I23" s="123">
        <v>0.33333333333333298</v>
      </c>
      <c r="J23" s="189"/>
      <c r="K23" s="187"/>
    </row>
    <row r="24" spans="1:11" ht="45" customHeight="1" x14ac:dyDescent="0.35">
      <c r="A24" s="187"/>
      <c r="B24" s="126" t="s">
        <v>1882</v>
      </c>
      <c r="C24" s="119" t="s">
        <v>1331</v>
      </c>
      <c r="D24" s="120">
        <v>45673</v>
      </c>
      <c r="E24" s="126" t="s">
        <v>1366</v>
      </c>
      <c r="F24" s="119"/>
      <c r="G24" s="123" t="s">
        <v>1367</v>
      </c>
      <c r="H24" s="119"/>
      <c r="I24" s="123">
        <v>0.55833333333333302</v>
      </c>
      <c r="J24" s="187" t="s">
        <v>1362</v>
      </c>
      <c r="K24" s="187">
        <v>450</v>
      </c>
    </row>
    <row r="25" spans="1:11" ht="24" customHeight="1" x14ac:dyDescent="0.35">
      <c r="A25" s="187"/>
      <c r="B25" s="126" t="s">
        <v>1368</v>
      </c>
      <c r="C25" s="119" t="s">
        <v>1331</v>
      </c>
      <c r="D25" s="120">
        <v>45673</v>
      </c>
      <c r="E25" s="126" t="s">
        <v>1366</v>
      </c>
      <c r="F25" s="119"/>
      <c r="G25" s="123" t="s">
        <v>1367</v>
      </c>
      <c r="H25" s="119"/>
      <c r="I25" s="123">
        <v>0.55833333333333302</v>
      </c>
      <c r="J25" s="187"/>
      <c r="K25" s="187"/>
    </row>
    <row r="26" spans="1:11" ht="24" customHeight="1" x14ac:dyDescent="0.35">
      <c r="A26" s="187"/>
      <c r="B26" s="126" t="s">
        <v>1369</v>
      </c>
      <c r="C26" s="119" t="s">
        <v>1331</v>
      </c>
      <c r="D26" s="120">
        <v>45673</v>
      </c>
      <c r="E26" s="126" t="s">
        <v>1366</v>
      </c>
      <c r="F26" s="119"/>
      <c r="G26" s="123" t="s">
        <v>1367</v>
      </c>
      <c r="H26" s="119"/>
      <c r="I26" s="123">
        <v>0.55833333333333302</v>
      </c>
      <c r="J26" s="187"/>
      <c r="K26" s="187"/>
    </row>
    <row r="27" spans="1:11" ht="30" customHeight="1" x14ac:dyDescent="0.35">
      <c r="A27" s="187"/>
      <c r="B27" s="126" t="s">
        <v>1881</v>
      </c>
      <c r="C27" s="119" t="s">
        <v>1880</v>
      </c>
      <c r="D27" s="120">
        <v>45673</v>
      </c>
      <c r="E27" s="126" t="s">
        <v>1366</v>
      </c>
      <c r="F27" s="119"/>
      <c r="G27" s="123" t="s">
        <v>1367</v>
      </c>
      <c r="H27" s="119"/>
      <c r="I27" s="123">
        <v>0.55833333333333302</v>
      </c>
      <c r="J27" s="187"/>
      <c r="K27" s="187"/>
    </row>
    <row r="28" spans="1:11" ht="24" customHeight="1" x14ac:dyDescent="0.35">
      <c r="A28" s="119" t="s">
        <v>1445</v>
      </c>
      <c r="B28" s="126" t="s">
        <v>1436</v>
      </c>
      <c r="C28" s="126" t="s">
        <v>1436</v>
      </c>
      <c r="D28" s="120">
        <v>45673</v>
      </c>
      <c r="E28" s="126" t="s">
        <v>1437</v>
      </c>
      <c r="F28" s="119" t="s">
        <v>1438</v>
      </c>
      <c r="G28" s="126" t="s">
        <v>1446</v>
      </c>
      <c r="H28" s="127">
        <v>0.54166666666666663</v>
      </c>
      <c r="I28" s="123">
        <v>0.70833333333333337</v>
      </c>
      <c r="J28" s="119" t="s">
        <v>1448</v>
      </c>
      <c r="K28" s="119">
        <v>16000</v>
      </c>
    </row>
    <row r="29" spans="1:11" ht="24" customHeight="1" x14ac:dyDescent="0.35">
      <c r="A29" s="119" t="s">
        <v>1445</v>
      </c>
      <c r="B29" s="126" t="s">
        <v>98</v>
      </c>
      <c r="C29" s="126" t="s">
        <v>98</v>
      </c>
      <c r="D29" s="120">
        <v>45673</v>
      </c>
      <c r="E29" s="126" t="s">
        <v>1437</v>
      </c>
      <c r="F29" s="119" t="s">
        <v>1438</v>
      </c>
      <c r="G29" s="126" t="s">
        <v>1446</v>
      </c>
      <c r="H29" s="127">
        <v>0.58333333333333337</v>
      </c>
      <c r="I29" s="123">
        <v>0.70833333333333337</v>
      </c>
      <c r="J29" s="119" t="s">
        <v>1449</v>
      </c>
      <c r="K29" s="119">
        <v>3200</v>
      </c>
    </row>
    <row r="30" spans="1:11" ht="24" customHeight="1" x14ac:dyDescent="0.35">
      <c r="A30" s="187" t="s">
        <v>1434</v>
      </c>
      <c r="B30" s="119" t="s">
        <v>1460</v>
      </c>
      <c r="C30" s="119" t="s">
        <v>1331</v>
      </c>
      <c r="D30" s="128">
        <v>45675</v>
      </c>
      <c r="E30" s="126" t="s">
        <v>1437</v>
      </c>
      <c r="F30" s="119" t="s">
        <v>1438</v>
      </c>
      <c r="G30" s="126" t="s">
        <v>1462</v>
      </c>
      <c r="H30" s="127"/>
      <c r="I30" s="123">
        <v>0.375</v>
      </c>
      <c r="J30" s="125" t="s">
        <v>1359</v>
      </c>
      <c r="K30" s="119">
        <v>1100</v>
      </c>
    </row>
    <row r="31" spans="1:11" ht="24" customHeight="1" x14ac:dyDescent="0.35">
      <c r="A31" s="187"/>
      <c r="B31" s="119" t="s">
        <v>1461</v>
      </c>
      <c r="C31" s="119" t="s">
        <v>1331</v>
      </c>
      <c r="D31" s="128">
        <v>45675</v>
      </c>
      <c r="E31" s="126" t="s">
        <v>1437</v>
      </c>
      <c r="F31" s="119" t="s">
        <v>1438</v>
      </c>
      <c r="G31" s="126" t="s">
        <v>1463</v>
      </c>
      <c r="H31" s="127"/>
      <c r="I31" s="123">
        <v>0.4375</v>
      </c>
      <c r="J31" s="125" t="s">
        <v>1359</v>
      </c>
      <c r="K31" s="119">
        <v>1100</v>
      </c>
    </row>
    <row r="32" spans="1:11" ht="42.4" customHeight="1" x14ac:dyDescent="0.35">
      <c r="A32" s="187"/>
      <c r="B32" s="126" t="s">
        <v>1365</v>
      </c>
      <c r="C32" s="119" t="s">
        <v>1331</v>
      </c>
      <c r="D32" s="120">
        <v>45675</v>
      </c>
      <c r="E32" s="126" t="s">
        <v>1394</v>
      </c>
      <c r="F32" s="123">
        <v>0.65625</v>
      </c>
      <c r="G32" s="119" t="s">
        <v>1395</v>
      </c>
      <c r="H32" s="126" t="s">
        <v>567</v>
      </c>
      <c r="I32" s="126" t="s">
        <v>1396</v>
      </c>
      <c r="J32" s="189" t="s">
        <v>1452</v>
      </c>
      <c r="K32" s="187">
        <v>450</v>
      </c>
    </row>
    <row r="33" spans="1:11" ht="20.75" customHeight="1" x14ac:dyDescent="0.35">
      <c r="A33" s="187"/>
      <c r="B33" s="126" t="s">
        <v>1368</v>
      </c>
      <c r="C33" s="119" t="s">
        <v>1331</v>
      </c>
      <c r="D33" s="120">
        <v>45675</v>
      </c>
      <c r="E33" s="126" t="s">
        <v>1394</v>
      </c>
      <c r="F33" s="123">
        <v>0.65625</v>
      </c>
      <c r="G33" s="119" t="s">
        <v>1395</v>
      </c>
      <c r="H33" s="126" t="s">
        <v>567</v>
      </c>
      <c r="I33" s="126" t="s">
        <v>1396</v>
      </c>
      <c r="J33" s="189"/>
      <c r="K33" s="187"/>
    </row>
    <row r="34" spans="1:11" ht="20.75" customHeight="1" x14ac:dyDescent="0.35">
      <c r="A34" s="187"/>
      <c r="B34" s="126" t="s">
        <v>1369</v>
      </c>
      <c r="C34" s="119" t="s">
        <v>1331</v>
      </c>
      <c r="D34" s="120">
        <v>45675</v>
      </c>
      <c r="E34" s="126" t="s">
        <v>1394</v>
      </c>
      <c r="F34" s="123">
        <v>0.65625</v>
      </c>
      <c r="G34" s="119" t="s">
        <v>1395</v>
      </c>
      <c r="H34" s="126" t="s">
        <v>567</v>
      </c>
      <c r="I34" s="126" t="s">
        <v>1396</v>
      </c>
      <c r="J34" s="189"/>
      <c r="K34" s="187"/>
    </row>
    <row r="35" spans="1:11" ht="20.75" customHeight="1" x14ac:dyDescent="0.35">
      <c r="A35" s="187"/>
      <c r="B35" s="126" t="s">
        <v>1356</v>
      </c>
      <c r="C35" s="119" t="s">
        <v>1331</v>
      </c>
      <c r="D35" s="120">
        <v>45675</v>
      </c>
      <c r="E35" s="126" t="s">
        <v>1397</v>
      </c>
      <c r="F35" s="123">
        <v>0.875</v>
      </c>
      <c r="G35" s="119" t="s">
        <v>1395</v>
      </c>
      <c r="H35" s="126" t="s">
        <v>567</v>
      </c>
      <c r="I35" s="126" t="s">
        <v>1398</v>
      </c>
      <c r="J35" s="126" t="s">
        <v>1357</v>
      </c>
      <c r="K35" s="119">
        <v>700</v>
      </c>
    </row>
    <row r="36" spans="1:11" ht="20.75" customHeight="1" x14ac:dyDescent="0.35">
      <c r="A36" s="187"/>
      <c r="B36" s="119" t="s">
        <v>1374</v>
      </c>
      <c r="C36" s="119" t="s">
        <v>1371</v>
      </c>
      <c r="D36" s="128">
        <v>45675</v>
      </c>
      <c r="E36" s="119" t="s">
        <v>1375</v>
      </c>
      <c r="F36" s="119" t="s">
        <v>1376</v>
      </c>
      <c r="G36" s="119" t="s">
        <v>1376</v>
      </c>
      <c r="H36" s="127">
        <v>0.60416666666666696</v>
      </c>
      <c r="I36" s="127">
        <v>0.69791666666666696</v>
      </c>
      <c r="J36" s="120" t="s">
        <v>1465</v>
      </c>
      <c r="K36" s="119">
        <v>700</v>
      </c>
    </row>
    <row r="37" spans="1:11" ht="20.75" customHeight="1" x14ac:dyDescent="0.35">
      <c r="A37" s="187"/>
      <c r="B37" s="187" t="s">
        <v>1377</v>
      </c>
      <c r="C37" s="119" t="s">
        <v>1371</v>
      </c>
      <c r="D37" s="128">
        <v>45675</v>
      </c>
      <c r="E37" s="119" t="s">
        <v>1378</v>
      </c>
      <c r="F37" s="119" t="s">
        <v>1376</v>
      </c>
      <c r="G37" s="119" t="s">
        <v>1376</v>
      </c>
      <c r="H37" s="127">
        <v>0.60416666666666696</v>
      </c>
      <c r="I37" s="127">
        <v>0.69791666666666696</v>
      </c>
      <c r="J37" s="120" t="s">
        <v>1465</v>
      </c>
      <c r="K37" s="119">
        <v>700</v>
      </c>
    </row>
    <row r="38" spans="1:11" ht="20.75" customHeight="1" x14ac:dyDescent="0.35">
      <c r="A38" s="187"/>
      <c r="B38" s="187"/>
      <c r="C38" s="119" t="s">
        <v>1371</v>
      </c>
      <c r="D38" s="128">
        <v>45675</v>
      </c>
      <c r="E38" s="119" t="s">
        <v>1378</v>
      </c>
      <c r="F38" s="119" t="s">
        <v>1376</v>
      </c>
      <c r="G38" s="119" t="s">
        <v>1376</v>
      </c>
      <c r="H38" s="127">
        <v>0.60416666666666696</v>
      </c>
      <c r="I38" s="127">
        <v>0.69791666666666696</v>
      </c>
      <c r="J38" s="120" t="s">
        <v>1465</v>
      </c>
      <c r="K38" s="119">
        <v>700</v>
      </c>
    </row>
    <row r="39" spans="1:11" ht="20.75" customHeight="1" x14ac:dyDescent="0.35">
      <c r="A39" s="187"/>
      <c r="B39" s="119" t="s">
        <v>1379</v>
      </c>
      <c r="C39" s="119" t="s">
        <v>1371</v>
      </c>
      <c r="D39" s="128">
        <v>45675</v>
      </c>
      <c r="E39" s="119" t="s">
        <v>1380</v>
      </c>
      <c r="F39" s="119" t="s">
        <v>1381</v>
      </c>
      <c r="G39" s="119" t="s">
        <v>1381</v>
      </c>
      <c r="H39" s="127">
        <v>0.35277777777777802</v>
      </c>
      <c r="I39" s="127">
        <v>0.59652777777777799</v>
      </c>
      <c r="J39" s="126" t="s">
        <v>1357</v>
      </c>
      <c r="K39" s="119">
        <v>700</v>
      </c>
    </row>
    <row r="40" spans="1:11" ht="20.75" customHeight="1" x14ac:dyDescent="0.35">
      <c r="A40" s="187"/>
      <c r="B40" s="119" t="s">
        <v>1370</v>
      </c>
      <c r="C40" s="119" t="s">
        <v>1371</v>
      </c>
      <c r="D40" s="128">
        <v>45674</v>
      </c>
      <c r="E40" s="119" t="s">
        <v>1352</v>
      </c>
      <c r="F40" s="119" t="s">
        <v>1376</v>
      </c>
      <c r="G40" s="119" t="s">
        <v>1376</v>
      </c>
      <c r="H40" s="127">
        <v>0.47916666666666702</v>
      </c>
      <c r="I40" s="127">
        <v>0.57638888888888895</v>
      </c>
      <c r="J40" s="126" t="s">
        <v>1467</v>
      </c>
      <c r="K40" s="119">
        <v>450</v>
      </c>
    </row>
    <row r="41" spans="1:11" ht="20.75" customHeight="1" x14ac:dyDescent="0.35">
      <c r="A41" s="187"/>
      <c r="B41" s="119" t="s">
        <v>1382</v>
      </c>
      <c r="C41" s="119" t="s">
        <v>1371</v>
      </c>
      <c r="D41" s="128">
        <v>45675</v>
      </c>
      <c r="E41" s="119" t="s">
        <v>1126</v>
      </c>
      <c r="F41" s="119" t="s">
        <v>1383</v>
      </c>
      <c r="G41" s="119" t="s">
        <v>1383</v>
      </c>
      <c r="H41" s="127">
        <v>0.38541666666666702</v>
      </c>
      <c r="I41" s="127">
        <v>0.48958333333333298</v>
      </c>
      <c r="J41" s="189" t="s">
        <v>1466</v>
      </c>
      <c r="K41" s="187">
        <v>450</v>
      </c>
    </row>
    <row r="42" spans="1:11" ht="20.75" customHeight="1" x14ac:dyDescent="0.35">
      <c r="A42" s="187"/>
      <c r="B42" s="119" t="s">
        <v>1384</v>
      </c>
      <c r="C42" s="119" t="s">
        <v>1371</v>
      </c>
      <c r="D42" s="128">
        <v>45675</v>
      </c>
      <c r="E42" s="119" t="s">
        <v>1126</v>
      </c>
      <c r="F42" s="119" t="s">
        <v>1383</v>
      </c>
      <c r="G42" s="119" t="s">
        <v>1383</v>
      </c>
      <c r="H42" s="127">
        <v>0.38541666666666702</v>
      </c>
      <c r="I42" s="127">
        <v>0.48958333333333298</v>
      </c>
      <c r="J42" s="189"/>
      <c r="K42" s="187"/>
    </row>
    <row r="43" spans="1:11" ht="20.75" customHeight="1" x14ac:dyDescent="0.35">
      <c r="A43" s="187"/>
      <c r="B43" s="119" t="s">
        <v>1385</v>
      </c>
      <c r="C43" s="119" t="s">
        <v>1371</v>
      </c>
      <c r="D43" s="128">
        <v>45675</v>
      </c>
      <c r="E43" s="119" t="s">
        <v>1126</v>
      </c>
      <c r="F43" s="119" t="s">
        <v>1383</v>
      </c>
      <c r="G43" s="119" t="s">
        <v>1383</v>
      </c>
      <c r="H43" s="127">
        <v>0.38541666666666702</v>
      </c>
      <c r="I43" s="127">
        <v>0.48958333333333298</v>
      </c>
      <c r="J43" s="189"/>
      <c r="K43" s="187"/>
    </row>
    <row r="44" spans="1:11" ht="20.75" customHeight="1" x14ac:dyDescent="0.35">
      <c r="A44" s="187"/>
      <c r="B44" s="119" t="s">
        <v>1386</v>
      </c>
      <c r="C44" s="119" t="s">
        <v>1371</v>
      </c>
      <c r="D44" s="128">
        <v>45675</v>
      </c>
      <c r="E44" s="119" t="s">
        <v>540</v>
      </c>
      <c r="F44" s="119" t="s">
        <v>1387</v>
      </c>
      <c r="G44" s="119" t="s">
        <v>1387</v>
      </c>
      <c r="H44" s="127">
        <v>0.33333333333333298</v>
      </c>
      <c r="I44" s="127">
        <v>0.42708333333333298</v>
      </c>
      <c r="J44" s="126" t="s">
        <v>1467</v>
      </c>
      <c r="K44" s="119">
        <v>450</v>
      </c>
    </row>
    <row r="45" spans="1:11" ht="20.75" customHeight="1" x14ac:dyDescent="0.35">
      <c r="A45" s="187"/>
      <c r="B45" s="119" t="s">
        <v>1388</v>
      </c>
      <c r="C45" s="119" t="s">
        <v>1371</v>
      </c>
      <c r="D45" s="128">
        <v>45675</v>
      </c>
      <c r="E45" s="119" t="s">
        <v>1389</v>
      </c>
      <c r="F45" s="119" t="s">
        <v>1390</v>
      </c>
      <c r="G45" s="119" t="s">
        <v>1390</v>
      </c>
      <c r="H45" s="127">
        <v>0.42430555555555599</v>
      </c>
      <c r="I45" s="127">
        <v>0.59236111111111101</v>
      </c>
      <c r="J45" s="191" t="s">
        <v>1468</v>
      </c>
      <c r="K45" s="187">
        <v>700</v>
      </c>
    </row>
    <row r="46" spans="1:11" ht="20.75" customHeight="1" x14ac:dyDescent="0.35">
      <c r="A46" s="187"/>
      <c r="B46" s="119" t="s">
        <v>1391</v>
      </c>
      <c r="C46" s="119" t="s">
        <v>1371</v>
      </c>
      <c r="D46" s="128">
        <v>45675</v>
      </c>
      <c r="E46" s="119" t="s">
        <v>1389</v>
      </c>
      <c r="F46" s="119" t="s">
        <v>1390</v>
      </c>
      <c r="G46" s="119" t="s">
        <v>1390</v>
      </c>
      <c r="H46" s="127">
        <v>0.42430555555555599</v>
      </c>
      <c r="I46" s="127">
        <v>0.59236111111111101</v>
      </c>
      <c r="J46" s="191"/>
      <c r="K46" s="187"/>
    </row>
    <row r="47" spans="1:11" ht="20.75" customHeight="1" x14ac:dyDescent="0.35">
      <c r="A47" s="187"/>
      <c r="B47" s="119" t="s">
        <v>1223</v>
      </c>
      <c r="C47" s="119" t="s">
        <v>1371</v>
      </c>
      <c r="D47" s="128">
        <v>45675</v>
      </c>
      <c r="E47" s="119" t="s">
        <v>1392</v>
      </c>
      <c r="F47" s="119" t="s">
        <v>1393</v>
      </c>
      <c r="G47" s="119" t="s">
        <v>1393</v>
      </c>
      <c r="H47" s="124">
        <v>0.43333333333333302</v>
      </c>
      <c r="I47" s="124">
        <v>0.63263888888888897</v>
      </c>
      <c r="J47" s="123" t="s">
        <v>1430</v>
      </c>
      <c r="K47" s="119">
        <v>450</v>
      </c>
    </row>
    <row r="48" spans="1:11" ht="20.75" customHeight="1" x14ac:dyDescent="0.35">
      <c r="A48" s="119" t="s">
        <v>1453</v>
      </c>
      <c r="B48" s="126" t="s">
        <v>98</v>
      </c>
      <c r="C48" s="126" t="s">
        <v>98</v>
      </c>
      <c r="D48" s="120">
        <v>45675</v>
      </c>
      <c r="E48" s="126" t="s">
        <v>1437</v>
      </c>
      <c r="F48" s="119" t="s">
        <v>1438</v>
      </c>
      <c r="G48" s="126" t="s">
        <v>1454</v>
      </c>
      <c r="H48" s="127">
        <v>0.41666666666666669</v>
      </c>
      <c r="I48" s="123">
        <v>0.70833333333333337</v>
      </c>
      <c r="J48" s="119" t="s">
        <v>146</v>
      </c>
      <c r="K48" s="119">
        <v>1600</v>
      </c>
    </row>
    <row r="49" spans="1:11" ht="57.4" x14ac:dyDescent="0.35">
      <c r="A49" s="187" t="s">
        <v>1434</v>
      </c>
      <c r="B49" s="126" t="s">
        <v>1353</v>
      </c>
      <c r="C49" s="119" t="s">
        <v>1331</v>
      </c>
      <c r="D49" s="126" t="s">
        <v>1399</v>
      </c>
      <c r="E49" s="126" t="s">
        <v>1400</v>
      </c>
      <c r="F49" s="123">
        <v>2.0833333333333301E-2</v>
      </c>
      <c r="G49" s="119" t="s">
        <v>1395</v>
      </c>
      <c r="H49" s="126" t="s">
        <v>567</v>
      </c>
      <c r="I49" s="126" t="s">
        <v>1401</v>
      </c>
      <c r="J49" s="126" t="s">
        <v>1402</v>
      </c>
      <c r="K49" s="119">
        <v>450</v>
      </c>
    </row>
    <row r="50" spans="1:11" ht="19.149999999999999" x14ac:dyDescent="0.35">
      <c r="A50" s="187"/>
      <c r="B50" s="119" t="s">
        <v>1350</v>
      </c>
      <c r="C50" s="119" t="s">
        <v>1331</v>
      </c>
      <c r="D50" s="120">
        <v>45676</v>
      </c>
      <c r="E50" s="124">
        <v>0.8125</v>
      </c>
      <c r="F50" s="124">
        <v>0.92013888888888895</v>
      </c>
      <c r="G50" s="119" t="s">
        <v>567</v>
      </c>
      <c r="H50" s="119" t="s">
        <v>1343</v>
      </c>
      <c r="I50" s="124" t="s">
        <v>1413</v>
      </c>
      <c r="J50" s="119" t="s">
        <v>1337</v>
      </c>
      <c r="K50" s="119">
        <v>430</v>
      </c>
    </row>
    <row r="51" spans="1:11" ht="19.149999999999999" x14ac:dyDescent="0.35">
      <c r="A51" s="119" t="s">
        <v>1450</v>
      </c>
      <c r="B51" s="126" t="s">
        <v>1429</v>
      </c>
      <c r="C51" s="119" t="s">
        <v>1331</v>
      </c>
      <c r="D51" s="120">
        <v>45676</v>
      </c>
      <c r="E51" s="126"/>
      <c r="F51" s="119" t="s">
        <v>1438</v>
      </c>
      <c r="G51" s="119" t="s">
        <v>1451</v>
      </c>
      <c r="H51" s="129">
        <v>0.46527777777777779</v>
      </c>
      <c r="I51" s="129">
        <v>0.66666666666666663</v>
      </c>
      <c r="J51" s="126" t="s">
        <v>1430</v>
      </c>
      <c r="K51" s="119">
        <v>1000</v>
      </c>
    </row>
    <row r="52" spans="1:11" ht="21.85" customHeight="1" x14ac:dyDescent="0.35">
      <c r="A52" s="187" t="s">
        <v>1434</v>
      </c>
      <c r="B52" s="119" t="s">
        <v>1460</v>
      </c>
      <c r="C52" s="119" t="s">
        <v>1331</v>
      </c>
      <c r="D52" s="120">
        <v>45677</v>
      </c>
      <c r="E52" s="126" t="s">
        <v>1437</v>
      </c>
      <c r="F52" s="119" t="s">
        <v>1438</v>
      </c>
      <c r="G52" s="126" t="s">
        <v>1462</v>
      </c>
      <c r="H52" s="127"/>
      <c r="I52" s="123">
        <v>0.375</v>
      </c>
      <c r="J52" s="125" t="s">
        <v>1359</v>
      </c>
      <c r="K52" s="119">
        <v>1100</v>
      </c>
    </row>
    <row r="53" spans="1:11" ht="21.85" customHeight="1" x14ac:dyDescent="0.35">
      <c r="A53" s="187"/>
      <c r="B53" s="119" t="s">
        <v>1461</v>
      </c>
      <c r="C53" s="119" t="s">
        <v>1331</v>
      </c>
      <c r="D53" s="120">
        <v>45677</v>
      </c>
      <c r="E53" s="126" t="s">
        <v>1437</v>
      </c>
      <c r="F53" s="119" t="s">
        <v>1438</v>
      </c>
      <c r="G53" s="126" t="s">
        <v>1463</v>
      </c>
      <c r="H53" s="127"/>
      <c r="I53" s="123">
        <v>0.45833333333333331</v>
      </c>
      <c r="J53" s="125" t="s">
        <v>1359</v>
      </c>
      <c r="K53" s="119">
        <v>1100</v>
      </c>
    </row>
    <row r="54" spans="1:11" ht="21.85" customHeight="1" x14ac:dyDescent="0.35">
      <c r="A54" s="187"/>
      <c r="B54" s="119" t="s">
        <v>1474</v>
      </c>
      <c r="C54" s="119" t="s">
        <v>1331</v>
      </c>
      <c r="D54" s="120">
        <v>45677</v>
      </c>
      <c r="E54" s="126" t="s">
        <v>1437</v>
      </c>
      <c r="F54" s="119" t="s">
        <v>1438</v>
      </c>
      <c r="G54" s="126" t="s">
        <v>1463</v>
      </c>
      <c r="H54" s="127"/>
      <c r="I54" s="123">
        <v>0.45833333333333331</v>
      </c>
      <c r="J54" s="125" t="s">
        <v>1475</v>
      </c>
      <c r="K54" s="119">
        <v>950</v>
      </c>
    </row>
    <row r="55" spans="1:11" ht="21.85" customHeight="1" x14ac:dyDescent="0.35">
      <c r="A55" s="187"/>
      <c r="B55" s="126" t="s">
        <v>1360</v>
      </c>
      <c r="C55" s="119" t="s">
        <v>1331</v>
      </c>
      <c r="D55" s="120">
        <v>45677</v>
      </c>
      <c r="E55" s="126" t="s">
        <v>1403</v>
      </c>
      <c r="F55" s="123">
        <v>0.54861111111111105</v>
      </c>
      <c r="G55" s="119" t="s">
        <v>1355</v>
      </c>
      <c r="H55" s="126" t="s">
        <v>1404</v>
      </c>
      <c r="I55" s="126" t="s">
        <v>1405</v>
      </c>
      <c r="J55" s="189" t="s">
        <v>1472</v>
      </c>
      <c r="K55" s="187">
        <v>3000</v>
      </c>
    </row>
    <row r="56" spans="1:11" ht="21.85" customHeight="1" x14ac:dyDescent="0.35">
      <c r="A56" s="187"/>
      <c r="B56" s="126" t="s">
        <v>1363</v>
      </c>
      <c r="C56" s="119" t="s">
        <v>1331</v>
      </c>
      <c r="D56" s="120">
        <v>45677</v>
      </c>
      <c r="E56" s="126" t="s">
        <v>1403</v>
      </c>
      <c r="F56" s="123">
        <v>0.54861111111111105</v>
      </c>
      <c r="G56" s="119" t="s">
        <v>1355</v>
      </c>
      <c r="H56" s="126" t="s">
        <v>1404</v>
      </c>
      <c r="I56" s="126" t="s">
        <v>1405</v>
      </c>
      <c r="J56" s="189"/>
      <c r="K56" s="187"/>
    </row>
    <row r="57" spans="1:11" ht="21.85" customHeight="1" x14ac:dyDescent="0.35">
      <c r="A57" s="187"/>
      <c r="B57" s="126" t="s">
        <v>1364</v>
      </c>
      <c r="C57" s="119" t="s">
        <v>1331</v>
      </c>
      <c r="D57" s="120">
        <v>45677</v>
      </c>
      <c r="E57" s="126" t="s">
        <v>1406</v>
      </c>
      <c r="F57" s="123">
        <v>0.5625</v>
      </c>
      <c r="G57" s="119" t="s">
        <v>1355</v>
      </c>
      <c r="H57" s="126" t="s">
        <v>1407</v>
      </c>
      <c r="I57" s="126" t="s">
        <v>1405</v>
      </c>
      <c r="J57" s="189"/>
      <c r="K57" s="187"/>
    </row>
    <row r="58" spans="1:11" ht="21.85" customHeight="1" x14ac:dyDescent="0.35">
      <c r="A58" s="187"/>
      <c r="B58" s="126" t="s">
        <v>1410</v>
      </c>
      <c r="C58" s="119" t="s">
        <v>1331</v>
      </c>
      <c r="D58" s="120">
        <v>45677</v>
      </c>
      <c r="E58" s="126" t="s">
        <v>1411</v>
      </c>
      <c r="F58" s="123">
        <v>0.72916666666666696</v>
      </c>
      <c r="G58" s="119" t="s">
        <v>1355</v>
      </c>
      <c r="H58" s="126" t="s">
        <v>1404</v>
      </c>
      <c r="I58" s="126" t="s">
        <v>1412</v>
      </c>
      <c r="J58" s="126" t="s">
        <v>1362</v>
      </c>
      <c r="K58" s="119">
        <v>2200</v>
      </c>
    </row>
    <row r="59" spans="1:11" ht="38.25" x14ac:dyDescent="0.35">
      <c r="A59" s="187"/>
      <c r="B59" s="126" t="s">
        <v>1408</v>
      </c>
      <c r="C59" s="119" t="s">
        <v>1331</v>
      </c>
      <c r="D59" s="120">
        <v>45677</v>
      </c>
      <c r="E59" s="126" t="s">
        <v>1168</v>
      </c>
      <c r="F59" s="123">
        <v>0.45833333333333298</v>
      </c>
      <c r="G59" s="119" t="s">
        <v>1395</v>
      </c>
      <c r="H59" s="126" t="s">
        <v>567</v>
      </c>
      <c r="I59" s="126" t="s">
        <v>1409</v>
      </c>
      <c r="J59" s="126" t="s">
        <v>1362</v>
      </c>
      <c r="K59" s="119">
        <v>450</v>
      </c>
    </row>
    <row r="60" spans="1:11" ht="20.75" customHeight="1" x14ac:dyDescent="0.35">
      <c r="A60" s="187"/>
      <c r="B60" s="119" t="s">
        <v>1339</v>
      </c>
      <c r="C60" s="119" t="s">
        <v>1331</v>
      </c>
      <c r="D60" s="120">
        <v>45677</v>
      </c>
      <c r="E60" s="124">
        <v>0.65625</v>
      </c>
      <c r="F60" s="124">
        <v>0.77083333333333304</v>
      </c>
      <c r="G60" s="119" t="s">
        <v>567</v>
      </c>
      <c r="H60" s="119" t="s">
        <v>1343</v>
      </c>
      <c r="I60" s="119" t="s">
        <v>1414</v>
      </c>
      <c r="J60" s="119" t="s">
        <v>1337</v>
      </c>
      <c r="K60" s="119">
        <v>430</v>
      </c>
    </row>
    <row r="61" spans="1:11" ht="20.75" customHeight="1" x14ac:dyDescent="0.35">
      <c r="A61" s="187"/>
      <c r="B61" s="119" t="s">
        <v>1344</v>
      </c>
      <c r="C61" s="119" t="s">
        <v>1331</v>
      </c>
      <c r="D61" s="120">
        <v>45677</v>
      </c>
      <c r="E61" s="124">
        <v>0.61111111111111105</v>
      </c>
      <c r="F61" s="124">
        <v>0.75</v>
      </c>
      <c r="G61" s="119" t="s">
        <v>567</v>
      </c>
      <c r="H61" s="119" t="s">
        <v>1415</v>
      </c>
      <c r="I61" s="119" t="s">
        <v>1471</v>
      </c>
      <c r="J61" s="119" t="s">
        <v>1337</v>
      </c>
      <c r="K61" s="119">
        <v>430</v>
      </c>
    </row>
    <row r="62" spans="1:11" ht="20.75" customHeight="1" x14ac:dyDescent="0.35">
      <c r="A62" s="187"/>
      <c r="B62" s="119" t="s">
        <v>1223</v>
      </c>
      <c r="C62" s="119" t="s">
        <v>1331</v>
      </c>
      <c r="D62" s="120">
        <v>45677</v>
      </c>
      <c r="E62" s="124">
        <v>0.71527777777777801</v>
      </c>
      <c r="F62" s="124">
        <v>0.79513888888888895</v>
      </c>
      <c r="G62" s="119" t="s">
        <v>542</v>
      </c>
      <c r="H62" s="119" t="s">
        <v>1416</v>
      </c>
      <c r="I62" s="124" t="s">
        <v>1417</v>
      </c>
      <c r="J62" s="119" t="s">
        <v>1337</v>
      </c>
      <c r="K62" s="119">
        <v>430</v>
      </c>
    </row>
    <row r="63" spans="1:11" ht="20.75" customHeight="1" x14ac:dyDescent="0.35">
      <c r="A63" s="187"/>
      <c r="B63" s="119" t="s">
        <v>1374</v>
      </c>
      <c r="C63" s="119" t="s">
        <v>1371</v>
      </c>
      <c r="D63" s="128">
        <v>45677</v>
      </c>
      <c r="E63" s="127">
        <v>0.45833333333333298</v>
      </c>
      <c r="F63" s="119" t="s">
        <v>1418</v>
      </c>
      <c r="G63" s="119" t="s">
        <v>1373</v>
      </c>
      <c r="H63" s="119" t="s">
        <v>1372</v>
      </c>
      <c r="I63" s="119"/>
      <c r="J63" s="120" t="s">
        <v>1465</v>
      </c>
      <c r="K63" s="119">
        <v>700</v>
      </c>
    </row>
    <row r="64" spans="1:11" ht="20.75" customHeight="1" x14ac:dyDescent="0.35">
      <c r="A64" s="187"/>
      <c r="B64" s="119" t="s">
        <v>1419</v>
      </c>
      <c r="C64" s="119" t="s">
        <v>1371</v>
      </c>
      <c r="D64" s="128">
        <v>45677</v>
      </c>
      <c r="E64" s="127">
        <v>0.45833333333333298</v>
      </c>
      <c r="F64" s="119" t="s">
        <v>1418</v>
      </c>
      <c r="G64" s="119" t="s">
        <v>1373</v>
      </c>
      <c r="H64" s="119" t="s">
        <v>1372</v>
      </c>
      <c r="I64" s="119"/>
      <c r="J64" s="120" t="s">
        <v>1337</v>
      </c>
      <c r="K64" s="119">
        <v>430</v>
      </c>
    </row>
    <row r="65" spans="1:11" ht="20.75" customHeight="1" x14ac:dyDescent="0.35">
      <c r="A65" s="187"/>
      <c r="B65" s="119" t="s">
        <v>1379</v>
      </c>
      <c r="C65" s="119" t="s">
        <v>1371</v>
      </c>
      <c r="D65" s="128">
        <v>45677</v>
      </c>
      <c r="E65" s="127">
        <v>0.43194444444444402</v>
      </c>
      <c r="F65" s="119" t="s">
        <v>1420</v>
      </c>
      <c r="G65" s="119" t="s">
        <v>1421</v>
      </c>
      <c r="H65" s="119" t="s">
        <v>1422</v>
      </c>
      <c r="I65" s="119"/>
      <c r="J65" s="126" t="s">
        <v>1357</v>
      </c>
      <c r="K65" s="119">
        <v>700</v>
      </c>
    </row>
    <row r="66" spans="1:11" ht="20.75" customHeight="1" x14ac:dyDescent="0.35">
      <c r="A66" s="187"/>
      <c r="B66" s="119" t="s">
        <v>1382</v>
      </c>
      <c r="C66" s="119" t="s">
        <v>1371</v>
      </c>
      <c r="D66" s="128">
        <v>45677</v>
      </c>
      <c r="E66" s="127">
        <v>0.32291666666666702</v>
      </c>
      <c r="F66" s="119" t="s">
        <v>1423</v>
      </c>
      <c r="G66" s="119" t="s">
        <v>1373</v>
      </c>
      <c r="H66" s="119" t="s">
        <v>1424</v>
      </c>
      <c r="I66" s="188">
        <v>0.22916666666666699</v>
      </c>
      <c r="J66" s="189" t="s">
        <v>1473</v>
      </c>
      <c r="K66" s="187">
        <v>450</v>
      </c>
    </row>
    <row r="67" spans="1:11" ht="20.75" customHeight="1" x14ac:dyDescent="0.35">
      <c r="A67" s="187"/>
      <c r="B67" s="119" t="s">
        <v>1384</v>
      </c>
      <c r="C67" s="119" t="s">
        <v>1371</v>
      </c>
      <c r="D67" s="128">
        <v>45677</v>
      </c>
      <c r="E67" s="127">
        <v>0.32291666666666702</v>
      </c>
      <c r="F67" s="119" t="s">
        <v>1423</v>
      </c>
      <c r="G67" s="119" t="s">
        <v>1373</v>
      </c>
      <c r="H67" s="119" t="s">
        <v>1424</v>
      </c>
      <c r="I67" s="187"/>
      <c r="J67" s="189"/>
      <c r="K67" s="187"/>
    </row>
    <row r="68" spans="1:11" ht="20.75" customHeight="1" x14ac:dyDescent="0.35">
      <c r="A68" s="187"/>
      <c r="B68" s="119" t="s">
        <v>1385</v>
      </c>
      <c r="C68" s="119" t="s">
        <v>1371</v>
      </c>
      <c r="D68" s="128">
        <v>45677</v>
      </c>
      <c r="E68" s="127">
        <v>0.32291666666666702</v>
      </c>
      <c r="F68" s="119" t="s">
        <v>1423</v>
      </c>
      <c r="G68" s="119" t="s">
        <v>1373</v>
      </c>
      <c r="H68" s="119" t="s">
        <v>1424</v>
      </c>
      <c r="I68" s="187"/>
      <c r="J68" s="189"/>
      <c r="K68" s="187"/>
    </row>
    <row r="69" spans="1:11" ht="20.75" customHeight="1" x14ac:dyDescent="0.35">
      <c r="A69" s="187"/>
      <c r="B69" s="119" t="s">
        <v>1388</v>
      </c>
      <c r="C69" s="119" t="s">
        <v>1371</v>
      </c>
      <c r="D69" s="190">
        <v>45677</v>
      </c>
      <c r="E69" s="188">
        <v>0.53125</v>
      </c>
      <c r="F69" s="119"/>
      <c r="G69" s="119" t="s">
        <v>1367</v>
      </c>
      <c r="H69" s="119" t="s">
        <v>1425</v>
      </c>
      <c r="I69" s="119"/>
      <c r="J69" s="187" t="s">
        <v>1357</v>
      </c>
      <c r="K69" s="187">
        <v>700</v>
      </c>
    </row>
    <row r="70" spans="1:11" ht="20.75" customHeight="1" x14ac:dyDescent="0.35">
      <c r="A70" s="187"/>
      <c r="B70" s="119" t="s">
        <v>1391</v>
      </c>
      <c r="C70" s="119" t="s">
        <v>1371</v>
      </c>
      <c r="D70" s="187"/>
      <c r="E70" s="188"/>
      <c r="F70" s="119" t="s">
        <v>1426</v>
      </c>
      <c r="G70" s="119" t="s">
        <v>1367</v>
      </c>
      <c r="H70" s="119" t="s">
        <v>1425</v>
      </c>
      <c r="I70" s="127">
        <v>0.45833333333333298</v>
      </c>
      <c r="J70" s="187"/>
      <c r="K70" s="187"/>
    </row>
    <row r="71" spans="1:11" ht="20.75" customHeight="1" x14ac:dyDescent="0.35">
      <c r="A71" s="187"/>
      <c r="B71" s="128" t="s">
        <v>1482</v>
      </c>
      <c r="C71" s="119" t="s">
        <v>1331</v>
      </c>
      <c r="D71" s="128">
        <v>45678</v>
      </c>
      <c r="E71" s="188">
        <v>0.29166666666666702</v>
      </c>
      <c r="F71" s="188"/>
      <c r="G71" s="119" t="s">
        <v>1341</v>
      </c>
      <c r="H71" s="119"/>
      <c r="I71" s="127">
        <v>0.29166666666666702</v>
      </c>
      <c r="J71" s="126" t="s">
        <v>71</v>
      </c>
      <c r="K71" s="119">
        <v>450</v>
      </c>
    </row>
    <row r="72" spans="1:11" s="131" customFormat="1" ht="35.75" customHeight="1" x14ac:dyDescent="0.35">
      <c r="A72" s="183" t="s">
        <v>1455</v>
      </c>
      <c r="B72" s="184"/>
      <c r="C72" s="184"/>
      <c r="D72" s="184"/>
      <c r="E72" s="184"/>
      <c r="F72" s="184"/>
      <c r="G72" s="184"/>
      <c r="H72" s="184"/>
      <c r="I72" s="184"/>
      <c r="J72" s="185"/>
      <c r="K72" s="130">
        <f>SUM(K3:K71)</f>
        <v>85930</v>
      </c>
    </row>
  </sheetData>
  <mergeCells count="32">
    <mergeCell ref="K41:K43"/>
    <mergeCell ref="E69:E70"/>
    <mergeCell ref="J69:J70"/>
    <mergeCell ref="K21:K23"/>
    <mergeCell ref="J24:J27"/>
    <mergeCell ref="K24:K27"/>
    <mergeCell ref="K45:K46"/>
    <mergeCell ref="J32:J34"/>
    <mergeCell ref="K32:K34"/>
    <mergeCell ref="A3:A18"/>
    <mergeCell ref="A20:A27"/>
    <mergeCell ref="A30:A47"/>
    <mergeCell ref="J45:J46"/>
    <mergeCell ref="J21:J23"/>
    <mergeCell ref="B37:B38"/>
    <mergeCell ref="J41:J43"/>
    <mergeCell ref="A1:K1"/>
    <mergeCell ref="A72:J72"/>
    <mergeCell ref="J3:J5"/>
    <mergeCell ref="K3:K5"/>
    <mergeCell ref="J6:J7"/>
    <mergeCell ref="K6:K7"/>
    <mergeCell ref="K69:K70"/>
    <mergeCell ref="E71:F71"/>
    <mergeCell ref="J55:J57"/>
    <mergeCell ref="K55:K57"/>
    <mergeCell ref="I66:I68"/>
    <mergeCell ref="J66:J68"/>
    <mergeCell ref="K66:K68"/>
    <mergeCell ref="A49:A50"/>
    <mergeCell ref="A52:A71"/>
    <mergeCell ref="D69:D70"/>
  </mergeCells>
  <phoneticPr fontId="1" type="noConversion"/>
  <pageMargins left="0.25" right="0.25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结算单</vt:lpstr>
      <vt:lpstr>员工机票明细</vt:lpstr>
      <vt:lpstr>火车票明细</vt:lpstr>
      <vt:lpstr>康辉大交通明细</vt:lpstr>
      <vt:lpstr>乐队机票明细</vt:lpstr>
      <vt:lpstr>用车明细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凤雨 王</cp:lastModifiedBy>
  <cp:lastPrinted>2025-04-09T06:18:00Z</cp:lastPrinted>
  <dcterms:modified xsi:type="dcterms:W3CDTF">2025-04-14T09:33:38Z</dcterms:modified>
</cp:coreProperties>
</file>