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-120" yWindow="-120" windowWidth="20730" windowHeight="11160"/>
  </bookViews>
  <sheets>
    <sheet name="北京" sheetId="4" r:id="rId1"/>
    <sheet name="上海" sheetId="6" r:id="rId2"/>
    <sheet name="南京" sheetId="5" r:id="rId3"/>
    <sheet name="Summary" sheetId="7" r:id="rId4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7" l="1"/>
  <c r="I43" i="5"/>
  <c r="I44" i="5"/>
  <c r="I42" i="5"/>
  <c r="I45" i="5"/>
  <c r="I44" i="6"/>
  <c r="I42" i="6"/>
  <c r="I45" i="6"/>
  <c r="I43" i="6"/>
  <c r="I11" i="4"/>
  <c r="I14" i="4"/>
  <c r="I32" i="4"/>
  <c r="I33" i="4"/>
  <c r="I27" i="4"/>
  <c r="I29" i="4"/>
  <c r="I34" i="4"/>
  <c r="I37" i="4"/>
  <c r="I38" i="4"/>
  <c r="I46" i="4"/>
  <c r="I47" i="4"/>
  <c r="I41" i="4"/>
  <c r="I42" i="4"/>
  <c r="I48" i="4"/>
  <c r="I51" i="4"/>
  <c r="I52" i="4"/>
  <c r="I53" i="4"/>
  <c r="I11" i="6"/>
  <c r="I10" i="6"/>
  <c r="I12" i="6"/>
  <c r="I13" i="6"/>
  <c r="I14" i="6"/>
  <c r="I17" i="6"/>
  <c r="I18" i="6"/>
  <c r="I19" i="6"/>
  <c r="I22" i="6"/>
  <c r="I23" i="6"/>
  <c r="I24" i="6"/>
  <c r="I27" i="6"/>
  <c r="I28" i="6"/>
  <c r="I29" i="6"/>
  <c r="I30" i="6"/>
  <c r="I33" i="6"/>
  <c r="I34" i="6"/>
  <c r="I35" i="6"/>
  <c r="I38" i="6"/>
  <c r="I39" i="6"/>
  <c r="I48" i="6"/>
  <c r="I49" i="6"/>
  <c r="I50" i="6"/>
  <c r="I53" i="6"/>
  <c r="I54" i="6"/>
  <c r="I55" i="6"/>
  <c r="C3" i="7"/>
  <c r="I11" i="5"/>
  <c r="I10" i="5"/>
  <c r="I12" i="5"/>
  <c r="I13" i="5"/>
  <c r="I14" i="5"/>
  <c r="I17" i="5"/>
  <c r="I18" i="5"/>
  <c r="I19" i="5"/>
  <c r="I22" i="5"/>
  <c r="I23" i="5"/>
  <c r="I24" i="5"/>
  <c r="I27" i="5"/>
  <c r="I28" i="5"/>
  <c r="I29" i="5"/>
  <c r="I30" i="5"/>
  <c r="I33" i="5"/>
  <c r="I34" i="5"/>
  <c r="I35" i="5"/>
  <c r="I38" i="5"/>
  <c r="I39" i="5"/>
  <c r="I48" i="5"/>
  <c r="I49" i="5"/>
  <c r="I50" i="5"/>
  <c r="I53" i="5"/>
  <c r="I54" i="5"/>
  <c r="I55" i="5"/>
  <c r="C4" i="7"/>
  <c r="C6" i="7"/>
  <c r="I22" i="4"/>
  <c r="I23" i="4"/>
  <c r="I26" i="4"/>
  <c r="I45" i="4"/>
  <c r="I28" i="4"/>
  <c r="I18" i="4"/>
  <c r="I17" i="4"/>
  <c r="I13" i="4"/>
  <c r="I12" i="4"/>
  <c r="I10" i="4"/>
  <c r="I19" i="4"/>
</calcChain>
</file>

<file path=xl/sharedStrings.xml><?xml version="1.0" encoding="utf-8"?>
<sst xmlns="http://schemas.openxmlformats.org/spreadsheetml/2006/main" count="620" uniqueCount="142">
  <si>
    <t>Luger巡讲</t>
  </si>
  <si>
    <t>会议名称：</t>
  </si>
  <si>
    <r>
      <rPr>
        <sz val="10"/>
        <color indexed="8"/>
        <rFont val="黑体"/>
        <family val="3"/>
        <charset val="134"/>
      </rPr>
      <t xml:space="preserve">             会议地点：</t>
    </r>
    <r>
      <rPr>
        <u/>
        <sz val="10"/>
        <color indexed="8"/>
        <rFont val="黑体"/>
        <family val="3"/>
        <charset val="134"/>
      </rPr>
      <t xml:space="preserve">                      </t>
    </r>
  </si>
  <si>
    <r>
      <rPr>
        <sz val="10"/>
        <color indexed="8"/>
        <rFont val="黑体"/>
        <family val="3"/>
        <charset val="134"/>
      </rPr>
      <t xml:space="preserve">             </t>
    </r>
    <r>
      <rPr>
        <u/>
        <sz val="10"/>
        <color indexed="8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</si>
  <si>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</si>
  <si>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</si>
  <si>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
Domestic meeting</t>
  </si>
  <si>
    <t xml:space="preserve">              参加人数：</t>
  </si>
  <si>
    <t>80人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</si>
  <si>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</si>
  <si>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</si>
  <si>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</si>
  <si>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</si>
  <si>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</si>
  <si>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</si>
  <si>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</si>
  <si>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</si>
  <si>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</si>
  <si>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</si>
  <si>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</si>
  <si>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</si>
  <si>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</si>
  <si>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</si>
  <si>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</si>
  <si>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</si>
  <si>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sz val="10"/>
        <color indexed="8"/>
        <rFont val="黑体"/>
        <family val="3"/>
        <charset val="134"/>
      </rPr>
      <t>小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黑体"/>
        <family val="3"/>
        <charset val="134"/>
      </rPr>
      <t xml:space="preserve">计
</t>
    </r>
    <r>
      <rPr>
        <b/>
        <sz val="10"/>
        <color indexed="8"/>
        <rFont val="Times New Roman"/>
        <family val="1"/>
      </rPr>
      <t>AMOUNT</t>
    </r>
  </si>
  <si>
    <t>备       注
DESCRIPTION</t>
  </si>
  <si>
    <t>A</t>
  </si>
  <si>
    <t>A-1</t>
  </si>
  <si>
    <t>豪华大床房/Deluxe single room</t>
  </si>
  <si>
    <t>间/晚
room/night</t>
  </si>
  <si>
    <t>A-2</t>
  </si>
  <si>
    <t>A-4</t>
  </si>
  <si>
    <t>人/半天
person/half day</t>
  </si>
  <si>
    <t>A-5</t>
  </si>
  <si>
    <t>茶歇</t>
  </si>
  <si>
    <t>人/次
person/time</t>
  </si>
  <si>
    <r>
      <rPr>
        <sz val="9"/>
        <color indexed="8"/>
        <rFont val="宋体"/>
        <family val="3"/>
        <charset val="134"/>
      </rPr>
      <t>合计</t>
    </r>
    <r>
      <rPr>
        <b/>
        <sz val="9"/>
        <color indexed="8"/>
        <rFont val="Arial"/>
        <family val="2"/>
      </rPr>
      <t xml:space="preserve">total </t>
    </r>
  </si>
  <si>
    <t>人数
QUANTIY</t>
  </si>
  <si>
    <t xml:space="preserve">次
 number of times </t>
  </si>
  <si>
    <r>
      <rPr>
        <sz val="10"/>
        <color indexed="13"/>
        <rFont val="黑体"/>
        <family val="3"/>
        <charset val="134"/>
      </rPr>
      <t>合</t>
    </r>
    <r>
      <rPr>
        <b/>
        <sz val="10"/>
        <color indexed="13"/>
        <rFont val="Times New Roman"/>
        <family val="1"/>
      </rPr>
      <t xml:space="preserve"> </t>
    </r>
    <r>
      <rPr>
        <sz val="10"/>
        <color indexed="13"/>
        <rFont val="黑体"/>
        <family val="3"/>
        <charset val="134"/>
      </rPr>
      <t xml:space="preserve">计
</t>
    </r>
    <r>
      <rPr>
        <b/>
        <sz val="10"/>
        <color indexed="13"/>
        <rFont val="Times New Roman"/>
        <family val="1"/>
      </rPr>
      <t>AMOUNT</t>
    </r>
  </si>
  <si>
    <t>B</t>
  </si>
  <si>
    <t>用餐</t>
  </si>
  <si>
    <t>B-1</t>
  </si>
  <si>
    <t>晚餐自助</t>
  </si>
  <si>
    <t>人
person</t>
  </si>
  <si>
    <t>B-2</t>
  </si>
  <si>
    <t>晚餐中式</t>
  </si>
  <si>
    <t>15人</t>
  </si>
  <si>
    <t>C</t>
  </si>
  <si>
    <t>交通</t>
  </si>
  <si>
    <t>C-1</t>
  </si>
  <si>
    <t>机场及市内接送机用车
The Domestic transfort(airport pickup and drop off)</t>
  </si>
  <si>
    <t>Business car</t>
  </si>
  <si>
    <t>辆/趟
per/car</t>
  </si>
  <si>
    <t>D</t>
  </si>
  <si>
    <t>其他费用Others</t>
  </si>
  <si>
    <t>次
time</t>
  </si>
  <si>
    <t>E</t>
  </si>
  <si>
    <t>工作人员费用Staff costs</t>
  </si>
  <si>
    <t>E-1</t>
  </si>
  <si>
    <t>接送机人员服务费（国内）
Staff costs（Domestic transport staff）</t>
  </si>
  <si>
    <t>当地工作人员/Local staff</t>
  </si>
  <si>
    <t>人/天
per/day</t>
  </si>
  <si>
    <r>
      <rPr>
        <sz val="9"/>
        <color indexed="8"/>
        <rFont val="宋体"/>
        <family val="3"/>
        <charset val="134"/>
      </rPr>
      <t>以上总计</t>
    </r>
    <r>
      <rPr>
        <b/>
        <sz val="9"/>
        <color indexed="8"/>
        <rFont val="Arial"/>
        <family val="2"/>
      </rPr>
      <t xml:space="preserve">total </t>
    </r>
  </si>
  <si>
    <t>F</t>
  </si>
  <si>
    <t>服务费The service fee</t>
  </si>
  <si>
    <t>F-1</t>
  </si>
  <si>
    <t>合计</t>
  </si>
  <si>
    <t>G</t>
  </si>
  <si>
    <t>现场服务人员费用 Onsite exacutive staff</t>
  </si>
  <si>
    <t>G-1</t>
  </si>
  <si>
    <t>全陪工作人员费用/Onsite exacutive staff</t>
  </si>
  <si>
    <t>H</t>
  </si>
  <si>
    <t>机票、火车票/Flight or Train tickets</t>
  </si>
  <si>
    <t>H-1</t>
  </si>
  <si>
    <t>经济舱（国内）economy class（Domestic）</t>
  </si>
  <si>
    <t>火车票一等座预估</t>
  </si>
  <si>
    <t>人/次
per/trip</t>
  </si>
  <si>
    <t>H-2</t>
  </si>
  <si>
    <t>商务舱（国际）business class （International）</t>
  </si>
  <si>
    <t xml:space="preserve">以上总计total </t>
  </si>
  <si>
    <t>J</t>
  </si>
  <si>
    <t>税金Taxes</t>
  </si>
  <si>
    <t>J-1</t>
  </si>
  <si>
    <t>总计Grand total</t>
  </si>
  <si>
    <r>
      <rPr>
        <b/>
        <sz val="10"/>
        <color indexed="8"/>
        <rFont val="Arial"/>
        <family val="2"/>
      </rPr>
      <t xml:space="preserve">                    </t>
    </r>
    <r>
      <rPr>
        <sz val="10"/>
        <color indexed="8"/>
        <rFont val="宋体"/>
        <family val="3"/>
        <charset val="134"/>
      </rPr>
      <t>供应商签字敲章确认</t>
    </r>
    <r>
      <rPr>
        <b/>
        <sz val="10"/>
        <color indexed="8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</si>
  <si>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</si>
  <si>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海外专家</t>
    <phoneticPr fontId="20" type="noConversion"/>
  </si>
  <si>
    <t>国内专家</t>
    <phoneticPr fontId="20" type="noConversion"/>
  </si>
  <si>
    <t>80-100人会场</t>
    <phoneticPr fontId="20" type="noConversion"/>
  </si>
  <si>
    <t>按照全价商务舱报价</t>
    <phoneticPr fontId="20" type="noConversion"/>
  </si>
  <si>
    <t>上海
Shanghai</t>
    <phoneticPr fontId="20" type="noConversion"/>
  </si>
  <si>
    <t>公务舱，慕尼黑-北京，上海-慕尼黑-明斯特</t>
    <phoneticPr fontId="20" type="noConversion"/>
  </si>
  <si>
    <t>会议场租（）</t>
    <phoneticPr fontId="20" type="noConversion"/>
  </si>
  <si>
    <t>2020.3.27 下午</t>
  </si>
  <si>
    <t>2020.3.28 下午</t>
  </si>
  <si>
    <t>2020.3.29 下午</t>
  </si>
  <si>
    <t>北京
Beijing</t>
  </si>
  <si>
    <t>南京
Nanjing</t>
  </si>
  <si>
    <t>2020.03.27</t>
  </si>
  <si>
    <t>2020.03.28</t>
  </si>
  <si>
    <t>2020.03.29</t>
  </si>
  <si>
    <t>会议时间</t>
  </si>
  <si>
    <t>地点</t>
  </si>
  <si>
    <t>北京</t>
  </si>
  <si>
    <t>上海</t>
  </si>
  <si>
    <t>南京</t>
  </si>
  <si>
    <t>会议金额总计</t>
  </si>
  <si>
    <t>不含酒水</t>
    <phoneticPr fontId="20" type="noConversion"/>
  </si>
  <si>
    <t>C-2</t>
    <phoneticPr fontId="20" type="noConversion"/>
  </si>
  <si>
    <t>虹桥机场接送</t>
    <phoneticPr fontId="20" type="noConversion"/>
  </si>
  <si>
    <t>浦东机场接送</t>
    <phoneticPr fontId="20" type="noConversion"/>
  </si>
  <si>
    <t>易拉宝</t>
    <phoneticPr fontId="20" type="noConversion"/>
  </si>
  <si>
    <t>背景板、签到板</t>
    <phoneticPr fontId="20" type="noConversion"/>
  </si>
  <si>
    <t>投影仪</t>
    <phoneticPr fontId="20" type="noConversion"/>
  </si>
  <si>
    <t>D-2</t>
  </si>
  <si>
    <t>D-3</t>
  </si>
  <si>
    <t>7000流明，150寸幕布</t>
    <phoneticPr fontId="20" type="noConversion"/>
  </si>
  <si>
    <t>D-1</t>
    <phoneticPr fontId="20" type="noConversion"/>
  </si>
  <si>
    <t>上海豫园万丽酒店 五星</t>
    <phoneticPr fontId="20" type="noConversion"/>
  </si>
  <si>
    <t>南京威斯汀大酒店 五星</t>
    <phoneticPr fontId="20" type="noConversion"/>
  </si>
  <si>
    <t>北京励骏酒店 五星</t>
    <phoneticPr fontId="20" type="noConversion"/>
  </si>
  <si>
    <t>康辉集团北京国际会议展览有限公司</t>
    <phoneticPr fontId="20" type="noConversion"/>
  </si>
  <si>
    <t>郭海燕 13810995220/guohaiyan@cct.cn</t>
    <phoneticPr fontId="20" type="noConversion"/>
  </si>
  <si>
    <t>2020.1.3</t>
    <phoneticPr fontId="20" type="noConversion"/>
  </si>
  <si>
    <t>Luger巡讲</t>
    <phoneticPr fontId="20" type="noConversion"/>
  </si>
  <si>
    <t>3*5m，160元/平米</t>
    <phoneticPr fontId="20" type="noConversion"/>
  </si>
  <si>
    <t>预估数量，以实际出票金额结算</t>
    <phoneticPr fontId="20" type="noConversion"/>
  </si>
  <si>
    <t>以3*5为例,150元/平</t>
    <phoneticPr fontId="20" type="noConversion"/>
  </si>
  <si>
    <t>预估数量，以实际结算为准</t>
    <phoneticPr fontId="20" type="noConversion"/>
  </si>
  <si>
    <t>市区、首都机场接送260，大兴机场480</t>
    <phoneticPr fontId="20" type="noConversion"/>
  </si>
  <si>
    <t>预估数量，以实际金额结算</t>
    <phoneticPr fontId="20" type="noConversion"/>
  </si>
  <si>
    <t>G-2</t>
  </si>
  <si>
    <t>G-3</t>
  </si>
  <si>
    <t>劳务费</t>
    <phoneticPr fontId="20" type="noConversion"/>
  </si>
  <si>
    <t>住宿费</t>
    <phoneticPr fontId="20" type="noConversion"/>
  </si>
  <si>
    <t>大交通</t>
    <phoneticPr fontId="20" type="noConversion"/>
  </si>
  <si>
    <t>北京-上海  二等座</t>
    <phoneticPr fontId="20" type="noConversion"/>
  </si>
  <si>
    <t>上海-南京-北京 二等座</t>
    <phoneticPr fontId="20" type="noConversion"/>
  </si>
  <si>
    <t>10000流明，150寸幕布</t>
    <phoneticPr fontId="20" type="noConversion"/>
  </si>
  <si>
    <t>Luger巡讲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</si>
</sst>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&quot; &quot;;\(#,##0.00\)"/>
    <numFmt numFmtId="177" formatCode="#,##0.00&quot; &quot;"/>
  </numFmts>
  <fonts count="21">
    <font>
      <sz val="11"/>
      <color indexed="8"/>
      <name val="DengXian"/>
    </font>
    <font>
      <sz val="14"/>
      <color indexed="8"/>
      <name val="宋体"/>
      <family val="3"/>
      <charset val="134"/>
    </font>
    <font>
      <b/>
      <sz val="14"/>
      <color indexed="8"/>
      <name val="Arial"/>
      <family val="2"/>
    </font>
    <font>
      <sz val="10"/>
      <color indexed="8"/>
      <name val="黑体"/>
      <family val="3"/>
      <charset val="134"/>
    </font>
    <font>
      <u/>
      <sz val="9"/>
      <color indexed="8"/>
      <name val="黑体"/>
      <family val="3"/>
      <charset val="134"/>
    </font>
    <font>
      <u/>
      <sz val="10"/>
      <color indexed="8"/>
      <name val="黑体"/>
      <family val="3"/>
      <charset val="134"/>
    </font>
    <font>
      <sz val="10"/>
      <color indexed="12"/>
      <name val="黑体"/>
      <family val="3"/>
      <charset val="134"/>
    </font>
    <font>
      <b/>
      <sz val="10"/>
      <color indexed="12"/>
      <name val="Arial"/>
      <family val="2"/>
    </font>
    <font>
      <sz val="14"/>
      <color indexed="8"/>
      <name val="黑体"/>
      <family val="3"/>
      <charset val="134"/>
    </font>
    <font>
      <b/>
      <sz val="10"/>
      <color indexed="8"/>
      <name val="Times New Roman"/>
      <family val="1"/>
    </font>
    <font>
      <b/>
      <sz val="9"/>
      <color indexed="8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13"/>
      <name val="黑体"/>
      <family val="3"/>
      <charset val="134"/>
    </font>
    <font>
      <b/>
      <sz val="10"/>
      <color indexed="13"/>
      <name val="Times New Roman"/>
      <family val="1"/>
    </font>
    <font>
      <sz val="9"/>
      <color indexed="12"/>
      <name val="宋体"/>
      <family val="3"/>
      <charset val="134"/>
    </font>
    <font>
      <b/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9" fontId="6" fillId="0" borderId="14" xfId="0" applyNumberFormat="1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49" fontId="3" fillId="5" borderId="21" xfId="0" applyNumberFormat="1" applyFont="1" applyFill="1" applyBorder="1" applyAlignment="1">
      <alignment horizontal="center" vertical="center" wrapText="1"/>
    </xf>
    <xf numFmtId="49" fontId="3" fillId="5" borderId="22" xfId="0" applyNumberFormat="1" applyFont="1" applyFill="1" applyBorder="1" applyAlignment="1">
      <alignment horizontal="center" vertical="center" wrapText="1"/>
    </xf>
    <xf numFmtId="49" fontId="3" fillId="5" borderId="23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49" fontId="12" fillId="0" borderId="21" xfId="0" applyNumberFormat="1" applyFont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left" vertical="center"/>
    </xf>
    <xf numFmtId="0" fontId="12" fillId="2" borderId="22" xfId="0" applyNumberFormat="1" applyFont="1" applyFill="1" applyBorder="1" applyAlignment="1">
      <alignment horizontal="center" vertical="center"/>
    </xf>
    <xf numFmtId="176" fontId="12" fillId="3" borderId="22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vertical="center"/>
    </xf>
    <xf numFmtId="0" fontId="11" fillId="4" borderId="23" xfId="0" applyFont="1" applyFill="1" applyBorder="1" applyAlignment="1">
      <alignment vertical="center" wrapText="1"/>
    </xf>
    <xf numFmtId="49" fontId="11" fillId="4" borderId="23" xfId="0" applyNumberFormat="1" applyFont="1" applyFill="1" applyBorder="1" applyAlignment="1">
      <alignment vertical="center" wrapText="1"/>
    </xf>
    <xf numFmtId="4" fontId="10" fillId="0" borderId="22" xfId="0" applyNumberFormat="1" applyFont="1" applyBorder="1" applyAlignment="1">
      <alignment vertical="center"/>
    </xf>
    <xf numFmtId="49" fontId="13" fillId="6" borderId="21" xfId="0" applyNumberFormat="1" applyFont="1" applyFill="1" applyBorder="1" applyAlignment="1">
      <alignment horizontal="center" vertical="center" wrapText="1"/>
    </xf>
    <xf numFmtId="49" fontId="13" fillId="6" borderId="22" xfId="0" applyNumberFormat="1" applyFont="1" applyFill="1" applyBorder="1" applyAlignment="1">
      <alignment horizontal="center" vertical="center" wrapText="1"/>
    </xf>
    <xf numFmtId="49" fontId="13" fillId="6" borderId="23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vertical="center"/>
    </xf>
    <xf numFmtId="49" fontId="11" fillId="2" borderId="22" xfId="0" applyNumberFormat="1" applyFont="1" applyFill="1" applyBorder="1" applyAlignment="1">
      <alignment horizontal="left" vertical="center" wrapText="1"/>
    </xf>
    <xf numFmtId="4" fontId="12" fillId="3" borderId="22" xfId="0" applyNumberFormat="1" applyFont="1" applyFill="1" applyBorder="1" applyAlignment="1">
      <alignment vertical="center"/>
    </xf>
    <xf numFmtId="49" fontId="11" fillId="4" borderId="29" xfId="0" applyNumberFormat="1" applyFont="1" applyFill="1" applyBorder="1" applyAlignment="1">
      <alignment horizontal="left" vertical="center" wrapText="1"/>
    </xf>
    <xf numFmtId="49" fontId="11" fillId="0" borderId="22" xfId="0" applyNumberFormat="1" applyFont="1" applyBorder="1" applyAlignment="1">
      <alignment vertical="center"/>
    </xf>
    <xf numFmtId="49" fontId="11" fillId="4" borderId="29" xfId="0" applyNumberFormat="1" applyFont="1" applyFill="1" applyBorder="1" applyAlignment="1">
      <alignment horizontal="center" vertical="center" wrapText="1"/>
    </xf>
    <xf numFmtId="4" fontId="10" fillId="7" borderId="22" xfId="0" applyNumberFormat="1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49" fontId="11" fillId="4" borderId="22" xfId="0" applyNumberFormat="1" applyFont="1" applyFill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9" fontId="11" fillId="0" borderId="22" xfId="0" applyNumberFormat="1" applyFont="1" applyBorder="1" applyAlignment="1">
      <alignment horizontal="center" vertical="center"/>
    </xf>
    <xf numFmtId="9" fontId="12" fillId="3" borderId="22" xfId="0" applyNumberFormat="1" applyFont="1" applyFill="1" applyBorder="1" applyAlignment="1">
      <alignment vertical="center"/>
    </xf>
    <xf numFmtId="177" fontId="12" fillId="3" borderId="22" xfId="0" applyNumberFormat="1" applyFont="1" applyFill="1" applyBorder="1" applyAlignment="1">
      <alignment vertical="center"/>
    </xf>
    <xf numFmtId="49" fontId="11" fillId="4" borderId="22" xfId="0" applyNumberFormat="1" applyFont="1" applyFill="1" applyBorder="1" applyAlignment="1">
      <alignment horizontal="left" vertical="center" wrapText="1"/>
    </xf>
    <xf numFmtId="49" fontId="11" fillId="4" borderId="30" xfId="0" applyNumberFormat="1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177" fontId="16" fillId="8" borderId="22" xfId="0" applyNumberFormat="1" applyFont="1" applyFill="1" applyBorder="1" applyAlignment="1">
      <alignment horizontal="right" vertical="center"/>
    </xf>
    <xf numFmtId="177" fontId="17" fillId="8" borderId="23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11" fillId="0" borderId="22" xfId="0" applyNumberFormat="1" applyFont="1" applyBorder="1" applyAlignment="1">
      <alignment horizontal="left" vertical="center"/>
    </xf>
    <xf numFmtId="49" fontId="11" fillId="4" borderId="22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49" fontId="11" fillId="4" borderId="22" xfId="0" applyNumberFormat="1" applyFont="1" applyFill="1" applyBorder="1" applyAlignment="1">
      <alignment horizontal="center" vertical="center" wrapText="1"/>
    </xf>
    <xf numFmtId="49" fontId="11" fillId="4" borderId="2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49" fontId="10" fillId="4" borderId="21" xfId="0" applyNumberFormat="1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49" fontId="10" fillId="4" borderId="27" xfId="0" applyNumberFormat="1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49" fontId="10" fillId="7" borderId="21" xfId="0" applyNumberFormat="1" applyFont="1" applyFill="1" applyBorder="1" applyAlignment="1">
      <alignment horizontal="left" vertical="center" wrapText="1"/>
    </xf>
    <xf numFmtId="0" fontId="10" fillId="7" borderId="22" xfId="0" applyFont="1" applyFill="1" applyBorder="1" applyAlignment="1">
      <alignment horizontal="left" vertical="center" wrapText="1"/>
    </xf>
    <xf numFmtId="49" fontId="11" fillId="4" borderId="24" xfId="0" applyNumberFormat="1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49" fontId="10" fillId="7" borderId="21" xfId="0" applyNumberFormat="1" applyFont="1" applyFill="1" applyBorder="1" applyAlignment="1">
      <alignment horizontal="left" vertical="center"/>
    </xf>
    <xf numFmtId="0" fontId="10" fillId="7" borderId="22" xfId="0" applyFont="1" applyFill="1" applyBorder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6" fillId="8" borderId="21" xfId="0" applyNumberFormat="1" applyFont="1" applyFill="1" applyBorder="1" applyAlignment="1">
      <alignment horizontal="left" vertical="center"/>
    </xf>
    <xf numFmtId="0" fontId="16" fillId="8" borderId="22" xfId="0" applyFont="1" applyFill="1" applyBorder="1" applyAlignment="1">
      <alignment horizontal="left" vertical="center"/>
    </xf>
    <xf numFmtId="49" fontId="11" fillId="0" borderId="35" xfId="0" applyNumberFormat="1" applyFont="1" applyBorder="1" applyAlignment="1">
      <alignment horizontal="left" vertical="center"/>
    </xf>
    <xf numFmtId="49" fontId="11" fillId="0" borderId="36" xfId="0" applyNumberFormat="1" applyFont="1" applyBorder="1" applyAlignment="1">
      <alignment horizontal="left" vertical="center"/>
    </xf>
    <xf numFmtId="49" fontId="11" fillId="0" borderId="37" xfId="0" applyNumberFormat="1" applyFont="1" applyBorder="1" applyAlignment="1">
      <alignment horizontal="left" vertical="center"/>
    </xf>
    <xf numFmtId="0" fontId="11" fillId="4" borderId="26" xfId="0" applyFont="1" applyFill="1" applyBorder="1" applyAlignment="1">
      <alignment horizontal="left" vertical="center" wrapText="1"/>
    </xf>
    <xf numFmtId="0" fontId="11" fillId="2" borderId="22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8" fillId="5" borderId="18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49" fontId="8" fillId="5" borderId="19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11" fillId="4" borderId="41" xfId="0" applyNumberFormat="1" applyFont="1" applyFill="1" applyBorder="1" applyAlignment="1">
      <alignment horizontal="center" vertical="center" wrapText="1"/>
    </xf>
    <xf numFmtId="49" fontId="11" fillId="4" borderId="42" xfId="0" applyNumberFormat="1" applyFont="1" applyFill="1" applyBorder="1" applyAlignment="1">
      <alignment horizontal="center" vertical="center" wrapText="1"/>
    </xf>
    <xf numFmtId="49" fontId="11" fillId="4" borderId="43" xfId="0" applyNumberFormat="1" applyFont="1" applyFill="1" applyBorder="1" applyAlignment="1">
      <alignment horizontal="center" vertical="center" wrapText="1"/>
    </xf>
    <xf numFmtId="49" fontId="10" fillId="4" borderId="38" xfId="0" applyNumberFormat="1" applyFont="1" applyFill="1" applyBorder="1" applyAlignment="1">
      <alignment horizontal="left" vertical="center" wrapText="1"/>
    </xf>
    <xf numFmtId="49" fontId="10" fillId="4" borderId="39" xfId="0" applyNumberFormat="1" applyFont="1" applyFill="1" applyBorder="1" applyAlignment="1">
      <alignment horizontal="left" vertical="center" wrapText="1"/>
    </xf>
    <xf numFmtId="49" fontId="10" fillId="4" borderId="40" xfId="0" applyNumberFormat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92CDDC"/>
      <rgbColor rgb="FFFFFF00"/>
      <rgbColor rgb="FFFF0000"/>
      <rgbColor rgb="FFFFFFFF"/>
      <rgbColor rgb="FFA5A5A5"/>
      <rgbColor rgb="FF808080"/>
      <rgbColor rgb="FFC2D69B"/>
      <rgbColor rgb="FF388194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DengXian"/>
            <a:ea typeface="DengXian"/>
            <a:cs typeface="DengXian"/>
            <a:sym typeface="DengXi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DengXian"/>
            <a:ea typeface="DengXian"/>
            <a:cs typeface="DengXian"/>
            <a:sym typeface="DengXi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showGridLines="0" tabSelected="1" topLeftCell="A22" zoomScale="90" zoomScaleNormal="90" workbookViewId="0">
      <selection activeCell="C6" sqref="C6:J6"/>
    </sheetView>
  </sheetViews>
  <sheetFormatPr defaultColWidth="8.875" defaultRowHeight="20.25" customHeight="1"/>
  <cols>
    <col min="1" max="1" width="8.875" style="1" customWidth="1"/>
    <col min="2" max="2" width="8.5" style="1" customWidth="1"/>
    <col min="3" max="3" width="28.125" style="1" customWidth="1"/>
    <col min="4" max="4" width="33.875" style="1" customWidth="1"/>
    <col min="5" max="5" width="8.875" style="1" customWidth="1"/>
    <col min="6" max="6" width="15.875" style="1" customWidth="1"/>
    <col min="7" max="7" width="12.375" style="1" customWidth="1"/>
    <col min="8" max="8" width="13.5" style="1" customWidth="1"/>
    <col min="9" max="9" width="15.5" style="1" customWidth="1"/>
    <col min="10" max="10" width="26" style="1" customWidth="1"/>
    <col min="11" max="256" width="8.875" customWidth="1"/>
  </cols>
  <sheetData>
    <row r="1" spans="1:10" ht="42" customHeight="1">
      <c r="A1" s="2"/>
      <c r="B1" s="88" t="s">
        <v>126</v>
      </c>
      <c r="C1" s="89"/>
      <c r="D1" s="90"/>
      <c r="E1" s="89"/>
      <c r="F1" s="89"/>
      <c r="G1" s="90"/>
      <c r="H1" s="90"/>
      <c r="I1" s="89"/>
      <c r="J1" s="89"/>
    </row>
    <row r="2" spans="1:10" ht="42" customHeight="1" thickBot="1">
      <c r="A2" s="2"/>
      <c r="B2" s="3" t="s">
        <v>1</v>
      </c>
      <c r="C2" s="4" t="s">
        <v>141</v>
      </c>
      <c r="D2" s="5" t="s">
        <v>2</v>
      </c>
      <c r="E2" s="91" t="s">
        <v>98</v>
      </c>
      <c r="F2" s="92"/>
      <c r="G2" s="6" t="s">
        <v>3</v>
      </c>
      <c r="H2" s="7" t="s">
        <v>4</v>
      </c>
      <c r="I2" s="93" t="s">
        <v>123</v>
      </c>
      <c r="J2" s="94"/>
    </row>
    <row r="3" spans="1:10" ht="30.95" customHeight="1" thickBot="1">
      <c r="A3" s="2"/>
      <c r="B3" s="7" t="s">
        <v>5</v>
      </c>
      <c r="C3" s="8" t="s">
        <v>6</v>
      </c>
      <c r="D3" s="9" t="s">
        <v>7</v>
      </c>
      <c r="E3" s="95" t="s">
        <v>8</v>
      </c>
      <c r="F3" s="96"/>
      <c r="G3" s="6" t="s">
        <v>9</v>
      </c>
      <c r="H3" s="7" t="s">
        <v>10</v>
      </c>
      <c r="I3" s="93" t="s">
        <v>123</v>
      </c>
      <c r="J3" s="94"/>
    </row>
    <row r="4" spans="1:10" ht="29.1" customHeight="1" thickBot="1">
      <c r="A4" s="2"/>
      <c r="B4" s="7" t="s">
        <v>11</v>
      </c>
      <c r="C4" s="10" t="s">
        <v>95</v>
      </c>
      <c r="D4" s="11"/>
      <c r="E4" s="12"/>
      <c r="F4" s="12"/>
      <c r="G4" s="13" t="s">
        <v>12</v>
      </c>
      <c r="H4" s="7" t="s">
        <v>13</v>
      </c>
      <c r="I4" s="107" t="s">
        <v>125</v>
      </c>
      <c r="J4" s="108"/>
    </row>
    <row r="5" spans="1:10" ht="8.1" customHeight="1">
      <c r="A5" s="2"/>
      <c r="B5" s="97"/>
      <c r="C5" s="98"/>
      <c r="D5" s="99"/>
      <c r="E5" s="99"/>
      <c r="F5" s="99"/>
      <c r="G5" s="99"/>
      <c r="H5" s="99"/>
      <c r="I5" s="98"/>
      <c r="J5" s="98"/>
    </row>
    <row r="6" spans="1:10" ht="51.2" customHeight="1" thickBot="1">
      <c r="A6" s="14"/>
      <c r="B6" s="15" t="s">
        <v>14</v>
      </c>
      <c r="C6" s="100"/>
      <c r="D6" s="101"/>
      <c r="E6" s="101"/>
      <c r="F6" s="101"/>
      <c r="G6" s="101"/>
      <c r="H6" s="101"/>
      <c r="I6" s="101"/>
      <c r="J6" s="102"/>
    </row>
    <row r="7" spans="1:10" ht="15.2" customHeight="1">
      <c r="A7" s="16"/>
      <c r="B7" s="103" t="s">
        <v>16</v>
      </c>
      <c r="C7" s="104"/>
      <c r="D7" s="104"/>
      <c r="E7" s="104"/>
      <c r="F7" s="104"/>
      <c r="G7" s="104"/>
      <c r="H7" s="105" t="s">
        <v>17</v>
      </c>
      <c r="I7" s="104"/>
      <c r="J7" s="106"/>
    </row>
    <row r="8" spans="1:10" ht="30.95" customHeight="1">
      <c r="A8" s="16"/>
      <c r="B8" s="17" t="s">
        <v>18</v>
      </c>
      <c r="C8" s="18" t="s">
        <v>19</v>
      </c>
      <c r="D8" s="18" t="s">
        <v>20</v>
      </c>
      <c r="E8" s="18" t="s">
        <v>21</v>
      </c>
      <c r="F8" s="18" t="s">
        <v>22</v>
      </c>
      <c r="G8" s="18" t="s">
        <v>23</v>
      </c>
      <c r="H8" s="18" t="s">
        <v>24</v>
      </c>
      <c r="I8" s="18" t="s">
        <v>25</v>
      </c>
      <c r="J8" s="19" t="s">
        <v>26</v>
      </c>
    </row>
    <row r="9" spans="1:10" ht="20.25" customHeight="1">
      <c r="A9" s="16"/>
      <c r="B9" s="20" t="s">
        <v>27</v>
      </c>
      <c r="C9" s="60"/>
      <c r="D9" s="60"/>
      <c r="E9" s="60"/>
      <c r="F9" s="60"/>
      <c r="G9" s="60"/>
      <c r="H9" s="60"/>
      <c r="I9" s="60"/>
      <c r="J9" s="21"/>
    </row>
    <row r="10" spans="1:10" ht="26.1" customHeight="1">
      <c r="A10" s="16"/>
      <c r="B10" s="22" t="s">
        <v>28</v>
      </c>
      <c r="C10" s="86" t="s">
        <v>122</v>
      </c>
      <c r="D10" s="23" t="s">
        <v>29</v>
      </c>
      <c r="E10" s="24">
        <v>3</v>
      </c>
      <c r="F10" s="24">
        <v>1</v>
      </c>
      <c r="G10" s="55" t="s">
        <v>30</v>
      </c>
      <c r="H10" s="25">
        <v>1200</v>
      </c>
      <c r="I10" s="26">
        <f>E10*F10*H10</f>
        <v>3600</v>
      </c>
      <c r="J10" s="27" t="s">
        <v>89</v>
      </c>
    </row>
    <row r="11" spans="1:10" ht="26.1" customHeight="1">
      <c r="A11" s="16"/>
      <c r="B11" s="22" t="s">
        <v>31</v>
      </c>
      <c r="C11" s="87"/>
      <c r="D11" s="23" t="s">
        <v>29</v>
      </c>
      <c r="E11" s="24">
        <v>1</v>
      </c>
      <c r="F11" s="24">
        <v>2</v>
      </c>
      <c r="G11" s="55" t="s">
        <v>30</v>
      </c>
      <c r="H11" s="25">
        <v>1200</v>
      </c>
      <c r="I11" s="26">
        <f>E11*F11*H11</f>
        <v>2400</v>
      </c>
      <c r="J11" s="28" t="s">
        <v>88</v>
      </c>
    </row>
    <row r="12" spans="1:10" ht="26.1" customHeight="1">
      <c r="A12" s="16"/>
      <c r="B12" s="22" t="s">
        <v>32</v>
      </c>
      <c r="C12" s="87"/>
      <c r="D12" s="23" t="s">
        <v>94</v>
      </c>
      <c r="E12" s="24">
        <v>1</v>
      </c>
      <c r="F12" s="24">
        <v>1</v>
      </c>
      <c r="G12" s="55" t="s">
        <v>33</v>
      </c>
      <c r="H12" s="25">
        <v>30000</v>
      </c>
      <c r="I12" s="26">
        <f>E12*F12*H12</f>
        <v>30000</v>
      </c>
      <c r="J12" s="27" t="s">
        <v>90</v>
      </c>
    </row>
    <row r="13" spans="1:10" ht="26.1" customHeight="1">
      <c r="A13" s="16"/>
      <c r="B13" s="22" t="s">
        <v>34</v>
      </c>
      <c r="C13" s="87"/>
      <c r="D13" s="23" t="s">
        <v>35</v>
      </c>
      <c r="E13" s="24">
        <v>60</v>
      </c>
      <c r="F13" s="24">
        <v>1</v>
      </c>
      <c r="G13" s="55" t="s">
        <v>36</v>
      </c>
      <c r="H13" s="25">
        <v>60</v>
      </c>
      <c r="I13" s="26">
        <f>E13*F13*H13</f>
        <v>3600</v>
      </c>
      <c r="J13" s="27"/>
    </row>
    <row r="14" spans="1:10" ht="20.25" customHeight="1">
      <c r="A14" s="16"/>
      <c r="B14" s="62" t="s">
        <v>37</v>
      </c>
      <c r="C14" s="63"/>
      <c r="D14" s="63"/>
      <c r="E14" s="63"/>
      <c r="F14" s="63"/>
      <c r="G14" s="63"/>
      <c r="H14" s="63"/>
      <c r="I14" s="29">
        <f>SUM(I10:I13)</f>
        <v>39600</v>
      </c>
      <c r="J14" s="27"/>
    </row>
    <row r="15" spans="1:10" ht="27.95" customHeight="1">
      <c r="A15" s="16"/>
      <c r="B15" s="30" t="s">
        <v>18</v>
      </c>
      <c r="C15" s="31" t="s">
        <v>19</v>
      </c>
      <c r="D15" s="31" t="s">
        <v>20</v>
      </c>
      <c r="E15" s="31" t="s">
        <v>38</v>
      </c>
      <c r="F15" s="31" t="s">
        <v>39</v>
      </c>
      <c r="G15" s="31" t="s">
        <v>23</v>
      </c>
      <c r="H15" s="31" t="s">
        <v>24</v>
      </c>
      <c r="I15" s="31" t="s">
        <v>40</v>
      </c>
      <c r="J15" s="32" t="s">
        <v>26</v>
      </c>
    </row>
    <row r="16" spans="1:10" ht="20.25" customHeight="1">
      <c r="A16" s="16"/>
      <c r="B16" s="20" t="s">
        <v>41</v>
      </c>
      <c r="C16" s="59" t="s">
        <v>42</v>
      </c>
      <c r="D16" s="60"/>
      <c r="E16" s="60"/>
      <c r="F16" s="60"/>
      <c r="G16" s="60"/>
      <c r="H16" s="60"/>
      <c r="I16" s="60"/>
      <c r="J16" s="21"/>
    </row>
    <row r="17" spans="1:10" ht="26.1" customHeight="1">
      <c r="A17" s="16"/>
      <c r="B17" s="22" t="s">
        <v>43</v>
      </c>
      <c r="C17" s="54" t="s">
        <v>44</v>
      </c>
      <c r="D17" s="23" t="s">
        <v>8</v>
      </c>
      <c r="E17" s="24">
        <v>80</v>
      </c>
      <c r="F17" s="24">
        <v>1</v>
      </c>
      <c r="G17" s="55" t="s">
        <v>45</v>
      </c>
      <c r="H17" s="25">
        <v>148</v>
      </c>
      <c r="I17" s="26">
        <f>E17*H17*F17</f>
        <v>11840</v>
      </c>
      <c r="J17" s="21"/>
    </row>
    <row r="18" spans="1:10" ht="26.1" customHeight="1">
      <c r="A18" s="16"/>
      <c r="B18" s="22" t="s">
        <v>46</v>
      </c>
      <c r="C18" s="54" t="s">
        <v>47</v>
      </c>
      <c r="D18" s="23" t="s">
        <v>48</v>
      </c>
      <c r="E18" s="24">
        <v>15</v>
      </c>
      <c r="F18" s="24">
        <v>1</v>
      </c>
      <c r="G18" s="55" t="s">
        <v>45</v>
      </c>
      <c r="H18" s="25">
        <v>300</v>
      </c>
      <c r="I18" s="26">
        <f>E18*H18*F18</f>
        <v>4500</v>
      </c>
      <c r="J18" s="21"/>
    </row>
    <row r="19" spans="1:10" ht="20.25" customHeight="1">
      <c r="A19" s="16"/>
      <c r="B19" s="62" t="s">
        <v>37</v>
      </c>
      <c r="C19" s="63"/>
      <c r="D19" s="63"/>
      <c r="E19" s="63"/>
      <c r="F19" s="63"/>
      <c r="G19" s="63"/>
      <c r="H19" s="63"/>
      <c r="I19" s="29">
        <f>SUM(I17:I18)</f>
        <v>16340</v>
      </c>
      <c r="J19" s="21"/>
    </row>
    <row r="20" spans="1:10" ht="27.95" customHeight="1">
      <c r="A20" s="16"/>
      <c r="B20" s="30" t="s">
        <v>18</v>
      </c>
      <c r="C20" s="31" t="s">
        <v>19</v>
      </c>
      <c r="D20" s="31" t="s">
        <v>20</v>
      </c>
      <c r="E20" s="31" t="s">
        <v>38</v>
      </c>
      <c r="F20" s="31" t="s">
        <v>39</v>
      </c>
      <c r="G20" s="31" t="s">
        <v>23</v>
      </c>
      <c r="H20" s="31" t="s">
        <v>24</v>
      </c>
      <c r="I20" s="31" t="s">
        <v>40</v>
      </c>
      <c r="J20" s="32" t="s">
        <v>26</v>
      </c>
    </row>
    <row r="21" spans="1:10" ht="20.25" customHeight="1">
      <c r="A21" s="16"/>
      <c r="B21" s="20" t="s">
        <v>49</v>
      </c>
      <c r="C21" s="59" t="s">
        <v>50</v>
      </c>
      <c r="D21" s="60"/>
      <c r="E21" s="60"/>
      <c r="F21" s="60"/>
      <c r="G21" s="60"/>
      <c r="H21" s="60"/>
      <c r="I21" s="60"/>
      <c r="J21" s="33"/>
    </row>
    <row r="22" spans="1:10" ht="39.950000000000003" customHeight="1">
      <c r="A22" s="16"/>
      <c r="B22" s="22" t="s">
        <v>51</v>
      </c>
      <c r="C22" s="34" t="s">
        <v>52</v>
      </c>
      <c r="D22" s="34" t="s">
        <v>53</v>
      </c>
      <c r="E22" s="24">
        <v>10</v>
      </c>
      <c r="F22" s="24">
        <v>2</v>
      </c>
      <c r="G22" s="55" t="s">
        <v>54</v>
      </c>
      <c r="H22" s="35">
        <v>260</v>
      </c>
      <c r="I22" s="26">
        <f>E22*H22*F22</f>
        <v>5200</v>
      </c>
      <c r="J22" s="27" t="s">
        <v>131</v>
      </c>
    </row>
    <row r="23" spans="1:10" ht="20.25" customHeight="1">
      <c r="A23" s="16"/>
      <c r="B23" s="62" t="s">
        <v>37</v>
      </c>
      <c r="C23" s="63"/>
      <c r="D23" s="63"/>
      <c r="E23" s="63"/>
      <c r="F23" s="63"/>
      <c r="G23" s="63"/>
      <c r="H23" s="63"/>
      <c r="I23" s="29">
        <f>SUM(I22:I22)</f>
        <v>5200</v>
      </c>
      <c r="J23" s="21"/>
    </row>
    <row r="24" spans="1:10" ht="27.95" customHeight="1">
      <c r="A24" s="16"/>
      <c r="B24" s="30" t="s">
        <v>18</v>
      </c>
      <c r="C24" s="31" t="s">
        <v>19</v>
      </c>
      <c r="D24" s="31" t="s">
        <v>20</v>
      </c>
      <c r="E24" s="31" t="s">
        <v>38</v>
      </c>
      <c r="F24" s="31" t="s">
        <v>39</v>
      </c>
      <c r="G24" s="31" t="s">
        <v>23</v>
      </c>
      <c r="H24" s="31" t="s">
        <v>24</v>
      </c>
      <c r="I24" s="31" t="s">
        <v>40</v>
      </c>
      <c r="J24" s="32" t="s">
        <v>26</v>
      </c>
    </row>
    <row r="25" spans="1:10" ht="20.25" customHeight="1">
      <c r="A25" s="16"/>
      <c r="B25" s="20" t="s">
        <v>55</v>
      </c>
      <c r="C25" s="69" t="s">
        <v>56</v>
      </c>
      <c r="D25" s="70"/>
      <c r="E25" s="70"/>
      <c r="F25" s="70"/>
      <c r="G25" s="70"/>
      <c r="H25" s="70"/>
      <c r="I25" s="83"/>
      <c r="J25" s="21"/>
    </row>
    <row r="26" spans="1:10" ht="30.95" customHeight="1">
      <c r="A26" s="16"/>
      <c r="B26" s="22" t="s">
        <v>119</v>
      </c>
      <c r="C26" s="56"/>
      <c r="D26" s="23" t="s">
        <v>114</v>
      </c>
      <c r="E26" s="84">
        <v>2</v>
      </c>
      <c r="F26" s="85"/>
      <c r="G26" s="57" t="s">
        <v>57</v>
      </c>
      <c r="H26" s="35">
        <v>2400</v>
      </c>
      <c r="I26" s="26">
        <f t="shared" ref="I26:I28" si="0">E26*H26</f>
        <v>4800</v>
      </c>
      <c r="J26" s="21" t="s">
        <v>127</v>
      </c>
    </row>
    <row r="27" spans="1:10" ht="30.95" customHeight="1">
      <c r="A27" s="16"/>
      <c r="B27" s="22" t="s">
        <v>116</v>
      </c>
      <c r="C27" s="56"/>
      <c r="D27" s="23" t="s">
        <v>115</v>
      </c>
      <c r="E27" s="84">
        <v>2</v>
      </c>
      <c r="F27" s="85"/>
      <c r="G27" s="57" t="s">
        <v>57</v>
      </c>
      <c r="H27" s="35">
        <v>2000</v>
      </c>
      <c r="I27" s="26">
        <f t="shared" si="0"/>
        <v>4000</v>
      </c>
      <c r="J27" s="21" t="s">
        <v>140</v>
      </c>
    </row>
    <row r="28" spans="1:10" ht="30.95" customHeight="1">
      <c r="A28" s="16"/>
      <c r="B28" s="22" t="s">
        <v>117</v>
      </c>
      <c r="C28" s="56"/>
      <c r="D28" s="23" t="s">
        <v>113</v>
      </c>
      <c r="E28" s="84">
        <v>1</v>
      </c>
      <c r="F28" s="85"/>
      <c r="G28" s="57" t="s">
        <v>57</v>
      </c>
      <c r="H28" s="35">
        <v>260</v>
      </c>
      <c r="I28" s="26">
        <f t="shared" si="0"/>
        <v>260</v>
      </c>
      <c r="J28" s="21"/>
    </row>
    <row r="29" spans="1:10" ht="20.25" customHeight="1">
      <c r="A29" s="16"/>
      <c r="B29" s="62" t="s">
        <v>37</v>
      </c>
      <c r="C29" s="63"/>
      <c r="D29" s="63"/>
      <c r="E29" s="63"/>
      <c r="F29" s="63"/>
      <c r="G29" s="63"/>
      <c r="H29" s="63"/>
      <c r="I29" s="29">
        <f>SUM(I26:I28)</f>
        <v>9060</v>
      </c>
      <c r="J29" s="21"/>
    </row>
    <row r="30" spans="1:10" ht="27.95" customHeight="1">
      <c r="A30" s="16"/>
      <c r="B30" s="30" t="s">
        <v>18</v>
      </c>
      <c r="C30" s="31" t="s">
        <v>19</v>
      </c>
      <c r="D30" s="31" t="s">
        <v>20</v>
      </c>
      <c r="E30" s="31" t="s">
        <v>38</v>
      </c>
      <c r="F30" s="31" t="s">
        <v>39</v>
      </c>
      <c r="G30" s="31" t="s">
        <v>23</v>
      </c>
      <c r="H30" s="31" t="s">
        <v>24</v>
      </c>
      <c r="I30" s="31" t="s">
        <v>40</v>
      </c>
      <c r="J30" s="32" t="s">
        <v>26</v>
      </c>
    </row>
    <row r="31" spans="1:10" ht="20.25" customHeight="1">
      <c r="A31" s="16"/>
      <c r="B31" s="20" t="s">
        <v>58</v>
      </c>
      <c r="C31" s="64" t="s">
        <v>59</v>
      </c>
      <c r="D31" s="65"/>
      <c r="E31" s="65"/>
      <c r="F31" s="65"/>
      <c r="G31" s="66"/>
      <c r="H31" s="65"/>
      <c r="I31" s="65"/>
      <c r="J31" s="65"/>
    </row>
    <row r="32" spans="1:10" ht="39.200000000000003" customHeight="1">
      <c r="A32" s="16"/>
      <c r="B32" s="22" t="s">
        <v>60</v>
      </c>
      <c r="C32" s="36" t="s">
        <v>61</v>
      </c>
      <c r="D32" s="37" t="s">
        <v>62</v>
      </c>
      <c r="E32" s="24">
        <v>3</v>
      </c>
      <c r="F32" s="24">
        <v>1</v>
      </c>
      <c r="G32" s="38" t="s">
        <v>63</v>
      </c>
      <c r="H32" s="35">
        <v>500</v>
      </c>
      <c r="I32" s="26">
        <f>E32*F32*H32</f>
        <v>1500</v>
      </c>
      <c r="J32" s="21"/>
    </row>
    <row r="33" spans="1:10" ht="20.25" customHeight="1">
      <c r="A33" s="16"/>
      <c r="B33" s="62" t="s">
        <v>37</v>
      </c>
      <c r="C33" s="63"/>
      <c r="D33" s="63"/>
      <c r="E33" s="63"/>
      <c r="F33" s="63"/>
      <c r="G33" s="63"/>
      <c r="H33" s="63"/>
      <c r="I33" s="29">
        <f>SUM(I32:I32)</f>
        <v>1500</v>
      </c>
      <c r="J33" s="21"/>
    </row>
    <row r="34" spans="1:10" ht="20.25" customHeight="1">
      <c r="A34" s="16"/>
      <c r="B34" s="67" t="s">
        <v>64</v>
      </c>
      <c r="C34" s="68"/>
      <c r="D34" s="68"/>
      <c r="E34" s="68"/>
      <c r="F34" s="68"/>
      <c r="G34" s="68"/>
      <c r="H34" s="68"/>
      <c r="I34" s="39">
        <f>I14+I19+I23+I29+I33</f>
        <v>71700</v>
      </c>
      <c r="J34" s="40"/>
    </row>
    <row r="35" spans="1:10" ht="27.95" customHeight="1">
      <c r="A35" s="16"/>
      <c r="B35" s="30" t="s">
        <v>18</v>
      </c>
      <c r="C35" s="31" t="s">
        <v>19</v>
      </c>
      <c r="D35" s="31" t="s">
        <v>20</v>
      </c>
      <c r="E35" s="31" t="s">
        <v>38</v>
      </c>
      <c r="F35" s="31" t="s">
        <v>39</v>
      </c>
      <c r="G35" s="31" t="s">
        <v>23</v>
      </c>
      <c r="H35" s="31" t="s">
        <v>24</v>
      </c>
      <c r="I35" s="31" t="s">
        <v>40</v>
      </c>
      <c r="J35" s="32" t="s">
        <v>26</v>
      </c>
    </row>
    <row r="36" spans="1:10" ht="20.25" customHeight="1">
      <c r="A36" s="16"/>
      <c r="B36" s="20" t="s">
        <v>65</v>
      </c>
      <c r="C36" s="69" t="s">
        <v>66</v>
      </c>
      <c r="D36" s="70"/>
      <c r="E36" s="70"/>
      <c r="F36" s="70"/>
      <c r="G36" s="70"/>
      <c r="H36" s="70"/>
      <c r="I36" s="70"/>
      <c r="J36" s="70"/>
    </row>
    <row r="37" spans="1:10" ht="20.25" customHeight="1">
      <c r="A37" s="16"/>
      <c r="B37" s="22" t="s">
        <v>67</v>
      </c>
      <c r="C37" s="41" t="s">
        <v>66</v>
      </c>
      <c r="D37" s="42"/>
      <c r="E37" s="76"/>
      <c r="F37" s="77"/>
      <c r="G37" s="43"/>
      <c r="H37" s="44">
        <v>0.1</v>
      </c>
      <c r="I37" s="26">
        <f>H37*I34</f>
        <v>7170</v>
      </c>
      <c r="J37" s="21"/>
    </row>
    <row r="38" spans="1:10" ht="20.25" customHeight="1">
      <c r="A38" s="16"/>
      <c r="B38" s="74" t="s">
        <v>68</v>
      </c>
      <c r="C38" s="75"/>
      <c r="D38" s="75"/>
      <c r="E38" s="75"/>
      <c r="F38" s="75"/>
      <c r="G38" s="75"/>
      <c r="H38" s="75"/>
      <c r="I38" s="39">
        <f>SUM(I37:I37)</f>
        <v>7170</v>
      </c>
      <c r="J38" s="40"/>
    </row>
    <row r="39" spans="1:10" ht="27.95" customHeight="1">
      <c r="A39" s="16"/>
      <c r="B39" s="30" t="s">
        <v>18</v>
      </c>
      <c r="C39" s="31" t="s">
        <v>19</v>
      </c>
      <c r="D39" s="31" t="s">
        <v>20</v>
      </c>
      <c r="E39" s="31" t="s">
        <v>38</v>
      </c>
      <c r="F39" s="31" t="s">
        <v>39</v>
      </c>
      <c r="G39" s="31" t="s">
        <v>23</v>
      </c>
      <c r="H39" s="31" t="s">
        <v>24</v>
      </c>
      <c r="I39" s="31" t="s">
        <v>40</v>
      </c>
      <c r="J39" s="32" t="s">
        <v>26</v>
      </c>
    </row>
    <row r="40" spans="1:10" ht="20.25" customHeight="1">
      <c r="A40" s="16"/>
      <c r="B40" s="20" t="s">
        <v>69</v>
      </c>
      <c r="C40" s="80" t="s">
        <v>70</v>
      </c>
      <c r="D40" s="81"/>
      <c r="E40" s="81"/>
      <c r="F40" s="81"/>
      <c r="G40" s="81"/>
      <c r="H40" s="81"/>
      <c r="I40" s="81"/>
      <c r="J40" s="82"/>
    </row>
    <row r="41" spans="1:10" ht="33.200000000000003" customHeight="1">
      <c r="A41" s="16"/>
      <c r="B41" s="22" t="s">
        <v>71</v>
      </c>
      <c r="C41" s="41" t="s">
        <v>72</v>
      </c>
      <c r="D41" s="42"/>
      <c r="E41" s="24">
        <v>0</v>
      </c>
      <c r="F41" s="24">
        <v>1</v>
      </c>
      <c r="G41" s="55" t="s">
        <v>63</v>
      </c>
      <c r="H41" s="45">
        <v>600</v>
      </c>
      <c r="I41" s="26">
        <f>E41*F41*H41</f>
        <v>0</v>
      </c>
      <c r="J41" s="28"/>
    </row>
    <row r="42" spans="1:10" ht="20.25" customHeight="1">
      <c r="A42" s="16"/>
      <c r="B42" s="67" t="s">
        <v>37</v>
      </c>
      <c r="C42" s="68"/>
      <c r="D42" s="68"/>
      <c r="E42" s="68"/>
      <c r="F42" s="68"/>
      <c r="G42" s="68"/>
      <c r="H42" s="68"/>
      <c r="I42" s="39">
        <f>SUM(I41:I41)</f>
        <v>0</v>
      </c>
      <c r="J42" s="40"/>
    </row>
    <row r="43" spans="1:10" ht="27.95" customHeight="1">
      <c r="A43" s="16"/>
      <c r="B43" s="30" t="s">
        <v>18</v>
      </c>
      <c r="C43" s="31" t="s">
        <v>19</v>
      </c>
      <c r="D43" s="31" t="s">
        <v>20</v>
      </c>
      <c r="E43" s="31" t="s">
        <v>38</v>
      </c>
      <c r="F43" s="31" t="s">
        <v>39</v>
      </c>
      <c r="G43" s="31" t="s">
        <v>23</v>
      </c>
      <c r="H43" s="31" t="s">
        <v>24</v>
      </c>
      <c r="I43" s="31" t="s">
        <v>40</v>
      </c>
      <c r="J43" s="32" t="s">
        <v>26</v>
      </c>
    </row>
    <row r="44" spans="1:10" ht="20.25" customHeight="1">
      <c r="A44" s="16"/>
      <c r="B44" s="20" t="s">
        <v>73</v>
      </c>
      <c r="C44" s="59" t="s">
        <v>74</v>
      </c>
      <c r="D44" s="60"/>
      <c r="E44" s="60"/>
      <c r="F44" s="60"/>
      <c r="G44" s="60"/>
      <c r="H44" s="60"/>
      <c r="I44" s="60"/>
      <c r="J44" s="61"/>
    </row>
    <row r="45" spans="1:10" ht="26.1" customHeight="1">
      <c r="A45" s="16"/>
      <c r="B45" s="22" t="s">
        <v>75</v>
      </c>
      <c r="C45" s="46" t="s">
        <v>76</v>
      </c>
      <c r="D45" s="54" t="s">
        <v>77</v>
      </c>
      <c r="E45" s="24">
        <v>3</v>
      </c>
      <c r="F45" s="24">
        <v>2</v>
      </c>
      <c r="G45" s="47" t="s">
        <v>78</v>
      </c>
      <c r="H45" s="45">
        <v>350</v>
      </c>
      <c r="I45" s="26">
        <f>E45*F45*H45</f>
        <v>2100</v>
      </c>
      <c r="J45" s="48" t="s">
        <v>128</v>
      </c>
    </row>
    <row r="46" spans="1:10" ht="26.1" customHeight="1">
      <c r="A46" s="16"/>
      <c r="B46" s="22" t="s">
        <v>79</v>
      </c>
      <c r="C46" s="46" t="s">
        <v>80</v>
      </c>
      <c r="D46" s="54" t="s">
        <v>93</v>
      </c>
      <c r="E46" s="24">
        <v>1</v>
      </c>
      <c r="F46" s="24">
        <v>1</v>
      </c>
      <c r="G46" s="38" t="s">
        <v>78</v>
      </c>
      <c r="H46" s="45">
        <v>54973</v>
      </c>
      <c r="I46" s="26">
        <f>E46*F46*H46</f>
        <v>54973</v>
      </c>
      <c r="J46" s="49" t="s">
        <v>91</v>
      </c>
    </row>
    <row r="47" spans="1:10" ht="20.25" customHeight="1">
      <c r="A47" s="16"/>
      <c r="B47" s="67" t="s">
        <v>37</v>
      </c>
      <c r="C47" s="68"/>
      <c r="D47" s="68"/>
      <c r="E47" s="68"/>
      <c r="F47" s="68"/>
      <c r="G47" s="68"/>
      <c r="H47" s="68"/>
      <c r="I47" s="39">
        <f>SUM(I45:I46)</f>
        <v>57073</v>
      </c>
      <c r="J47" s="40"/>
    </row>
    <row r="48" spans="1:10" ht="20.25" customHeight="1">
      <c r="A48" s="16"/>
      <c r="B48" s="74" t="s">
        <v>81</v>
      </c>
      <c r="C48" s="75"/>
      <c r="D48" s="75"/>
      <c r="E48" s="75"/>
      <c r="F48" s="75"/>
      <c r="G48" s="75"/>
      <c r="H48" s="75"/>
      <c r="I48" s="39">
        <f>I47+I42+I38+I34</f>
        <v>135943</v>
      </c>
      <c r="J48" s="40"/>
    </row>
    <row r="49" spans="1:10" ht="27.95" customHeight="1">
      <c r="A49" s="16"/>
      <c r="B49" s="30" t="s">
        <v>18</v>
      </c>
      <c r="C49" s="31" t="s">
        <v>19</v>
      </c>
      <c r="D49" s="31" t="s">
        <v>20</v>
      </c>
      <c r="E49" s="31" t="s">
        <v>38</v>
      </c>
      <c r="F49" s="31" t="s">
        <v>39</v>
      </c>
      <c r="G49" s="31" t="s">
        <v>23</v>
      </c>
      <c r="H49" s="31" t="s">
        <v>24</v>
      </c>
      <c r="I49" s="31" t="s">
        <v>40</v>
      </c>
      <c r="J49" s="32" t="s">
        <v>26</v>
      </c>
    </row>
    <row r="50" spans="1:10" ht="20.25" customHeight="1">
      <c r="A50" s="16"/>
      <c r="B50" s="20" t="s">
        <v>82</v>
      </c>
      <c r="C50" s="59" t="s">
        <v>83</v>
      </c>
      <c r="D50" s="60"/>
      <c r="E50" s="60"/>
      <c r="F50" s="60"/>
      <c r="G50" s="60"/>
      <c r="H50" s="60"/>
      <c r="I50" s="60"/>
      <c r="J50" s="61"/>
    </row>
    <row r="51" spans="1:10" ht="20.25" customHeight="1">
      <c r="A51" s="16"/>
      <c r="B51" s="22" t="s">
        <v>84</v>
      </c>
      <c r="C51" s="37" t="s">
        <v>83</v>
      </c>
      <c r="D51" s="42"/>
      <c r="E51" s="76"/>
      <c r="F51" s="77"/>
      <c r="G51" s="50"/>
      <c r="H51" s="44">
        <v>0.06</v>
      </c>
      <c r="I51" s="26">
        <f>H51*I48</f>
        <v>8156.58</v>
      </c>
      <c r="J51" s="21"/>
    </row>
    <row r="52" spans="1:10" ht="20.25" customHeight="1">
      <c r="A52" s="16"/>
      <c r="B52" s="67" t="s">
        <v>37</v>
      </c>
      <c r="C52" s="68"/>
      <c r="D52" s="68"/>
      <c r="E52" s="68"/>
      <c r="F52" s="68"/>
      <c r="G52" s="68"/>
      <c r="H52" s="68"/>
      <c r="I52" s="39">
        <f>SUM(I51)</f>
        <v>8156.58</v>
      </c>
      <c r="J52" s="40"/>
    </row>
    <row r="53" spans="1:10" ht="20.25" customHeight="1">
      <c r="A53" s="16"/>
      <c r="B53" s="78" t="s">
        <v>85</v>
      </c>
      <c r="C53" s="79"/>
      <c r="D53" s="79"/>
      <c r="E53" s="79"/>
      <c r="F53" s="79"/>
      <c r="G53" s="79"/>
      <c r="H53" s="79"/>
      <c r="I53" s="51">
        <f>I52+I48</f>
        <v>144099.57999999999</v>
      </c>
      <c r="J53" s="52"/>
    </row>
    <row r="54" spans="1:10" ht="20.25" customHeight="1" thickBot="1">
      <c r="A54" s="16"/>
      <c r="B54" s="71" t="s">
        <v>86</v>
      </c>
      <c r="C54" s="72"/>
      <c r="D54" s="72"/>
      <c r="E54" s="72"/>
      <c r="F54" s="72"/>
      <c r="G54" s="72"/>
      <c r="H54" s="72"/>
      <c r="I54" s="72"/>
      <c r="J54" s="73"/>
    </row>
    <row r="55" spans="1:10" ht="16.5" customHeight="1">
      <c r="A55" s="2"/>
      <c r="B55" s="12"/>
      <c r="C55" s="12"/>
      <c r="D55" s="12"/>
      <c r="E55" s="12"/>
      <c r="F55" s="12"/>
      <c r="G55" s="12"/>
      <c r="H55" s="12"/>
      <c r="I55" s="12"/>
      <c r="J55" s="12"/>
    </row>
    <row r="56" spans="1:10" ht="20.25" customHeight="1">
      <c r="A56" s="2"/>
      <c r="B56" s="2"/>
      <c r="C56" s="2"/>
      <c r="D56" s="2"/>
      <c r="E56" s="2"/>
      <c r="F56" s="2"/>
      <c r="G56" s="2"/>
      <c r="H56" s="2"/>
      <c r="I56" s="53" t="s">
        <v>87</v>
      </c>
      <c r="J56" s="2"/>
    </row>
    <row r="57" spans="1:10" ht="20.25" customHeight="1">
      <c r="A57" s="2"/>
      <c r="B57" s="2"/>
      <c r="C57" s="2"/>
      <c r="D57" s="2"/>
      <c r="E57" s="2"/>
      <c r="F57" s="2"/>
      <c r="G57" s="2"/>
      <c r="H57" s="2"/>
      <c r="I57" s="53" t="s">
        <v>87</v>
      </c>
      <c r="J57" s="2"/>
    </row>
    <row r="58" spans="1:10" ht="20.25" customHeight="1">
      <c r="A58" s="2"/>
      <c r="B58" s="2"/>
      <c r="C58" s="2"/>
      <c r="D58" s="2"/>
      <c r="E58" s="2"/>
      <c r="F58" s="2"/>
      <c r="G58" s="2"/>
      <c r="H58" s="2"/>
      <c r="I58" s="53" t="s">
        <v>87</v>
      </c>
      <c r="J58" s="2"/>
    </row>
  </sheetData>
  <mergeCells count="38">
    <mergeCell ref="B5:J5"/>
    <mergeCell ref="C6:J6"/>
    <mergeCell ref="B7:G7"/>
    <mergeCell ref="H7:J7"/>
    <mergeCell ref="I4:J4"/>
    <mergeCell ref="B1:J1"/>
    <mergeCell ref="E2:F2"/>
    <mergeCell ref="I2:J2"/>
    <mergeCell ref="E3:F3"/>
    <mergeCell ref="I3:J3"/>
    <mergeCell ref="C9:I9"/>
    <mergeCell ref="E37:F37"/>
    <mergeCell ref="B38:H38"/>
    <mergeCell ref="C40:J40"/>
    <mergeCell ref="B42:H42"/>
    <mergeCell ref="C25:I25"/>
    <mergeCell ref="E26:F26"/>
    <mergeCell ref="E27:F27"/>
    <mergeCell ref="E28:F28"/>
    <mergeCell ref="B23:H23"/>
    <mergeCell ref="C10:C13"/>
    <mergeCell ref="B14:H14"/>
    <mergeCell ref="C16:I16"/>
    <mergeCell ref="B19:H19"/>
    <mergeCell ref="C21:I21"/>
    <mergeCell ref="B54:J54"/>
    <mergeCell ref="B47:H47"/>
    <mergeCell ref="B48:H48"/>
    <mergeCell ref="C50:J50"/>
    <mergeCell ref="E51:F51"/>
    <mergeCell ref="B52:H52"/>
    <mergeCell ref="B53:H53"/>
    <mergeCell ref="C44:J44"/>
    <mergeCell ref="B29:H29"/>
    <mergeCell ref="C31:J31"/>
    <mergeCell ref="B33:H33"/>
    <mergeCell ref="B34:H34"/>
    <mergeCell ref="C36:J36"/>
  </mergeCells>
  <phoneticPr fontId="20" type="noConversion"/>
  <conditionalFormatting sqref="H10:H13 H17:H18">
    <cfRule type="cellIs" dxfId="2" priority="1" stopIfTrue="1" operator="lessThan">
      <formula>0</formula>
    </cfRule>
  </conditionalFormatting>
  <pageMargins left="0.7" right="0.7" top="0.75" bottom="0.75" header="0.3" footer="0.3"/>
  <pageSetup scale="48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topLeftCell="B1" zoomScaleNormal="100" workbookViewId="0">
      <selection activeCell="F10" sqref="F10"/>
    </sheetView>
  </sheetViews>
  <sheetFormatPr defaultColWidth="8.875" defaultRowHeight="20.25" customHeight="1"/>
  <cols>
    <col min="1" max="1" width="8.875" style="1" customWidth="1"/>
    <col min="2" max="2" width="8.5" style="1" customWidth="1"/>
    <col min="3" max="3" width="28.125" style="1" customWidth="1"/>
    <col min="4" max="4" width="33.875" style="1" customWidth="1"/>
    <col min="5" max="5" width="8.875" style="1" customWidth="1"/>
    <col min="6" max="6" width="15.875" style="1" customWidth="1"/>
    <col min="7" max="7" width="12.375" style="1" customWidth="1"/>
    <col min="8" max="8" width="13.5" style="1" customWidth="1"/>
    <col min="9" max="9" width="15.5" style="1" customWidth="1"/>
    <col min="10" max="10" width="26" style="1" customWidth="1"/>
    <col min="11" max="256" width="8.875" customWidth="1"/>
  </cols>
  <sheetData>
    <row r="1" spans="1:10" ht="42" customHeight="1">
      <c r="A1" s="2"/>
      <c r="B1" s="88" t="s">
        <v>126</v>
      </c>
      <c r="C1" s="89"/>
      <c r="D1" s="90"/>
      <c r="E1" s="89"/>
      <c r="F1" s="89"/>
      <c r="G1" s="90"/>
      <c r="H1" s="90"/>
      <c r="I1" s="89"/>
      <c r="J1" s="89"/>
    </row>
    <row r="2" spans="1:10" ht="42" customHeight="1" thickBot="1">
      <c r="A2" s="2"/>
      <c r="B2" s="3" t="s">
        <v>1</v>
      </c>
      <c r="C2" s="4" t="s">
        <v>126</v>
      </c>
      <c r="D2" s="5" t="s">
        <v>2</v>
      </c>
      <c r="E2" s="91" t="s">
        <v>92</v>
      </c>
      <c r="F2" s="92"/>
      <c r="G2" s="6" t="s">
        <v>3</v>
      </c>
      <c r="H2" s="7" t="s">
        <v>4</v>
      </c>
      <c r="I2" s="93" t="s">
        <v>123</v>
      </c>
      <c r="J2" s="94"/>
    </row>
    <row r="3" spans="1:10" ht="30.95" customHeight="1" thickBot="1">
      <c r="A3" s="2"/>
      <c r="B3" s="7" t="s">
        <v>5</v>
      </c>
      <c r="C3" s="8" t="s">
        <v>6</v>
      </c>
      <c r="D3" s="9" t="s">
        <v>7</v>
      </c>
      <c r="E3" s="95" t="s">
        <v>8</v>
      </c>
      <c r="F3" s="96"/>
      <c r="G3" s="6" t="s">
        <v>9</v>
      </c>
      <c r="H3" s="7" t="s">
        <v>10</v>
      </c>
      <c r="I3" s="115" t="s">
        <v>124</v>
      </c>
      <c r="J3" s="108"/>
    </row>
    <row r="4" spans="1:10" ht="29.1" customHeight="1" thickBot="1">
      <c r="A4" s="2"/>
      <c r="B4" s="7" t="s">
        <v>11</v>
      </c>
      <c r="C4" s="10" t="s">
        <v>96</v>
      </c>
      <c r="D4" s="11"/>
      <c r="E4" s="12"/>
      <c r="F4" s="12"/>
      <c r="G4" s="13" t="s">
        <v>12</v>
      </c>
      <c r="H4" s="7" t="s">
        <v>13</v>
      </c>
      <c r="I4" s="107" t="s">
        <v>125</v>
      </c>
      <c r="J4" s="108"/>
    </row>
    <row r="5" spans="1:10" ht="8.1" customHeight="1">
      <c r="A5" s="2"/>
      <c r="B5" s="97"/>
      <c r="C5" s="98"/>
      <c r="D5" s="99"/>
      <c r="E5" s="99"/>
      <c r="F5" s="99"/>
      <c r="G5" s="99"/>
      <c r="H5" s="99"/>
      <c r="I5" s="98"/>
      <c r="J5" s="98"/>
    </row>
    <row r="6" spans="1:10" ht="51.2" customHeight="1" thickBot="1">
      <c r="A6" s="14"/>
      <c r="B6" s="15" t="s">
        <v>14</v>
      </c>
      <c r="C6" s="100" t="s">
        <v>15</v>
      </c>
      <c r="D6" s="101"/>
      <c r="E6" s="101"/>
      <c r="F6" s="101"/>
      <c r="G6" s="101"/>
      <c r="H6" s="101"/>
      <c r="I6" s="101"/>
      <c r="J6" s="102"/>
    </row>
    <row r="7" spans="1:10" ht="15.2" customHeight="1">
      <c r="A7" s="16"/>
      <c r="B7" s="103" t="s">
        <v>16</v>
      </c>
      <c r="C7" s="104"/>
      <c r="D7" s="104"/>
      <c r="E7" s="104"/>
      <c r="F7" s="104"/>
      <c r="G7" s="104"/>
      <c r="H7" s="105" t="s">
        <v>17</v>
      </c>
      <c r="I7" s="104"/>
      <c r="J7" s="106"/>
    </row>
    <row r="8" spans="1:10" ht="30.95" customHeight="1">
      <c r="A8" s="16"/>
      <c r="B8" s="17" t="s">
        <v>18</v>
      </c>
      <c r="C8" s="18" t="s">
        <v>19</v>
      </c>
      <c r="D8" s="18" t="s">
        <v>20</v>
      </c>
      <c r="E8" s="18" t="s">
        <v>21</v>
      </c>
      <c r="F8" s="18" t="s">
        <v>22</v>
      </c>
      <c r="G8" s="18" t="s">
        <v>23</v>
      </c>
      <c r="H8" s="18" t="s">
        <v>24</v>
      </c>
      <c r="I8" s="18" t="s">
        <v>25</v>
      </c>
      <c r="J8" s="19" t="s">
        <v>26</v>
      </c>
    </row>
    <row r="9" spans="1:10" ht="20.25" customHeight="1">
      <c r="A9" s="16"/>
      <c r="B9" s="20" t="s">
        <v>27</v>
      </c>
      <c r="C9" s="60"/>
      <c r="D9" s="60"/>
      <c r="E9" s="60"/>
      <c r="F9" s="60"/>
      <c r="G9" s="60"/>
      <c r="H9" s="60"/>
      <c r="I9" s="60"/>
      <c r="J9" s="21"/>
    </row>
    <row r="10" spans="1:10" ht="26.1" customHeight="1">
      <c r="A10" s="16"/>
      <c r="B10" s="22" t="s">
        <v>28</v>
      </c>
      <c r="C10" s="86" t="s">
        <v>120</v>
      </c>
      <c r="D10" s="23" t="s">
        <v>29</v>
      </c>
      <c r="E10" s="24">
        <v>3</v>
      </c>
      <c r="F10" s="24">
        <v>1</v>
      </c>
      <c r="G10" s="55" t="s">
        <v>30</v>
      </c>
      <c r="H10" s="25">
        <v>1000</v>
      </c>
      <c r="I10" s="26">
        <f>E10*F10*H10</f>
        <v>3000</v>
      </c>
      <c r="J10" s="27" t="s">
        <v>89</v>
      </c>
    </row>
    <row r="11" spans="1:10" ht="26.1" customHeight="1">
      <c r="A11" s="16"/>
      <c r="B11" s="22" t="s">
        <v>31</v>
      </c>
      <c r="C11" s="87"/>
      <c r="D11" s="23" t="s">
        <v>29</v>
      </c>
      <c r="E11" s="24">
        <v>1</v>
      </c>
      <c r="F11" s="24">
        <v>1</v>
      </c>
      <c r="G11" s="55" t="s">
        <v>30</v>
      </c>
      <c r="H11" s="25">
        <v>1000</v>
      </c>
      <c r="I11" s="26">
        <f>E11*F11*H11</f>
        <v>1000</v>
      </c>
      <c r="J11" s="28" t="s">
        <v>88</v>
      </c>
    </row>
    <row r="12" spans="1:10" ht="36" customHeight="1">
      <c r="A12" s="16"/>
      <c r="B12" s="22" t="s">
        <v>32</v>
      </c>
      <c r="C12" s="87"/>
      <c r="D12" s="23" t="s">
        <v>94</v>
      </c>
      <c r="E12" s="24">
        <v>1</v>
      </c>
      <c r="F12" s="24">
        <v>1</v>
      </c>
      <c r="G12" s="55" t="s">
        <v>33</v>
      </c>
      <c r="H12" s="25">
        <v>22000</v>
      </c>
      <c r="I12" s="26">
        <f>E12*F12*H12</f>
        <v>22000</v>
      </c>
      <c r="J12" s="27" t="s">
        <v>90</v>
      </c>
    </row>
    <row r="13" spans="1:10" ht="26.1" customHeight="1">
      <c r="A13" s="16"/>
      <c r="B13" s="22" t="s">
        <v>34</v>
      </c>
      <c r="C13" s="87"/>
      <c r="D13" s="23" t="s">
        <v>35</v>
      </c>
      <c r="E13" s="24">
        <v>60</v>
      </c>
      <c r="F13" s="24">
        <v>1</v>
      </c>
      <c r="G13" s="55" t="s">
        <v>36</v>
      </c>
      <c r="H13" s="25">
        <v>100</v>
      </c>
      <c r="I13" s="26">
        <f>E13*F13*H13</f>
        <v>6000</v>
      </c>
      <c r="J13" s="27"/>
    </row>
    <row r="14" spans="1:10" ht="20.25" customHeight="1">
      <c r="A14" s="16"/>
      <c r="B14" s="62" t="s">
        <v>37</v>
      </c>
      <c r="C14" s="63"/>
      <c r="D14" s="63"/>
      <c r="E14" s="63"/>
      <c r="F14" s="63"/>
      <c r="G14" s="63"/>
      <c r="H14" s="63"/>
      <c r="I14" s="29">
        <f>SUM(I10:I13)</f>
        <v>32000</v>
      </c>
      <c r="J14" s="27"/>
    </row>
    <row r="15" spans="1:10" ht="27.95" customHeight="1">
      <c r="A15" s="16"/>
      <c r="B15" s="30" t="s">
        <v>18</v>
      </c>
      <c r="C15" s="31" t="s">
        <v>19</v>
      </c>
      <c r="D15" s="31" t="s">
        <v>20</v>
      </c>
      <c r="E15" s="31" t="s">
        <v>38</v>
      </c>
      <c r="F15" s="31" t="s">
        <v>39</v>
      </c>
      <c r="G15" s="31" t="s">
        <v>23</v>
      </c>
      <c r="H15" s="31" t="s">
        <v>24</v>
      </c>
      <c r="I15" s="31" t="s">
        <v>40</v>
      </c>
      <c r="J15" s="32" t="s">
        <v>26</v>
      </c>
    </row>
    <row r="16" spans="1:10" ht="20.25" customHeight="1">
      <c r="A16" s="16"/>
      <c r="B16" s="20" t="s">
        <v>41</v>
      </c>
      <c r="C16" s="59" t="s">
        <v>42</v>
      </c>
      <c r="D16" s="60"/>
      <c r="E16" s="60"/>
      <c r="F16" s="60"/>
      <c r="G16" s="60"/>
      <c r="H16" s="60"/>
      <c r="I16" s="60"/>
      <c r="J16" s="21"/>
    </row>
    <row r="17" spans="1:10" ht="26.1" customHeight="1">
      <c r="A17" s="16"/>
      <c r="B17" s="22" t="s">
        <v>43</v>
      </c>
      <c r="C17" s="54" t="s">
        <v>44</v>
      </c>
      <c r="D17" s="23" t="s">
        <v>8</v>
      </c>
      <c r="E17" s="24">
        <v>80</v>
      </c>
      <c r="F17" s="24">
        <v>1</v>
      </c>
      <c r="G17" s="55" t="s">
        <v>45</v>
      </c>
      <c r="H17" s="25">
        <v>250</v>
      </c>
      <c r="I17" s="26">
        <f>E17*H17*F17</f>
        <v>20000</v>
      </c>
      <c r="J17" s="21"/>
    </row>
    <row r="18" spans="1:10" ht="26.1" customHeight="1">
      <c r="A18" s="16"/>
      <c r="B18" s="22" t="s">
        <v>46</v>
      </c>
      <c r="C18" s="54" t="s">
        <v>47</v>
      </c>
      <c r="D18" s="23" t="s">
        <v>48</v>
      </c>
      <c r="E18" s="24">
        <v>15</v>
      </c>
      <c r="F18" s="24">
        <v>1</v>
      </c>
      <c r="G18" s="55" t="s">
        <v>45</v>
      </c>
      <c r="H18" s="25">
        <v>300</v>
      </c>
      <c r="I18" s="26">
        <f>E18*H18*F18</f>
        <v>4500</v>
      </c>
      <c r="J18" s="21"/>
    </row>
    <row r="19" spans="1:10" ht="20.25" customHeight="1">
      <c r="A19" s="16"/>
      <c r="B19" s="62" t="s">
        <v>37</v>
      </c>
      <c r="C19" s="63"/>
      <c r="D19" s="63"/>
      <c r="E19" s="63"/>
      <c r="F19" s="63"/>
      <c r="G19" s="63"/>
      <c r="H19" s="63"/>
      <c r="I19" s="29">
        <f>SUM(I17:I18)</f>
        <v>24500</v>
      </c>
      <c r="J19" s="21"/>
    </row>
    <row r="20" spans="1:10" ht="27.95" customHeight="1">
      <c r="A20" s="16"/>
      <c r="B20" s="30" t="s">
        <v>18</v>
      </c>
      <c r="C20" s="31" t="s">
        <v>19</v>
      </c>
      <c r="D20" s="31" t="s">
        <v>20</v>
      </c>
      <c r="E20" s="31" t="s">
        <v>38</v>
      </c>
      <c r="F20" s="31" t="s">
        <v>39</v>
      </c>
      <c r="G20" s="31" t="s">
        <v>23</v>
      </c>
      <c r="H20" s="31" t="s">
        <v>24</v>
      </c>
      <c r="I20" s="31" t="s">
        <v>40</v>
      </c>
      <c r="J20" s="32" t="s">
        <v>26</v>
      </c>
    </row>
    <row r="21" spans="1:10" ht="20.25" customHeight="1">
      <c r="A21" s="16"/>
      <c r="B21" s="20" t="s">
        <v>49</v>
      </c>
      <c r="C21" s="59" t="s">
        <v>50</v>
      </c>
      <c r="D21" s="60"/>
      <c r="E21" s="60"/>
      <c r="F21" s="60"/>
      <c r="G21" s="60"/>
      <c r="H21" s="60"/>
      <c r="I21" s="60"/>
      <c r="J21" s="33"/>
    </row>
    <row r="22" spans="1:10" ht="39.950000000000003" customHeight="1">
      <c r="A22" s="16"/>
      <c r="B22" s="22" t="s">
        <v>51</v>
      </c>
      <c r="C22" s="34" t="s">
        <v>52</v>
      </c>
      <c r="D22" s="34" t="s">
        <v>53</v>
      </c>
      <c r="E22" s="24">
        <v>5</v>
      </c>
      <c r="F22" s="24">
        <v>2</v>
      </c>
      <c r="G22" s="55" t="s">
        <v>54</v>
      </c>
      <c r="H22" s="35">
        <v>260</v>
      </c>
      <c r="I22" s="26">
        <f>E22*H22*F22</f>
        <v>2600</v>
      </c>
      <c r="J22" s="27" t="s">
        <v>111</v>
      </c>
    </row>
    <row r="23" spans="1:10" ht="39.950000000000003" customHeight="1">
      <c r="A23" s="16"/>
      <c r="B23" s="22" t="s">
        <v>110</v>
      </c>
      <c r="C23" s="34" t="s">
        <v>52</v>
      </c>
      <c r="D23" s="34" t="s">
        <v>53</v>
      </c>
      <c r="E23" s="24">
        <v>5</v>
      </c>
      <c r="F23" s="24">
        <v>2</v>
      </c>
      <c r="G23" s="57" t="s">
        <v>54</v>
      </c>
      <c r="H23" s="35">
        <v>350</v>
      </c>
      <c r="I23" s="26">
        <f>E23*H23*F23</f>
        <v>3500</v>
      </c>
      <c r="J23" s="27" t="s">
        <v>112</v>
      </c>
    </row>
    <row r="24" spans="1:10" ht="20.25" customHeight="1">
      <c r="A24" s="16"/>
      <c r="B24" s="62" t="s">
        <v>37</v>
      </c>
      <c r="C24" s="63"/>
      <c r="D24" s="63"/>
      <c r="E24" s="63"/>
      <c r="F24" s="63"/>
      <c r="G24" s="63"/>
      <c r="H24" s="63"/>
      <c r="I24" s="29">
        <f>SUM(I22:I23)</f>
        <v>6100</v>
      </c>
      <c r="J24" s="21"/>
    </row>
    <row r="25" spans="1:10" ht="27.95" customHeight="1">
      <c r="A25" s="16"/>
      <c r="B25" s="30" t="s">
        <v>18</v>
      </c>
      <c r="C25" s="31" t="s">
        <v>19</v>
      </c>
      <c r="D25" s="31" t="s">
        <v>20</v>
      </c>
      <c r="E25" s="31" t="s">
        <v>38</v>
      </c>
      <c r="F25" s="31" t="s">
        <v>39</v>
      </c>
      <c r="G25" s="31" t="s">
        <v>23</v>
      </c>
      <c r="H25" s="31" t="s">
        <v>24</v>
      </c>
      <c r="I25" s="31" t="s">
        <v>40</v>
      </c>
      <c r="J25" s="32" t="s">
        <v>26</v>
      </c>
    </row>
    <row r="26" spans="1:10" ht="20.25" customHeight="1">
      <c r="A26" s="16"/>
      <c r="B26" s="20" t="s">
        <v>55</v>
      </c>
      <c r="C26" s="69" t="s">
        <v>56</v>
      </c>
      <c r="D26" s="70"/>
      <c r="E26" s="70"/>
      <c r="F26" s="70"/>
      <c r="G26" s="70"/>
      <c r="H26" s="70"/>
      <c r="I26" s="83"/>
      <c r="J26" s="21"/>
    </row>
    <row r="27" spans="1:10" ht="30.95" customHeight="1">
      <c r="A27" s="16"/>
      <c r="B27" s="22" t="s">
        <v>119</v>
      </c>
      <c r="C27" s="56"/>
      <c r="D27" s="23" t="s">
        <v>114</v>
      </c>
      <c r="E27" s="84">
        <v>2</v>
      </c>
      <c r="F27" s="85"/>
      <c r="G27" s="57" t="s">
        <v>57</v>
      </c>
      <c r="H27" s="35">
        <v>2250</v>
      </c>
      <c r="I27" s="26">
        <f t="shared" ref="I27:I29" si="0">E27*H27</f>
        <v>4500</v>
      </c>
      <c r="J27" s="21" t="s">
        <v>129</v>
      </c>
    </row>
    <row r="28" spans="1:10" ht="30.95" customHeight="1">
      <c r="A28" s="16"/>
      <c r="B28" s="22" t="s">
        <v>116</v>
      </c>
      <c r="C28" s="56"/>
      <c r="D28" s="23" t="s">
        <v>115</v>
      </c>
      <c r="E28" s="84">
        <v>2</v>
      </c>
      <c r="F28" s="85"/>
      <c r="G28" s="57" t="s">
        <v>57</v>
      </c>
      <c r="H28" s="35">
        <v>2000</v>
      </c>
      <c r="I28" s="26">
        <f t="shared" si="0"/>
        <v>4000</v>
      </c>
      <c r="J28" s="21" t="s">
        <v>140</v>
      </c>
    </row>
    <row r="29" spans="1:10" ht="30.95" customHeight="1">
      <c r="A29" s="16"/>
      <c r="B29" s="22" t="s">
        <v>117</v>
      </c>
      <c r="C29" s="56"/>
      <c r="D29" s="23" t="s">
        <v>113</v>
      </c>
      <c r="E29" s="84">
        <v>1</v>
      </c>
      <c r="F29" s="85"/>
      <c r="G29" s="57" t="s">
        <v>57</v>
      </c>
      <c r="H29" s="35">
        <v>260</v>
      </c>
      <c r="I29" s="26">
        <f t="shared" si="0"/>
        <v>260</v>
      </c>
      <c r="J29" s="21"/>
    </row>
    <row r="30" spans="1:10" ht="20.25" customHeight="1">
      <c r="A30" s="16"/>
      <c r="B30" s="62" t="s">
        <v>37</v>
      </c>
      <c r="C30" s="63"/>
      <c r="D30" s="63"/>
      <c r="E30" s="63"/>
      <c r="F30" s="63"/>
      <c r="G30" s="63"/>
      <c r="H30" s="63"/>
      <c r="I30" s="29">
        <f>SUM(I27:I29)</f>
        <v>8760</v>
      </c>
      <c r="J30" s="21"/>
    </row>
    <row r="31" spans="1:10" ht="27.95" customHeight="1">
      <c r="A31" s="16"/>
      <c r="B31" s="30" t="s">
        <v>18</v>
      </c>
      <c r="C31" s="31" t="s">
        <v>19</v>
      </c>
      <c r="D31" s="31" t="s">
        <v>20</v>
      </c>
      <c r="E31" s="31" t="s">
        <v>38</v>
      </c>
      <c r="F31" s="31" t="s">
        <v>39</v>
      </c>
      <c r="G31" s="31" t="s">
        <v>23</v>
      </c>
      <c r="H31" s="31" t="s">
        <v>24</v>
      </c>
      <c r="I31" s="31" t="s">
        <v>40</v>
      </c>
      <c r="J31" s="32" t="s">
        <v>26</v>
      </c>
    </row>
    <row r="32" spans="1:10" ht="20.25" customHeight="1">
      <c r="A32" s="16"/>
      <c r="B32" s="20" t="s">
        <v>58</v>
      </c>
      <c r="C32" s="112" t="s">
        <v>59</v>
      </c>
      <c r="D32" s="113"/>
      <c r="E32" s="113"/>
      <c r="F32" s="113"/>
      <c r="G32" s="113"/>
      <c r="H32" s="113"/>
      <c r="I32" s="113"/>
      <c r="J32" s="114"/>
    </row>
    <row r="33" spans="1:10" ht="39.200000000000003" customHeight="1">
      <c r="A33" s="16"/>
      <c r="B33" s="22" t="s">
        <v>60</v>
      </c>
      <c r="C33" s="36" t="s">
        <v>61</v>
      </c>
      <c r="D33" s="37" t="s">
        <v>62</v>
      </c>
      <c r="E33" s="24">
        <v>2</v>
      </c>
      <c r="F33" s="24">
        <v>1</v>
      </c>
      <c r="G33" s="38" t="s">
        <v>63</v>
      </c>
      <c r="H33" s="35">
        <v>500</v>
      </c>
      <c r="I33" s="26">
        <f>E33*F33*H33</f>
        <v>1000</v>
      </c>
      <c r="J33" s="21"/>
    </row>
    <row r="34" spans="1:10" ht="20.25" customHeight="1">
      <c r="A34" s="16"/>
      <c r="B34" s="62" t="s">
        <v>37</v>
      </c>
      <c r="C34" s="63"/>
      <c r="D34" s="63"/>
      <c r="E34" s="63"/>
      <c r="F34" s="63"/>
      <c r="G34" s="63"/>
      <c r="H34" s="63"/>
      <c r="I34" s="29">
        <f>SUM(I33:I33)</f>
        <v>1000</v>
      </c>
      <c r="J34" s="21"/>
    </row>
    <row r="35" spans="1:10" ht="20.25" customHeight="1">
      <c r="A35" s="16"/>
      <c r="B35" s="67" t="s">
        <v>64</v>
      </c>
      <c r="C35" s="68"/>
      <c r="D35" s="68"/>
      <c r="E35" s="68"/>
      <c r="F35" s="68"/>
      <c r="G35" s="68"/>
      <c r="H35" s="68"/>
      <c r="I35" s="39">
        <f>I14+I19+I24+I30+I34</f>
        <v>72360</v>
      </c>
      <c r="J35" s="40"/>
    </row>
    <row r="36" spans="1:10" ht="27.95" customHeight="1">
      <c r="A36" s="16"/>
      <c r="B36" s="30" t="s">
        <v>18</v>
      </c>
      <c r="C36" s="31" t="s">
        <v>19</v>
      </c>
      <c r="D36" s="31" t="s">
        <v>20</v>
      </c>
      <c r="E36" s="31" t="s">
        <v>38</v>
      </c>
      <c r="F36" s="31" t="s">
        <v>39</v>
      </c>
      <c r="G36" s="31" t="s">
        <v>23</v>
      </c>
      <c r="H36" s="31" t="s">
        <v>24</v>
      </c>
      <c r="I36" s="31" t="s">
        <v>40</v>
      </c>
      <c r="J36" s="32" t="s">
        <v>26</v>
      </c>
    </row>
    <row r="37" spans="1:10" ht="20.25" customHeight="1">
      <c r="A37" s="16"/>
      <c r="B37" s="20" t="s">
        <v>65</v>
      </c>
      <c r="C37" s="69" t="s">
        <v>66</v>
      </c>
      <c r="D37" s="70"/>
      <c r="E37" s="70"/>
      <c r="F37" s="70"/>
      <c r="G37" s="70"/>
      <c r="H37" s="70"/>
      <c r="I37" s="70"/>
      <c r="J37" s="70"/>
    </row>
    <row r="38" spans="1:10" ht="20.25" customHeight="1">
      <c r="A38" s="16"/>
      <c r="B38" s="22" t="s">
        <v>67</v>
      </c>
      <c r="C38" s="41" t="s">
        <v>66</v>
      </c>
      <c r="D38" s="42"/>
      <c r="E38" s="76"/>
      <c r="F38" s="77"/>
      <c r="G38" s="43"/>
      <c r="H38" s="44">
        <v>0.1</v>
      </c>
      <c r="I38" s="26">
        <f>H38*I35</f>
        <v>7236</v>
      </c>
      <c r="J38" s="21"/>
    </row>
    <row r="39" spans="1:10" ht="20.25" customHeight="1">
      <c r="A39" s="16"/>
      <c r="B39" s="74" t="s">
        <v>68</v>
      </c>
      <c r="C39" s="75"/>
      <c r="D39" s="75"/>
      <c r="E39" s="75"/>
      <c r="F39" s="75"/>
      <c r="G39" s="75"/>
      <c r="H39" s="75"/>
      <c r="I39" s="39">
        <f>SUM(I38:I38)</f>
        <v>7236</v>
      </c>
      <c r="J39" s="40"/>
    </row>
    <row r="40" spans="1:10" ht="27.95" customHeight="1">
      <c r="A40" s="16"/>
      <c r="B40" s="30" t="s">
        <v>18</v>
      </c>
      <c r="C40" s="31" t="s">
        <v>19</v>
      </c>
      <c r="D40" s="31" t="s">
        <v>20</v>
      </c>
      <c r="E40" s="31" t="s">
        <v>38</v>
      </c>
      <c r="F40" s="31" t="s">
        <v>39</v>
      </c>
      <c r="G40" s="31" t="s">
        <v>23</v>
      </c>
      <c r="H40" s="31" t="s">
        <v>24</v>
      </c>
      <c r="I40" s="31" t="s">
        <v>40</v>
      </c>
      <c r="J40" s="32" t="s">
        <v>26</v>
      </c>
    </row>
    <row r="41" spans="1:10" ht="20.25" customHeight="1">
      <c r="A41" s="16"/>
      <c r="B41" s="20" t="s">
        <v>69</v>
      </c>
      <c r="C41" s="59" t="s">
        <v>70</v>
      </c>
      <c r="D41" s="60"/>
      <c r="E41" s="60"/>
      <c r="F41" s="60"/>
      <c r="G41" s="60"/>
      <c r="H41" s="60"/>
      <c r="I41" s="60"/>
      <c r="J41" s="61"/>
    </row>
    <row r="42" spans="1:10" ht="33.200000000000003" customHeight="1">
      <c r="A42" s="16"/>
      <c r="B42" s="22" t="s">
        <v>71</v>
      </c>
      <c r="C42" s="109" t="s">
        <v>72</v>
      </c>
      <c r="D42" s="42" t="s">
        <v>135</v>
      </c>
      <c r="E42" s="24">
        <v>1</v>
      </c>
      <c r="F42" s="24">
        <v>1</v>
      </c>
      <c r="G42" s="55" t="s">
        <v>63</v>
      </c>
      <c r="H42" s="45">
        <v>600</v>
      </c>
      <c r="I42" s="26">
        <f>E42*F42*H42</f>
        <v>600</v>
      </c>
      <c r="J42" s="28"/>
    </row>
    <row r="43" spans="1:10" ht="33.200000000000003" customHeight="1">
      <c r="A43" s="16"/>
      <c r="B43" s="22" t="s">
        <v>133</v>
      </c>
      <c r="C43" s="110"/>
      <c r="D43" s="42" t="s">
        <v>136</v>
      </c>
      <c r="E43" s="24">
        <v>1</v>
      </c>
      <c r="F43" s="24">
        <v>1</v>
      </c>
      <c r="G43" s="58" t="s">
        <v>63</v>
      </c>
      <c r="H43" s="45">
        <v>1000</v>
      </c>
      <c r="I43" s="26">
        <f t="shared" ref="I43:I44" si="1">E43*F43*H43</f>
        <v>1000</v>
      </c>
      <c r="J43" s="28"/>
    </row>
    <row r="44" spans="1:10" ht="33.200000000000003" customHeight="1">
      <c r="A44" s="16"/>
      <c r="B44" s="22" t="s">
        <v>134</v>
      </c>
      <c r="C44" s="111"/>
      <c r="D44" s="42" t="s">
        <v>137</v>
      </c>
      <c r="E44" s="24">
        <v>1</v>
      </c>
      <c r="F44" s="24">
        <v>1</v>
      </c>
      <c r="G44" s="58" t="s">
        <v>63</v>
      </c>
      <c r="H44" s="45">
        <v>553</v>
      </c>
      <c r="I44" s="26">
        <f t="shared" si="1"/>
        <v>553</v>
      </c>
      <c r="J44" s="28" t="s">
        <v>138</v>
      </c>
    </row>
    <row r="45" spans="1:10" ht="20.25" customHeight="1">
      <c r="A45" s="16"/>
      <c r="B45" s="67" t="s">
        <v>37</v>
      </c>
      <c r="C45" s="68"/>
      <c r="D45" s="68"/>
      <c r="E45" s="68"/>
      <c r="F45" s="68"/>
      <c r="G45" s="68"/>
      <c r="H45" s="68"/>
      <c r="I45" s="39">
        <f>SUM(I42:I44)</f>
        <v>2153</v>
      </c>
      <c r="J45" s="40"/>
    </row>
    <row r="46" spans="1:10" ht="27.95" customHeight="1">
      <c r="A46" s="16"/>
      <c r="B46" s="30" t="s">
        <v>18</v>
      </c>
      <c r="C46" s="31" t="s">
        <v>19</v>
      </c>
      <c r="D46" s="31" t="s">
        <v>20</v>
      </c>
      <c r="E46" s="31" t="s">
        <v>38</v>
      </c>
      <c r="F46" s="31" t="s">
        <v>39</v>
      </c>
      <c r="G46" s="31" t="s">
        <v>23</v>
      </c>
      <c r="H46" s="31" t="s">
        <v>24</v>
      </c>
      <c r="I46" s="31" t="s">
        <v>40</v>
      </c>
      <c r="J46" s="32" t="s">
        <v>26</v>
      </c>
    </row>
    <row r="47" spans="1:10" ht="20.25" customHeight="1">
      <c r="A47" s="16"/>
      <c r="B47" s="20" t="s">
        <v>73</v>
      </c>
      <c r="C47" s="59" t="s">
        <v>74</v>
      </c>
      <c r="D47" s="60"/>
      <c r="E47" s="60"/>
      <c r="F47" s="60"/>
      <c r="G47" s="60"/>
      <c r="H47" s="60"/>
      <c r="I47" s="60"/>
      <c r="J47" s="61"/>
    </row>
    <row r="48" spans="1:10" ht="26.1" customHeight="1">
      <c r="A48" s="16"/>
      <c r="B48" s="22" t="s">
        <v>75</v>
      </c>
      <c r="C48" s="46" t="s">
        <v>76</v>
      </c>
      <c r="D48" s="54" t="s">
        <v>77</v>
      </c>
      <c r="E48" s="24">
        <v>5</v>
      </c>
      <c r="F48" s="24">
        <v>2</v>
      </c>
      <c r="G48" s="47" t="s">
        <v>78</v>
      </c>
      <c r="H48" s="45">
        <v>933</v>
      </c>
      <c r="I48" s="26">
        <f>E48*F48*H48</f>
        <v>9330</v>
      </c>
      <c r="J48" s="48" t="s">
        <v>130</v>
      </c>
    </row>
    <row r="49" spans="1:10" ht="20.25" customHeight="1">
      <c r="A49" s="16"/>
      <c r="B49" s="67" t="s">
        <v>37</v>
      </c>
      <c r="C49" s="68"/>
      <c r="D49" s="68"/>
      <c r="E49" s="68"/>
      <c r="F49" s="68"/>
      <c r="G49" s="68"/>
      <c r="H49" s="68"/>
      <c r="I49" s="39">
        <f>SUM(I48:I48)</f>
        <v>9330</v>
      </c>
      <c r="J49" s="40"/>
    </row>
    <row r="50" spans="1:10" ht="20.25" customHeight="1">
      <c r="A50" s="16"/>
      <c r="B50" s="74" t="s">
        <v>81</v>
      </c>
      <c r="C50" s="75"/>
      <c r="D50" s="75"/>
      <c r="E50" s="75"/>
      <c r="F50" s="75"/>
      <c r="G50" s="75"/>
      <c r="H50" s="75"/>
      <c r="I50" s="39">
        <f>I49+I45+I39+I35</f>
        <v>91079</v>
      </c>
      <c r="J50" s="40"/>
    </row>
    <row r="51" spans="1:10" ht="27.95" customHeight="1">
      <c r="A51" s="16"/>
      <c r="B51" s="30" t="s">
        <v>18</v>
      </c>
      <c r="C51" s="31" t="s">
        <v>19</v>
      </c>
      <c r="D51" s="31" t="s">
        <v>20</v>
      </c>
      <c r="E51" s="31" t="s">
        <v>38</v>
      </c>
      <c r="F51" s="31" t="s">
        <v>39</v>
      </c>
      <c r="G51" s="31" t="s">
        <v>23</v>
      </c>
      <c r="H51" s="31" t="s">
        <v>24</v>
      </c>
      <c r="I51" s="31" t="s">
        <v>40</v>
      </c>
      <c r="J51" s="32" t="s">
        <v>26</v>
      </c>
    </row>
    <row r="52" spans="1:10" ht="20.25" customHeight="1">
      <c r="A52" s="16"/>
      <c r="B52" s="20" t="s">
        <v>82</v>
      </c>
      <c r="C52" s="59" t="s">
        <v>83</v>
      </c>
      <c r="D52" s="60"/>
      <c r="E52" s="60"/>
      <c r="F52" s="60"/>
      <c r="G52" s="60"/>
      <c r="H52" s="60"/>
      <c r="I52" s="60"/>
      <c r="J52" s="61"/>
    </row>
    <row r="53" spans="1:10" ht="20.25" customHeight="1">
      <c r="A53" s="16"/>
      <c r="B53" s="22" t="s">
        <v>84</v>
      </c>
      <c r="C53" s="37" t="s">
        <v>83</v>
      </c>
      <c r="D53" s="42"/>
      <c r="E53" s="76"/>
      <c r="F53" s="77"/>
      <c r="G53" s="50"/>
      <c r="H53" s="44">
        <v>0.06</v>
      </c>
      <c r="I53" s="26">
        <f>H53*I50</f>
        <v>5464.74</v>
      </c>
      <c r="J53" s="21"/>
    </row>
    <row r="54" spans="1:10" ht="20.25" customHeight="1">
      <c r="A54" s="16"/>
      <c r="B54" s="67" t="s">
        <v>37</v>
      </c>
      <c r="C54" s="68"/>
      <c r="D54" s="68"/>
      <c r="E54" s="68"/>
      <c r="F54" s="68"/>
      <c r="G54" s="68"/>
      <c r="H54" s="68"/>
      <c r="I54" s="39">
        <f>SUM(I53)</f>
        <v>5464.74</v>
      </c>
      <c r="J54" s="40"/>
    </row>
    <row r="55" spans="1:10" ht="20.25" customHeight="1">
      <c r="A55" s="16"/>
      <c r="B55" s="78" t="s">
        <v>85</v>
      </c>
      <c r="C55" s="79"/>
      <c r="D55" s="79"/>
      <c r="E55" s="79"/>
      <c r="F55" s="79"/>
      <c r="G55" s="79"/>
      <c r="H55" s="79"/>
      <c r="I55" s="51">
        <f>I54+I50</f>
        <v>96543.74</v>
      </c>
      <c r="J55" s="52"/>
    </row>
    <row r="56" spans="1:10" ht="20.25" customHeight="1" thickBot="1">
      <c r="A56" s="16"/>
      <c r="B56" s="71" t="s">
        <v>86</v>
      </c>
      <c r="C56" s="72"/>
      <c r="D56" s="72"/>
      <c r="E56" s="72"/>
      <c r="F56" s="72"/>
      <c r="G56" s="72"/>
      <c r="H56" s="72"/>
      <c r="I56" s="72"/>
      <c r="J56" s="73"/>
    </row>
    <row r="57" spans="1:10" ht="16.5" customHeight="1">
      <c r="A57" s="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20.25" customHeight="1">
      <c r="A58" s="2"/>
      <c r="B58" s="2"/>
      <c r="C58" s="2"/>
      <c r="D58" s="2"/>
      <c r="E58" s="2"/>
      <c r="F58" s="2"/>
      <c r="G58" s="2"/>
      <c r="H58" s="2"/>
      <c r="I58" s="53" t="s">
        <v>87</v>
      </c>
      <c r="J58" s="2"/>
    </row>
    <row r="59" spans="1:10" ht="20.25" customHeight="1">
      <c r="A59" s="2"/>
      <c r="B59" s="2"/>
      <c r="C59" s="2"/>
      <c r="D59" s="2"/>
      <c r="E59" s="2"/>
      <c r="F59" s="2"/>
      <c r="G59" s="2"/>
      <c r="H59" s="2"/>
      <c r="I59" s="53" t="s">
        <v>87</v>
      </c>
      <c r="J59" s="2"/>
    </row>
    <row r="60" spans="1:10" ht="20.25" customHeight="1">
      <c r="A60" s="2"/>
      <c r="B60" s="2"/>
      <c r="C60" s="2"/>
      <c r="D60" s="2"/>
      <c r="E60" s="2"/>
      <c r="F60" s="2"/>
      <c r="G60" s="2"/>
      <c r="H60" s="2"/>
      <c r="I60" s="53" t="s">
        <v>87</v>
      </c>
      <c r="J60" s="2"/>
    </row>
  </sheetData>
  <mergeCells count="39">
    <mergeCell ref="C10:C13"/>
    <mergeCell ref="B1:J1"/>
    <mergeCell ref="E2:F2"/>
    <mergeCell ref="I2:J2"/>
    <mergeCell ref="E3:F3"/>
    <mergeCell ref="I3:J3"/>
    <mergeCell ref="I4:J4"/>
    <mergeCell ref="B5:J5"/>
    <mergeCell ref="C6:J6"/>
    <mergeCell ref="B7:G7"/>
    <mergeCell ref="H7:J7"/>
    <mergeCell ref="C9:I9"/>
    <mergeCell ref="C37:J37"/>
    <mergeCell ref="B14:H14"/>
    <mergeCell ref="C16:I16"/>
    <mergeCell ref="B19:H19"/>
    <mergeCell ref="C21:I21"/>
    <mergeCell ref="B24:H24"/>
    <mergeCell ref="C26:I26"/>
    <mergeCell ref="E27:F27"/>
    <mergeCell ref="B30:H30"/>
    <mergeCell ref="C32:J32"/>
    <mergeCell ref="B34:H34"/>
    <mergeCell ref="B35:H35"/>
    <mergeCell ref="E28:F28"/>
    <mergeCell ref="E29:F29"/>
    <mergeCell ref="B56:J56"/>
    <mergeCell ref="E38:F38"/>
    <mergeCell ref="B39:H39"/>
    <mergeCell ref="C41:J41"/>
    <mergeCell ref="B45:H45"/>
    <mergeCell ref="C47:J47"/>
    <mergeCell ref="B49:H49"/>
    <mergeCell ref="B50:H50"/>
    <mergeCell ref="C52:J52"/>
    <mergeCell ref="E53:F53"/>
    <mergeCell ref="B54:H54"/>
    <mergeCell ref="B55:H55"/>
    <mergeCell ref="C42:C44"/>
  </mergeCells>
  <phoneticPr fontId="20" type="noConversion"/>
  <conditionalFormatting sqref="H10:H13 H17:H18">
    <cfRule type="cellIs" dxfId="1" priority="1" stopIfTrue="1" operator="lessThan">
      <formula>0</formula>
    </cfRule>
  </conditionalFormatting>
  <pageMargins left="0.7" right="0.7" top="0.75" bottom="0.75" header="0.3" footer="0.3"/>
  <pageSetup scale="48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topLeftCell="B43" zoomScale="90" zoomScaleNormal="90" workbookViewId="0">
      <selection activeCell="K9" sqref="K9"/>
    </sheetView>
  </sheetViews>
  <sheetFormatPr defaultColWidth="8.875" defaultRowHeight="20.25" customHeight="1"/>
  <cols>
    <col min="1" max="1" width="8.875" style="1" customWidth="1"/>
    <col min="2" max="2" width="8.5" style="1" customWidth="1"/>
    <col min="3" max="3" width="28.125" style="1" customWidth="1"/>
    <col min="4" max="4" width="33.875" style="1" customWidth="1"/>
    <col min="5" max="5" width="8.875" style="1" customWidth="1"/>
    <col min="6" max="6" width="15.875" style="1" customWidth="1"/>
    <col min="7" max="7" width="12.375" style="1" customWidth="1"/>
    <col min="8" max="8" width="13.5" style="1" customWidth="1"/>
    <col min="9" max="9" width="15.5" style="1" customWidth="1"/>
    <col min="10" max="10" width="26" style="1" customWidth="1"/>
    <col min="11" max="256" width="8.875" customWidth="1"/>
  </cols>
  <sheetData>
    <row r="1" spans="1:10" ht="42" customHeight="1">
      <c r="A1" s="2"/>
      <c r="B1" s="88" t="s">
        <v>0</v>
      </c>
      <c r="C1" s="89"/>
      <c r="D1" s="90"/>
      <c r="E1" s="89"/>
      <c r="F1" s="89"/>
      <c r="G1" s="90"/>
      <c r="H1" s="90"/>
      <c r="I1" s="89"/>
      <c r="J1" s="89"/>
    </row>
    <row r="2" spans="1:10" ht="42" customHeight="1" thickBot="1">
      <c r="A2" s="2"/>
      <c r="B2" s="3" t="s">
        <v>1</v>
      </c>
      <c r="C2" s="4" t="s">
        <v>126</v>
      </c>
      <c r="D2" s="5" t="s">
        <v>2</v>
      </c>
      <c r="E2" s="91" t="s">
        <v>99</v>
      </c>
      <c r="F2" s="92"/>
      <c r="G2" s="6" t="s">
        <v>3</v>
      </c>
      <c r="H2" s="7" t="s">
        <v>4</v>
      </c>
      <c r="I2" s="93" t="s">
        <v>123</v>
      </c>
      <c r="J2" s="94"/>
    </row>
    <row r="3" spans="1:10" ht="30.95" customHeight="1" thickBot="1">
      <c r="A3" s="2"/>
      <c r="B3" s="7" t="s">
        <v>5</v>
      </c>
      <c r="C3" s="8" t="s">
        <v>6</v>
      </c>
      <c r="D3" s="9" t="s">
        <v>7</v>
      </c>
      <c r="E3" s="95" t="s">
        <v>8</v>
      </c>
      <c r="F3" s="96"/>
      <c r="G3" s="6" t="s">
        <v>9</v>
      </c>
      <c r="H3" s="7" t="s">
        <v>10</v>
      </c>
      <c r="I3" s="115" t="s">
        <v>124</v>
      </c>
      <c r="J3" s="108"/>
    </row>
    <row r="4" spans="1:10" ht="29.1" customHeight="1" thickBot="1">
      <c r="A4" s="2"/>
      <c r="B4" s="7" t="s">
        <v>11</v>
      </c>
      <c r="C4" s="10" t="s">
        <v>97</v>
      </c>
      <c r="D4" s="11"/>
      <c r="E4" s="12"/>
      <c r="F4" s="12"/>
      <c r="G4" s="13" t="s">
        <v>12</v>
      </c>
      <c r="H4" s="7" t="s">
        <v>13</v>
      </c>
      <c r="I4" s="107" t="s">
        <v>125</v>
      </c>
      <c r="J4" s="108"/>
    </row>
    <row r="5" spans="1:10" ht="8.1" customHeight="1">
      <c r="A5" s="2"/>
      <c r="B5" s="97"/>
      <c r="C5" s="98"/>
      <c r="D5" s="99"/>
      <c r="E5" s="99"/>
      <c r="F5" s="99"/>
      <c r="G5" s="99"/>
      <c r="H5" s="99"/>
      <c r="I5" s="98"/>
      <c r="J5" s="98"/>
    </row>
    <row r="6" spans="1:10" ht="51.2" customHeight="1" thickBot="1">
      <c r="A6" s="14"/>
      <c r="B6" s="15" t="s">
        <v>14</v>
      </c>
      <c r="C6" s="100" t="s">
        <v>15</v>
      </c>
      <c r="D6" s="101"/>
      <c r="E6" s="101"/>
      <c r="F6" s="101"/>
      <c r="G6" s="101"/>
      <c r="H6" s="101"/>
      <c r="I6" s="101"/>
      <c r="J6" s="102"/>
    </row>
    <row r="7" spans="1:10" ht="15.2" customHeight="1">
      <c r="A7" s="16"/>
      <c r="B7" s="103" t="s">
        <v>16</v>
      </c>
      <c r="C7" s="104"/>
      <c r="D7" s="104"/>
      <c r="E7" s="104"/>
      <c r="F7" s="104"/>
      <c r="G7" s="104"/>
      <c r="H7" s="105" t="s">
        <v>17</v>
      </c>
      <c r="I7" s="104"/>
      <c r="J7" s="106"/>
    </row>
    <row r="8" spans="1:10" ht="30.95" customHeight="1">
      <c r="A8" s="16"/>
      <c r="B8" s="17" t="s">
        <v>18</v>
      </c>
      <c r="C8" s="18" t="s">
        <v>19</v>
      </c>
      <c r="D8" s="18" t="s">
        <v>20</v>
      </c>
      <c r="E8" s="18" t="s">
        <v>21</v>
      </c>
      <c r="F8" s="18" t="s">
        <v>22</v>
      </c>
      <c r="G8" s="18" t="s">
        <v>23</v>
      </c>
      <c r="H8" s="18" t="s">
        <v>24</v>
      </c>
      <c r="I8" s="18" t="s">
        <v>25</v>
      </c>
      <c r="J8" s="19" t="s">
        <v>26</v>
      </c>
    </row>
    <row r="9" spans="1:10" ht="20.25" customHeight="1">
      <c r="A9" s="16"/>
      <c r="B9" s="20" t="s">
        <v>27</v>
      </c>
      <c r="C9" s="60"/>
      <c r="D9" s="60"/>
      <c r="E9" s="60"/>
      <c r="F9" s="60"/>
      <c r="G9" s="60"/>
      <c r="H9" s="60"/>
      <c r="I9" s="60"/>
      <c r="J9" s="21"/>
    </row>
    <row r="10" spans="1:10" ht="26.1" customHeight="1">
      <c r="A10" s="16"/>
      <c r="B10" s="22" t="s">
        <v>28</v>
      </c>
      <c r="C10" s="86" t="s">
        <v>121</v>
      </c>
      <c r="D10" s="23" t="s">
        <v>29</v>
      </c>
      <c r="E10" s="24">
        <v>5</v>
      </c>
      <c r="F10" s="24">
        <v>1</v>
      </c>
      <c r="G10" s="55" t="s">
        <v>30</v>
      </c>
      <c r="H10" s="25">
        <v>850</v>
      </c>
      <c r="I10" s="26">
        <f>E10*F10*H10</f>
        <v>4250</v>
      </c>
      <c r="J10" s="27" t="s">
        <v>89</v>
      </c>
    </row>
    <row r="11" spans="1:10" ht="26.1" customHeight="1">
      <c r="A11" s="16"/>
      <c r="B11" s="22" t="s">
        <v>31</v>
      </c>
      <c r="C11" s="87"/>
      <c r="D11" s="23" t="s">
        <v>29</v>
      </c>
      <c r="E11" s="24">
        <v>1</v>
      </c>
      <c r="F11" s="24">
        <v>1</v>
      </c>
      <c r="G11" s="55" t="s">
        <v>30</v>
      </c>
      <c r="H11" s="25">
        <v>850</v>
      </c>
      <c r="I11" s="26">
        <f>E11*F11*H11</f>
        <v>850</v>
      </c>
      <c r="J11" s="28" t="s">
        <v>88</v>
      </c>
    </row>
    <row r="12" spans="1:10" ht="26.1" customHeight="1">
      <c r="A12" s="16"/>
      <c r="B12" s="22" t="s">
        <v>32</v>
      </c>
      <c r="C12" s="87"/>
      <c r="D12" s="23" t="s">
        <v>94</v>
      </c>
      <c r="E12" s="24">
        <v>1</v>
      </c>
      <c r="F12" s="24">
        <v>1</v>
      </c>
      <c r="G12" s="55" t="s">
        <v>33</v>
      </c>
      <c r="H12" s="25">
        <v>14000</v>
      </c>
      <c r="I12" s="26">
        <f>E12*F12*H12</f>
        <v>14000</v>
      </c>
      <c r="J12" s="27" t="s">
        <v>90</v>
      </c>
    </row>
    <row r="13" spans="1:10" ht="26.1" customHeight="1">
      <c r="A13" s="16"/>
      <c r="B13" s="22" t="s">
        <v>34</v>
      </c>
      <c r="C13" s="87"/>
      <c r="D13" s="23" t="s">
        <v>35</v>
      </c>
      <c r="E13" s="24">
        <v>60</v>
      </c>
      <c r="F13" s="24">
        <v>1</v>
      </c>
      <c r="G13" s="55" t="s">
        <v>36</v>
      </c>
      <c r="H13" s="25">
        <v>68</v>
      </c>
      <c r="I13" s="26">
        <f>E13*F13*H13</f>
        <v>4080</v>
      </c>
      <c r="J13" s="27"/>
    </row>
    <row r="14" spans="1:10" ht="20.25" customHeight="1">
      <c r="A14" s="16"/>
      <c r="B14" s="62" t="s">
        <v>37</v>
      </c>
      <c r="C14" s="63"/>
      <c r="D14" s="63"/>
      <c r="E14" s="63"/>
      <c r="F14" s="63"/>
      <c r="G14" s="63"/>
      <c r="H14" s="63"/>
      <c r="I14" s="29">
        <f>SUM(I10:I13)</f>
        <v>23180</v>
      </c>
      <c r="J14" s="27"/>
    </row>
    <row r="15" spans="1:10" ht="27.95" customHeight="1">
      <c r="A15" s="16"/>
      <c r="B15" s="30" t="s">
        <v>18</v>
      </c>
      <c r="C15" s="31" t="s">
        <v>19</v>
      </c>
      <c r="D15" s="31" t="s">
        <v>20</v>
      </c>
      <c r="E15" s="31" t="s">
        <v>38</v>
      </c>
      <c r="F15" s="31" t="s">
        <v>39</v>
      </c>
      <c r="G15" s="31" t="s">
        <v>23</v>
      </c>
      <c r="H15" s="31" t="s">
        <v>24</v>
      </c>
      <c r="I15" s="31" t="s">
        <v>40</v>
      </c>
      <c r="J15" s="32" t="s">
        <v>26</v>
      </c>
    </row>
    <row r="16" spans="1:10" ht="20.25" customHeight="1">
      <c r="A16" s="16"/>
      <c r="B16" s="20" t="s">
        <v>41</v>
      </c>
      <c r="C16" s="59" t="s">
        <v>42</v>
      </c>
      <c r="D16" s="60"/>
      <c r="E16" s="60"/>
      <c r="F16" s="60"/>
      <c r="G16" s="60"/>
      <c r="H16" s="60"/>
      <c r="I16" s="60"/>
      <c r="J16" s="21"/>
    </row>
    <row r="17" spans="1:10" ht="26.1" customHeight="1">
      <c r="A17" s="16"/>
      <c r="B17" s="22" t="s">
        <v>43</v>
      </c>
      <c r="C17" s="54" t="s">
        <v>44</v>
      </c>
      <c r="D17" s="23" t="s">
        <v>8</v>
      </c>
      <c r="E17" s="24">
        <v>80</v>
      </c>
      <c r="F17" s="24">
        <v>1</v>
      </c>
      <c r="G17" s="55" t="s">
        <v>45</v>
      </c>
      <c r="H17" s="25">
        <v>188</v>
      </c>
      <c r="I17" s="26">
        <f>E17*H17*F17</f>
        <v>15040</v>
      </c>
      <c r="J17" s="21"/>
    </row>
    <row r="18" spans="1:10" ht="26.1" customHeight="1">
      <c r="A18" s="16"/>
      <c r="B18" s="22" t="s">
        <v>46</v>
      </c>
      <c r="C18" s="54" t="s">
        <v>47</v>
      </c>
      <c r="D18" s="23" t="s">
        <v>48</v>
      </c>
      <c r="E18" s="24">
        <v>15</v>
      </c>
      <c r="F18" s="24">
        <v>1</v>
      </c>
      <c r="G18" s="55" t="s">
        <v>45</v>
      </c>
      <c r="H18" s="25">
        <v>300</v>
      </c>
      <c r="I18" s="26">
        <f>E18*H18*F18</f>
        <v>4500</v>
      </c>
      <c r="J18" s="21" t="s">
        <v>109</v>
      </c>
    </row>
    <row r="19" spans="1:10" ht="20.25" customHeight="1">
      <c r="A19" s="16"/>
      <c r="B19" s="62" t="s">
        <v>37</v>
      </c>
      <c r="C19" s="63"/>
      <c r="D19" s="63"/>
      <c r="E19" s="63"/>
      <c r="F19" s="63"/>
      <c r="G19" s="63"/>
      <c r="H19" s="63"/>
      <c r="I19" s="29">
        <f>SUM(I17:I18)</f>
        <v>19540</v>
      </c>
      <c r="J19" s="21"/>
    </row>
    <row r="20" spans="1:10" ht="27.95" customHeight="1">
      <c r="A20" s="16"/>
      <c r="B20" s="30" t="s">
        <v>18</v>
      </c>
      <c r="C20" s="31" t="s">
        <v>19</v>
      </c>
      <c r="D20" s="31" t="s">
        <v>20</v>
      </c>
      <c r="E20" s="31" t="s">
        <v>38</v>
      </c>
      <c r="F20" s="31" t="s">
        <v>39</v>
      </c>
      <c r="G20" s="31" t="s">
        <v>23</v>
      </c>
      <c r="H20" s="31" t="s">
        <v>24</v>
      </c>
      <c r="I20" s="31" t="s">
        <v>40</v>
      </c>
      <c r="J20" s="32" t="s">
        <v>26</v>
      </c>
    </row>
    <row r="21" spans="1:10" ht="20.25" customHeight="1">
      <c r="A21" s="16"/>
      <c r="B21" s="20" t="s">
        <v>49</v>
      </c>
      <c r="C21" s="59" t="s">
        <v>50</v>
      </c>
      <c r="D21" s="60"/>
      <c r="E21" s="60"/>
      <c r="F21" s="60"/>
      <c r="G21" s="60"/>
      <c r="H21" s="60"/>
      <c r="I21" s="60"/>
      <c r="J21" s="33"/>
    </row>
    <row r="22" spans="1:10" ht="39.950000000000003" customHeight="1">
      <c r="A22" s="16"/>
      <c r="B22" s="22" t="s">
        <v>51</v>
      </c>
      <c r="C22" s="34" t="s">
        <v>52</v>
      </c>
      <c r="D22" s="34" t="s">
        <v>53</v>
      </c>
      <c r="E22" s="24">
        <v>5</v>
      </c>
      <c r="F22" s="24">
        <v>2</v>
      </c>
      <c r="G22" s="55" t="s">
        <v>54</v>
      </c>
      <c r="H22" s="35">
        <v>280</v>
      </c>
      <c r="I22" s="26">
        <f>E22*H22*F22</f>
        <v>2800</v>
      </c>
      <c r="J22" s="27"/>
    </row>
    <row r="23" spans="1:10" ht="39.950000000000003" customHeight="1">
      <c r="A23" s="16"/>
      <c r="B23" s="22" t="s">
        <v>110</v>
      </c>
      <c r="C23" s="34" t="s">
        <v>52</v>
      </c>
      <c r="D23" s="34" t="s">
        <v>53</v>
      </c>
      <c r="E23" s="24">
        <v>5</v>
      </c>
      <c r="F23" s="24">
        <v>2</v>
      </c>
      <c r="G23" s="57" t="s">
        <v>54</v>
      </c>
      <c r="H23" s="35">
        <v>380</v>
      </c>
      <c r="I23" s="26">
        <f>E23*H23*F23</f>
        <v>3800</v>
      </c>
      <c r="J23" s="27"/>
    </row>
    <row r="24" spans="1:10" ht="20.25" customHeight="1">
      <c r="A24" s="16"/>
      <c r="B24" s="62" t="s">
        <v>37</v>
      </c>
      <c r="C24" s="63"/>
      <c r="D24" s="63"/>
      <c r="E24" s="63"/>
      <c r="F24" s="63"/>
      <c r="G24" s="63"/>
      <c r="H24" s="63"/>
      <c r="I24" s="29">
        <f>SUM(I22:I23)</f>
        <v>6600</v>
      </c>
      <c r="J24" s="21"/>
    </row>
    <row r="25" spans="1:10" ht="27.95" customHeight="1">
      <c r="A25" s="16"/>
      <c r="B25" s="30" t="s">
        <v>18</v>
      </c>
      <c r="C25" s="31" t="s">
        <v>19</v>
      </c>
      <c r="D25" s="31" t="s">
        <v>20</v>
      </c>
      <c r="E25" s="31" t="s">
        <v>38</v>
      </c>
      <c r="F25" s="31" t="s">
        <v>39</v>
      </c>
      <c r="G25" s="31" t="s">
        <v>23</v>
      </c>
      <c r="H25" s="31" t="s">
        <v>24</v>
      </c>
      <c r="I25" s="31" t="s">
        <v>40</v>
      </c>
      <c r="J25" s="32" t="s">
        <v>26</v>
      </c>
    </row>
    <row r="26" spans="1:10" ht="20.25" customHeight="1">
      <c r="A26" s="16"/>
      <c r="B26" s="20" t="s">
        <v>55</v>
      </c>
      <c r="C26" s="69" t="s">
        <v>56</v>
      </c>
      <c r="D26" s="70"/>
      <c r="E26" s="70"/>
      <c r="F26" s="70"/>
      <c r="G26" s="70"/>
      <c r="H26" s="70"/>
      <c r="I26" s="83"/>
      <c r="J26" s="21"/>
    </row>
    <row r="27" spans="1:10" ht="30.6" customHeight="1">
      <c r="A27" s="16"/>
      <c r="B27" s="22" t="s">
        <v>119</v>
      </c>
      <c r="C27" s="56"/>
      <c r="D27" s="23" t="s">
        <v>114</v>
      </c>
      <c r="E27" s="84">
        <v>2</v>
      </c>
      <c r="F27" s="85"/>
      <c r="G27" s="57" t="s">
        <v>57</v>
      </c>
      <c r="H27" s="35">
        <v>2250</v>
      </c>
      <c r="I27" s="26">
        <f t="shared" ref="I27:I29" si="0">E27*H27</f>
        <v>4500</v>
      </c>
      <c r="J27" s="21" t="s">
        <v>129</v>
      </c>
    </row>
    <row r="28" spans="1:10" ht="30.6" customHeight="1">
      <c r="A28" s="16"/>
      <c r="B28" s="22" t="s">
        <v>116</v>
      </c>
      <c r="C28" s="56"/>
      <c r="D28" s="23" t="s">
        <v>115</v>
      </c>
      <c r="E28" s="84">
        <v>2</v>
      </c>
      <c r="F28" s="85"/>
      <c r="G28" s="57" t="s">
        <v>57</v>
      </c>
      <c r="H28" s="35">
        <v>2000</v>
      </c>
      <c r="I28" s="26">
        <f t="shared" si="0"/>
        <v>4000</v>
      </c>
      <c r="J28" s="21" t="s">
        <v>118</v>
      </c>
    </row>
    <row r="29" spans="1:10" ht="30.6" customHeight="1">
      <c r="A29" s="16"/>
      <c r="B29" s="22" t="s">
        <v>117</v>
      </c>
      <c r="C29" s="56"/>
      <c r="D29" s="23" t="s">
        <v>113</v>
      </c>
      <c r="E29" s="84">
        <v>1</v>
      </c>
      <c r="F29" s="85"/>
      <c r="G29" s="57" t="s">
        <v>57</v>
      </c>
      <c r="H29" s="35">
        <v>260</v>
      </c>
      <c r="I29" s="26">
        <f t="shared" si="0"/>
        <v>260</v>
      </c>
      <c r="J29" s="21"/>
    </row>
    <row r="30" spans="1:10" ht="20.25" customHeight="1">
      <c r="A30" s="16"/>
      <c r="B30" s="62" t="s">
        <v>37</v>
      </c>
      <c r="C30" s="63"/>
      <c r="D30" s="63"/>
      <c r="E30" s="63"/>
      <c r="F30" s="63"/>
      <c r="G30" s="63"/>
      <c r="H30" s="63"/>
      <c r="I30" s="29">
        <f>SUM(I27:I29)</f>
        <v>8760</v>
      </c>
      <c r="J30" s="21"/>
    </row>
    <row r="31" spans="1:10" ht="27.95" customHeight="1">
      <c r="A31" s="16"/>
      <c r="B31" s="30" t="s">
        <v>18</v>
      </c>
      <c r="C31" s="31" t="s">
        <v>19</v>
      </c>
      <c r="D31" s="31" t="s">
        <v>20</v>
      </c>
      <c r="E31" s="31" t="s">
        <v>38</v>
      </c>
      <c r="F31" s="31" t="s">
        <v>39</v>
      </c>
      <c r="G31" s="31" t="s">
        <v>23</v>
      </c>
      <c r="H31" s="31" t="s">
        <v>24</v>
      </c>
      <c r="I31" s="31" t="s">
        <v>40</v>
      </c>
      <c r="J31" s="32" t="s">
        <v>26</v>
      </c>
    </row>
    <row r="32" spans="1:10" ht="20.25" customHeight="1">
      <c r="A32" s="16"/>
      <c r="B32" s="20" t="s">
        <v>58</v>
      </c>
      <c r="C32" s="64" t="s">
        <v>59</v>
      </c>
      <c r="D32" s="65"/>
      <c r="E32" s="65"/>
      <c r="F32" s="65"/>
      <c r="G32" s="66"/>
      <c r="H32" s="65"/>
      <c r="I32" s="65"/>
      <c r="J32" s="65"/>
    </row>
    <row r="33" spans="1:10" ht="39.200000000000003" customHeight="1">
      <c r="A33" s="16"/>
      <c r="B33" s="22" t="s">
        <v>60</v>
      </c>
      <c r="C33" s="36" t="s">
        <v>61</v>
      </c>
      <c r="D33" s="37" t="s">
        <v>62</v>
      </c>
      <c r="E33" s="24">
        <v>2</v>
      </c>
      <c r="F33" s="24">
        <v>1</v>
      </c>
      <c r="G33" s="38" t="s">
        <v>63</v>
      </c>
      <c r="H33" s="35">
        <v>500</v>
      </c>
      <c r="I33" s="26">
        <f>E33*F33*H33</f>
        <v>1000</v>
      </c>
      <c r="J33" s="21"/>
    </row>
    <row r="34" spans="1:10" ht="20.25" customHeight="1">
      <c r="A34" s="16"/>
      <c r="B34" s="62" t="s">
        <v>37</v>
      </c>
      <c r="C34" s="63"/>
      <c r="D34" s="63"/>
      <c r="E34" s="63"/>
      <c r="F34" s="63"/>
      <c r="G34" s="63"/>
      <c r="H34" s="63"/>
      <c r="I34" s="29">
        <f>SUM(I33:I33)</f>
        <v>1000</v>
      </c>
      <c r="J34" s="21"/>
    </row>
    <row r="35" spans="1:10" ht="20.25" customHeight="1">
      <c r="A35" s="16"/>
      <c r="B35" s="67" t="s">
        <v>64</v>
      </c>
      <c r="C35" s="68"/>
      <c r="D35" s="68"/>
      <c r="E35" s="68"/>
      <c r="F35" s="68"/>
      <c r="G35" s="68"/>
      <c r="H35" s="68"/>
      <c r="I35" s="39">
        <f>I14+I19+I24+I30+I34</f>
        <v>59080</v>
      </c>
      <c r="J35" s="40"/>
    </row>
    <row r="36" spans="1:10" ht="27.95" customHeight="1">
      <c r="A36" s="16"/>
      <c r="B36" s="30" t="s">
        <v>18</v>
      </c>
      <c r="C36" s="31" t="s">
        <v>19</v>
      </c>
      <c r="D36" s="31" t="s">
        <v>20</v>
      </c>
      <c r="E36" s="31" t="s">
        <v>38</v>
      </c>
      <c r="F36" s="31" t="s">
        <v>39</v>
      </c>
      <c r="G36" s="31" t="s">
        <v>23</v>
      </c>
      <c r="H36" s="31" t="s">
        <v>24</v>
      </c>
      <c r="I36" s="31" t="s">
        <v>40</v>
      </c>
      <c r="J36" s="32" t="s">
        <v>26</v>
      </c>
    </row>
    <row r="37" spans="1:10" ht="20.25" customHeight="1">
      <c r="A37" s="16"/>
      <c r="B37" s="20" t="s">
        <v>65</v>
      </c>
      <c r="C37" s="69" t="s">
        <v>66</v>
      </c>
      <c r="D37" s="70"/>
      <c r="E37" s="70"/>
      <c r="F37" s="70"/>
      <c r="G37" s="70"/>
      <c r="H37" s="70"/>
      <c r="I37" s="70"/>
      <c r="J37" s="70"/>
    </row>
    <row r="38" spans="1:10" ht="20.25" customHeight="1">
      <c r="A38" s="16"/>
      <c r="B38" s="22" t="s">
        <v>67</v>
      </c>
      <c r="C38" s="41" t="s">
        <v>66</v>
      </c>
      <c r="D38" s="42"/>
      <c r="E38" s="76"/>
      <c r="F38" s="77"/>
      <c r="G38" s="43"/>
      <c r="H38" s="44">
        <v>0.1</v>
      </c>
      <c r="I38" s="26">
        <f>H38*I35</f>
        <v>5908</v>
      </c>
      <c r="J38" s="21"/>
    </row>
    <row r="39" spans="1:10" ht="20.25" customHeight="1">
      <c r="A39" s="16"/>
      <c r="B39" s="74" t="s">
        <v>68</v>
      </c>
      <c r="C39" s="75"/>
      <c r="D39" s="75"/>
      <c r="E39" s="75"/>
      <c r="F39" s="75"/>
      <c r="G39" s="75"/>
      <c r="H39" s="75"/>
      <c r="I39" s="39">
        <f>SUM(I38:I38)</f>
        <v>5908</v>
      </c>
      <c r="J39" s="40"/>
    </row>
    <row r="40" spans="1:10" ht="27.95" customHeight="1">
      <c r="A40" s="16"/>
      <c r="B40" s="30" t="s">
        <v>18</v>
      </c>
      <c r="C40" s="31" t="s">
        <v>19</v>
      </c>
      <c r="D40" s="31" t="s">
        <v>20</v>
      </c>
      <c r="E40" s="31" t="s">
        <v>38</v>
      </c>
      <c r="F40" s="31" t="s">
        <v>39</v>
      </c>
      <c r="G40" s="31" t="s">
        <v>23</v>
      </c>
      <c r="H40" s="31" t="s">
        <v>24</v>
      </c>
      <c r="I40" s="31" t="s">
        <v>40</v>
      </c>
      <c r="J40" s="32" t="s">
        <v>26</v>
      </c>
    </row>
    <row r="41" spans="1:10" ht="20.25" customHeight="1">
      <c r="A41" s="16"/>
      <c r="B41" s="20" t="s">
        <v>69</v>
      </c>
      <c r="C41" s="80" t="s">
        <v>70</v>
      </c>
      <c r="D41" s="81"/>
      <c r="E41" s="81"/>
      <c r="F41" s="81"/>
      <c r="G41" s="81"/>
      <c r="H41" s="81"/>
      <c r="I41" s="81"/>
      <c r="J41" s="82"/>
    </row>
    <row r="42" spans="1:10" ht="33.200000000000003" customHeight="1">
      <c r="A42" s="16"/>
      <c r="B42" s="22" t="s">
        <v>71</v>
      </c>
      <c r="C42" s="109" t="s">
        <v>72</v>
      </c>
      <c r="D42" s="42" t="s">
        <v>135</v>
      </c>
      <c r="E42" s="24">
        <v>1</v>
      </c>
      <c r="F42" s="24">
        <v>2</v>
      </c>
      <c r="G42" s="55" t="s">
        <v>63</v>
      </c>
      <c r="H42" s="45">
        <v>600</v>
      </c>
      <c r="I42" s="26">
        <f>E42*F42*H42</f>
        <v>1200</v>
      </c>
      <c r="J42" s="28"/>
    </row>
    <row r="43" spans="1:10" ht="33.200000000000003" customHeight="1">
      <c r="A43" s="16"/>
      <c r="B43" s="22" t="s">
        <v>133</v>
      </c>
      <c r="C43" s="110"/>
      <c r="D43" s="42" t="s">
        <v>136</v>
      </c>
      <c r="E43" s="24">
        <v>1</v>
      </c>
      <c r="F43" s="24">
        <v>1</v>
      </c>
      <c r="G43" s="58" t="s">
        <v>63</v>
      </c>
      <c r="H43" s="45">
        <v>850</v>
      </c>
      <c r="I43" s="26">
        <f t="shared" ref="I43:I44" si="1">E43*F43*H43</f>
        <v>850</v>
      </c>
      <c r="J43" s="28"/>
    </row>
    <row r="44" spans="1:10" ht="33.200000000000003" customHeight="1">
      <c r="A44" s="16"/>
      <c r="B44" s="22" t="s">
        <v>134</v>
      </c>
      <c r="C44" s="111"/>
      <c r="D44" s="42" t="s">
        <v>137</v>
      </c>
      <c r="E44" s="24">
        <v>1</v>
      </c>
      <c r="F44" s="24">
        <v>1</v>
      </c>
      <c r="G44" s="58" t="s">
        <v>63</v>
      </c>
      <c r="H44" s="45">
        <v>588</v>
      </c>
      <c r="I44" s="26">
        <f t="shared" si="1"/>
        <v>588</v>
      </c>
      <c r="J44" s="28" t="s">
        <v>139</v>
      </c>
    </row>
    <row r="45" spans="1:10" ht="19.5" customHeight="1">
      <c r="A45" s="16"/>
      <c r="B45" s="67" t="s">
        <v>37</v>
      </c>
      <c r="C45" s="68"/>
      <c r="D45" s="68"/>
      <c r="E45" s="68"/>
      <c r="F45" s="68"/>
      <c r="G45" s="68"/>
      <c r="H45" s="68"/>
      <c r="I45" s="39">
        <f>SUM(I42:I44)</f>
        <v>2638</v>
      </c>
      <c r="J45" s="40"/>
    </row>
    <row r="46" spans="1:10" ht="27.95" customHeight="1">
      <c r="A46" s="16"/>
      <c r="B46" s="30" t="s">
        <v>18</v>
      </c>
      <c r="C46" s="31" t="s">
        <v>19</v>
      </c>
      <c r="D46" s="31" t="s">
        <v>20</v>
      </c>
      <c r="E46" s="31" t="s">
        <v>38</v>
      </c>
      <c r="F46" s="31" t="s">
        <v>39</v>
      </c>
      <c r="G46" s="31" t="s">
        <v>23</v>
      </c>
      <c r="H46" s="31" t="s">
        <v>24</v>
      </c>
      <c r="I46" s="31" t="s">
        <v>40</v>
      </c>
      <c r="J46" s="32" t="s">
        <v>26</v>
      </c>
    </row>
    <row r="47" spans="1:10" ht="20.25" customHeight="1">
      <c r="A47" s="16"/>
      <c r="B47" s="20" t="s">
        <v>73</v>
      </c>
      <c r="C47" s="59" t="s">
        <v>74</v>
      </c>
      <c r="D47" s="60"/>
      <c r="E47" s="60"/>
      <c r="F47" s="60"/>
      <c r="G47" s="60"/>
      <c r="H47" s="60"/>
      <c r="I47" s="60"/>
      <c r="J47" s="61"/>
    </row>
    <row r="48" spans="1:10" ht="26.1" customHeight="1">
      <c r="A48" s="16"/>
      <c r="B48" s="22" t="s">
        <v>75</v>
      </c>
      <c r="C48" s="46" t="s">
        <v>76</v>
      </c>
      <c r="D48" s="54" t="s">
        <v>77</v>
      </c>
      <c r="E48" s="24">
        <v>5</v>
      </c>
      <c r="F48" s="24">
        <v>2</v>
      </c>
      <c r="G48" s="47" t="s">
        <v>78</v>
      </c>
      <c r="H48" s="45">
        <v>350</v>
      </c>
      <c r="I48" s="26">
        <f>E48*F48*H48</f>
        <v>3500</v>
      </c>
      <c r="J48" s="48" t="s">
        <v>132</v>
      </c>
    </row>
    <row r="49" spans="1:10" ht="20.25" customHeight="1">
      <c r="A49" s="16"/>
      <c r="B49" s="67" t="s">
        <v>37</v>
      </c>
      <c r="C49" s="68"/>
      <c r="D49" s="68"/>
      <c r="E49" s="68"/>
      <c r="F49" s="68"/>
      <c r="G49" s="68"/>
      <c r="H49" s="68"/>
      <c r="I49" s="39">
        <f>SUM(I48:I48)</f>
        <v>3500</v>
      </c>
      <c r="J49" s="40"/>
    </row>
    <row r="50" spans="1:10" ht="20.25" customHeight="1">
      <c r="A50" s="16"/>
      <c r="B50" s="74" t="s">
        <v>81</v>
      </c>
      <c r="C50" s="75"/>
      <c r="D50" s="75"/>
      <c r="E50" s="75"/>
      <c r="F50" s="75"/>
      <c r="G50" s="75"/>
      <c r="H50" s="75"/>
      <c r="I50" s="39">
        <f>I49+I45+I39+I35</f>
        <v>71126</v>
      </c>
      <c r="J50" s="40"/>
    </row>
    <row r="51" spans="1:10" ht="27.95" customHeight="1">
      <c r="A51" s="16"/>
      <c r="B51" s="30" t="s">
        <v>18</v>
      </c>
      <c r="C51" s="31" t="s">
        <v>19</v>
      </c>
      <c r="D51" s="31" t="s">
        <v>20</v>
      </c>
      <c r="E51" s="31" t="s">
        <v>38</v>
      </c>
      <c r="F51" s="31" t="s">
        <v>39</v>
      </c>
      <c r="G51" s="31" t="s">
        <v>23</v>
      </c>
      <c r="H51" s="31" t="s">
        <v>24</v>
      </c>
      <c r="I51" s="31" t="s">
        <v>40</v>
      </c>
      <c r="J51" s="32" t="s">
        <v>26</v>
      </c>
    </row>
    <row r="52" spans="1:10" ht="20.25" customHeight="1">
      <c r="A52" s="16"/>
      <c r="B52" s="20" t="s">
        <v>82</v>
      </c>
      <c r="C52" s="59" t="s">
        <v>83</v>
      </c>
      <c r="D52" s="60"/>
      <c r="E52" s="60"/>
      <c r="F52" s="60"/>
      <c r="G52" s="60"/>
      <c r="H52" s="60"/>
      <c r="I52" s="60"/>
      <c r="J52" s="61"/>
    </row>
    <row r="53" spans="1:10" ht="20.25" customHeight="1">
      <c r="A53" s="16"/>
      <c r="B53" s="22" t="s">
        <v>84</v>
      </c>
      <c r="C53" s="37" t="s">
        <v>83</v>
      </c>
      <c r="D53" s="42"/>
      <c r="E53" s="76"/>
      <c r="F53" s="77"/>
      <c r="G53" s="50"/>
      <c r="H53" s="44">
        <v>0.06</v>
      </c>
      <c r="I53" s="26">
        <f>H53*I50</f>
        <v>4267.5599999999995</v>
      </c>
      <c r="J53" s="21"/>
    </row>
    <row r="54" spans="1:10" ht="20.25" customHeight="1">
      <c r="A54" s="16"/>
      <c r="B54" s="67" t="s">
        <v>37</v>
      </c>
      <c r="C54" s="68"/>
      <c r="D54" s="68"/>
      <c r="E54" s="68"/>
      <c r="F54" s="68"/>
      <c r="G54" s="68"/>
      <c r="H54" s="68"/>
      <c r="I54" s="39">
        <f>SUM(I53)</f>
        <v>4267.5599999999995</v>
      </c>
      <c r="J54" s="40"/>
    </row>
    <row r="55" spans="1:10" ht="20.25" customHeight="1">
      <c r="A55" s="16"/>
      <c r="B55" s="78" t="s">
        <v>85</v>
      </c>
      <c r="C55" s="79"/>
      <c r="D55" s="79"/>
      <c r="E55" s="79"/>
      <c r="F55" s="79"/>
      <c r="G55" s="79"/>
      <c r="H55" s="79"/>
      <c r="I55" s="51">
        <f>I54+I50</f>
        <v>75393.56</v>
      </c>
      <c r="J55" s="52"/>
    </row>
    <row r="56" spans="1:10" ht="20.25" customHeight="1" thickBot="1">
      <c r="A56" s="16"/>
      <c r="B56" s="71" t="s">
        <v>86</v>
      </c>
      <c r="C56" s="72"/>
      <c r="D56" s="72"/>
      <c r="E56" s="72"/>
      <c r="F56" s="72"/>
      <c r="G56" s="72"/>
      <c r="H56" s="72"/>
      <c r="I56" s="72"/>
      <c r="J56" s="73"/>
    </row>
    <row r="57" spans="1:10" ht="16.5" customHeight="1">
      <c r="A57" s="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20.25" customHeight="1">
      <c r="A58" s="2"/>
      <c r="B58" s="2"/>
      <c r="C58" s="2"/>
      <c r="D58" s="2"/>
      <c r="E58" s="2"/>
      <c r="F58" s="2"/>
      <c r="G58" s="2"/>
      <c r="H58" s="2"/>
      <c r="I58" s="53" t="s">
        <v>87</v>
      </c>
      <c r="J58" s="2"/>
    </row>
    <row r="59" spans="1:10" ht="20.25" customHeight="1">
      <c r="A59" s="2"/>
      <c r="B59" s="2"/>
      <c r="C59" s="2"/>
      <c r="D59" s="2"/>
      <c r="E59" s="2"/>
      <c r="F59" s="2"/>
      <c r="G59" s="2"/>
      <c r="H59" s="2"/>
      <c r="I59" s="53" t="s">
        <v>87</v>
      </c>
      <c r="J59" s="2"/>
    </row>
    <row r="60" spans="1:10" ht="20.25" customHeight="1">
      <c r="A60" s="2"/>
      <c r="B60" s="2"/>
      <c r="C60" s="2"/>
      <c r="D60" s="2"/>
      <c r="E60" s="2"/>
      <c r="F60" s="2"/>
      <c r="G60" s="2"/>
      <c r="H60" s="2"/>
      <c r="I60" s="53" t="s">
        <v>87</v>
      </c>
      <c r="J60" s="2"/>
    </row>
  </sheetData>
  <mergeCells count="39">
    <mergeCell ref="C10:C13"/>
    <mergeCell ref="B1:J1"/>
    <mergeCell ref="E2:F2"/>
    <mergeCell ref="I2:J2"/>
    <mergeCell ref="E3:F3"/>
    <mergeCell ref="I3:J3"/>
    <mergeCell ref="I4:J4"/>
    <mergeCell ref="B5:J5"/>
    <mergeCell ref="C6:J6"/>
    <mergeCell ref="B7:G7"/>
    <mergeCell ref="H7:J7"/>
    <mergeCell ref="C9:I9"/>
    <mergeCell ref="C37:J37"/>
    <mergeCell ref="B14:H14"/>
    <mergeCell ref="C16:I16"/>
    <mergeCell ref="B19:H19"/>
    <mergeCell ref="C21:I21"/>
    <mergeCell ref="B24:H24"/>
    <mergeCell ref="C26:I26"/>
    <mergeCell ref="E29:F29"/>
    <mergeCell ref="B30:H30"/>
    <mergeCell ref="C32:J32"/>
    <mergeCell ref="B34:H34"/>
    <mergeCell ref="B35:H35"/>
    <mergeCell ref="E27:F27"/>
    <mergeCell ref="E28:F28"/>
    <mergeCell ref="B56:J56"/>
    <mergeCell ref="E38:F38"/>
    <mergeCell ref="B39:H39"/>
    <mergeCell ref="C41:J41"/>
    <mergeCell ref="B45:H45"/>
    <mergeCell ref="C47:J47"/>
    <mergeCell ref="B49:H49"/>
    <mergeCell ref="B50:H50"/>
    <mergeCell ref="C52:J52"/>
    <mergeCell ref="E53:F53"/>
    <mergeCell ref="B54:H54"/>
    <mergeCell ref="B55:H55"/>
    <mergeCell ref="C42:C44"/>
  </mergeCells>
  <phoneticPr fontId="20" type="noConversion"/>
  <conditionalFormatting sqref="H10:H13 H17:H18">
    <cfRule type="cellIs" dxfId="0" priority="1" stopIfTrue="1" operator="lessThan">
      <formula>0</formula>
    </cfRule>
  </conditionalFormatting>
  <pageMargins left="0.7" right="0.7" top="0.75" bottom="0.75" header="0.3" footer="0.3"/>
  <pageSetup scale="48"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Q7" sqref="Q7"/>
    </sheetView>
  </sheetViews>
  <sheetFormatPr defaultRowHeight="14.25"/>
  <cols>
    <col min="1" max="1" width="9.625" bestFit="1" customWidth="1"/>
    <col min="3" max="3" width="12.125" bestFit="1" customWidth="1"/>
  </cols>
  <sheetData>
    <row r="1" spans="1:3">
      <c r="A1" t="s">
        <v>103</v>
      </c>
      <c r="B1" t="s">
        <v>104</v>
      </c>
      <c r="C1" t="s">
        <v>108</v>
      </c>
    </row>
    <row r="2" spans="1:3">
      <c r="A2" t="s">
        <v>100</v>
      </c>
      <c r="B2" t="s">
        <v>105</v>
      </c>
      <c r="C2">
        <f>北京!I53</f>
        <v>144099.57999999999</v>
      </c>
    </row>
    <row r="3" spans="1:3">
      <c r="A3" t="s">
        <v>101</v>
      </c>
      <c r="B3" t="s">
        <v>106</v>
      </c>
      <c r="C3">
        <f>上海!I55</f>
        <v>96543.74</v>
      </c>
    </row>
    <row r="4" spans="1:3">
      <c r="A4" t="s">
        <v>102</v>
      </c>
      <c r="B4" t="s">
        <v>107</v>
      </c>
      <c r="C4">
        <f>南京!I55</f>
        <v>75393.56</v>
      </c>
    </row>
    <row r="6" spans="1:3">
      <c r="C6">
        <f>SUM(C2:C5)</f>
        <v>316036.88</v>
      </c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</vt:lpstr>
      <vt:lpstr>上海</vt:lpstr>
      <vt:lpstr>南京</vt:lpstr>
      <vt:lpstr>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modified xsi:type="dcterms:W3CDTF">2020-01-06T16:15:06Z</dcterms:modified>
</cp:coreProperties>
</file>