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<sst xmlns="http://schemas.openxmlformats.org/spreadsheetml/2006/main" count="105" uniqueCount="84">
  <si>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</si>
  <si>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团号：HMEA-190421-BMC299</t>
  </si>
  <si>
    <t>会议日期：4月21-24日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</si>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</sst>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0" zoomScaleNormal="100" zoomScaleSheetLayoutView="90" topLeftCell="A49" workbookViewId="0">
      <selection activeCell="I10" sqref="I10"/>
    </sheetView>
  </sheetViews>
  <sheetFormatPr defaultColWidth="9" defaultRowHeight="21" customHeight="1"/>
  <cols>
    <col min="1" max="1" width="9" style="51"/>
    <col min="2" max="2" width="16.75" customWidth="1"/>
    <col min="3" max="3" width="12" style="52" customWidth="1"/>
    <col min="5" max="5" width="13.25" customWidth="1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3500</v>
      </c>
      <c r="D22" s="64">
        <v>5</v>
      </c>
      <c r="E22" s="63">
        <f t="shared" si="2"/>
        <v>17500</v>
      </c>
      <c r="F22" s="63">
        <v>10575</v>
      </c>
      <c r="G22" s="63">
        <v>0</v>
      </c>
      <c r="H22" s="63">
        <f t="shared" si="0"/>
        <v>10575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8105</v>
      </c>
      <c r="G23" s="63">
        <v>0</v>
      </c>
      <c r="H23" s="63">
        <f t="shared" si="0"/>
        <v>8105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3500</v>
      </c>
      <c r="D24" s="67">
        <f t="shared" ref="D24:E24" si="6">SUM(D22)</f>
        <v>5</v>
      </c>
      <c r="E24" s="67">
        <f t="shared" si="6"/>
        <v>17500</v>
      </c>
      <c r="F24" s="67">
        <f>SUM(F22:F23)</f>
        <v>18680</v>
      </c>
      <c r="G24" s="67">
        <f t="shared" ref="G24:H24" si="7">SUM(G22:G23)</f>
        <v>0</v>
      </c>
      <c r="H24" s="67">
        <f t="shared" si="7"/>
        <v>18680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139.6</v>
      </c>
      <c r="G25" s="63">
        <v>75</v>
      </c>
      <c r="H25" s="63">
        <f t="shared" si="0"/>
        <v>214.6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139.6</v>
      </c>
      <c r="G27" s="67">
        <f>SUM(G25:G26)</f>
        <v>75</v>
      </c>
      <c r="H27" s="67">
        <f t="shared" ref="H27" si="10">SUM(H25:H26)</f>
        <v>214.6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3500</v>
      </c>
      <c r="D53" s="67">
        <f t="shared" ref="D53:H53" si="22">SUM(D52,D44,D40,D37,D32,D27,D24,D21,D16,D13)</f>
        <v>5</v>
      </c>
      <c r="E53" s="67">
        <f t="shared" si="22"/>
        <v>17500</v>
      </c>
      <c r="F53" s="67">
        <f t="shared" si="22"/>
        <v>18819.6</v>
      </c>
      <c r="G53" s="67">
        <f t="shared" si="22"/>
        <v>75</v>
      </c>
      <c r="H53" s="67">
        <f t="shared" si="22"/>
        <v>18894.6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17500</v>
      </c>
      <c r="B58" s="79"/>
      <c r="C58" s="79">
        <f>H53</f>
        <v>18894.6</v>
      </c>
      <c r="D58" s="79"/>
      <c r="E58" s="79">
        <f>F53</f>
        <v>18819.6</v>
      </c>
      <c r="F58" s="79"/>
      <c r="G58" s="79">
        <f>G53</f>
        <v>75</v>
      </c>
      <c r="H58" s="79"/>
      <c r="I58" s="98">
        <f>A58-C58</f>
        <v>-1394.6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2019-04-29T02:22:19Z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