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<sst xmlns="http://schemas.openxmlformats.org/spreadsheetml/2006/main" count="123" uniqueCount="96">
  <si>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</si>
  <si>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</si>
  <si>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</si>
  <si>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</si>
  <si>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</si>
  <si>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</si>
  <si>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</si>
  <si>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</si>
  <si>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</si>
  <si>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</si>
  <si>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</si>
  <si>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</si>
  <si>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</si>
  <si>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</si>
  <si>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</si>
  <si>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</si>
  <si>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</si>
  <si>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</si>
  <si>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</si>
  <si>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</si>
  <si>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</si>
  <si>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</si>
  <si>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</si>
  <si>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</si>
  <si>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</si>
  <si>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</si>
  <si>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</si>
  <si>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</si>
  <si>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</si>
  <si>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</si>
  <si>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</si>
  <si>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</si>
  <si>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</si>
  <si>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</si>
  <si>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</si>
  <si>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</si>
  <si>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</si>
  <si>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</si>
  <si>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</si>
  <si>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</si>
  <si>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</si>
  <si>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</si>
  <si>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</si>
  <si>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</si>
  <si>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</si>
  <si>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</si>
  <si>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</si>
  <si>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</si>
  <si>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</si>
  <si>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</si>
  <si>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</si>
  <si>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</si>
  <si>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</si>
  <si>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</si>
  <si>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</si>
  <si>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</si>
  <si>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</si>
  <si>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</si>
  <si>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</si>
  <si>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杭州</t>
  </si>
  <si>
    <t>部门:</t>
  </si>
  <si>
    <t>业务六组</t>
  </si>
  <si>
    <t>发生日期:</t>
  </si>
  <si>
    <t>1月15日-19日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</si>
  <si>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</si>
  <si>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</si>
  <si>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</si>
  <si>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</si>
  <si>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</si>
  <si>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</si>
  <si>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</si>
  <si>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</si>
  <si>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</si>
  <si>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</si>
  <si>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杭州-北京机票</t>
  </si>
  <si>
    <t>市内交通（打车）</t>
  </si>
  <si>
    <t>家-北京南站 83+5</t>
  </si>
  <si>
    <t>蝶来浙江宾馆-机场</t>
  </si>
  <si>
    <t xml:space="preserve">首都机场-家 </t>
  </si>
  <si>
    <t>餐费</t>
  </si>
  <si>
    <t>安黎欢，任宏迪，胡金磊15日午餐</t>
  </si>
  <si>
    <t>安黎欢16日晚餐</t>
  </si>
  <si>
    <t>安黎欢18日晚餐</t>
  </si>
  <si>
    <t>安黎欢19日餐费</t>
  </si>
  <si>
    <t>一次性纸盘</t>
  </si>
  <si>
    <t>酒店欢迎水果一次性盘子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</si>
  <si>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</si>
  <si>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</si>
  <si>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</si>
  <si>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</si>
  <si>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</si>
  <si>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</si>
  <si>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</si>
  <si>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</si>
  <si>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</si>
  <si>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1月15-17日/19日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</si>
</sst>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3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8" borderId="19" applyNumberFormat="0" applyAlignment="0" applyProtection="0">
      <alignment vertical="center"/>
    </xf>
    <xf numFmtId="0" fontId="19" fillId="18" borderId="18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7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view="pageBreakPreview" zoomScaleNormal="100" zoomScaleSheetLayoutView="100" topLeftCell="A34" workbookViewId="0">
      <selection activeCell="H19" sqref="H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39">
        <v>43862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3" t="s">
        <v>73</v>
      </c>
      <c r="F11" s="25"/>
      <c r="G11" s="26">
        <f>H11+I11</f>
        <v>1005</v>
      </c>
      <c r="H11" s="26">
        <v>1005</v>
      </c>
      <c r="I11" s="42"/>
      <c r="J11" s="43"/>
      <c r="K11" s="44" t="s">
        <v>74</v>
      </c>
    </row>
    <row r="12" ht="20.1" customHeight="1" spans="2:11">
      <c r="B12" s="22">
        <v>2</v>
      </c>
      <c r="C12" s="23"/>
      <c r="D12" s="24"/>
      <c r="E12" s="25" t="s">
        <v>75</v>
      </c>
      <c r="F12" s="24"/>
      <c r="G12" s="26">
        <f t="shared" ref="G12:G20" si="0">H12+I12</f>
        <v>88</v>
      </c>
      <c r="H12" s="26">
        <v>88</v>
      </c>
      <c r="I12" s="42"/>
      <c r="J12" s="43"/>
      <c r="K12" s="44" t="s">
        <v>76</v>
      </c>
    </row>
    <row r="13" ht="20.1" customHeight="1" spans="2:11">
      <c r="B13" s="22">
        <v>3</v>
      </c>
      <c r="C13" s="23"/>
      <c r="D13" s="24"/>
      <c r="E13" s="25" t="s">
        <v>75</v>
      </c>
      <c r="F13" s="24"/>
      <c r="G13" s="26">
        <f t="shared" si="0"/>
        <v>133</v>
      </c>
      <c r="H13" s="26">
        <v>133</v>
      </c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4"/>
      <c r="E14" s="25" t="s">
        <v>75</v>
      </c>
      <c r="F14" s="24"/>
      <c r="G14" s="26">
        <f t="shared" si="0"/>
        <v>176.9</v>
      </c>
      <c r="H14" s="26">
        <v>176.9</v>
      </c>
      <c r="I14" s="42"/>
      <c r="J14" s="43"/>
      <c r="K14" s="44" t="s">
        <v>78</v>
      </c>
    </row>
    <row r="15" ht="20.1" customHeight="1" spans="2:11">
      <c r="B15" s="22">
        <v>5</v>
      </c>
      <c r="C15" s="23"/>
      <c r="D15" s="24"/>
      <c r="E15" s="23" t="s">
        <v>79</v>
      </c>
      <c r="F15" s="25"/>
      <c r="G15" s="26">
        <f t="shared" si="0"/>
        <v>128</v>
      </c>
      <c r="H15" s="26">
        <v>128</v>
      </c>
      <c r="I15" s="42"/>
      <c r="J15" s="43"/>
      <c r="K15" s="44" t="s">
        <v>80</v>
      </c>
    </row>
    <row r="16" ht="20.1" customHeight="1" spans="2:11">
      <c r="B16" s="22">
        <v>6</v>
      </c>
      <c r="C16" s="23"/>
      <c r="D16" s="24"/>
      <c r="E16" s="23" t="s">
        <v>79</v>
      </c>
      <c r="F16" s="25"/>
      <c r="G16" s="26">
        <f t="shared" si="0"/>
        <v>57.6</v>
      </c>
      <c r="H16" s="26"/>
      <c r="I16" s="42">
        <v>57.6</v>
      </c>
      <c r="J16" s="43"/>
      <c r="K16" s="44" t="s">
        <v>81</v>
      </c>
    </row>
    <row r="17" ht="20.1" customHeight="1" spans="2:11">
      <c r="B17" s="22">
        <v>7</v>
      </c>
      <c r="C17" s="23"/>
      <c r="D17" s="24"/>
      <c r="E17" s="23" t="s">
        <v>79</v>
      </c>
      <c r="F17" s="25"/>
      <c r="G17" s="26">
        <f t="shared" si="0"/>
        <v>39</v>
      </c>
      <c r="H17" s="26"/>
      <c r="I17" s="42">
        <v>39</v>
      </c>
      <c r="J17" s="43"/>
      <c r="K17" s="44" t="s">
        <v>82</v>
      </c>
    </row>
    <row r="18" ht="20.1" customHeight="1" spans="2:11">
      <c r="B18" s="22">
        <v>8</v>
      </c>
      <c r="C18" s="23"/>
      <c r="D18" s="24"/>
      <c r="E18" s="25" t="s">
        <v>79</v>
      </c>
      <c r="F18" s="24"/>
      <c r="G18" s="26">
        <f t="shared" si="0"/>
        <v>73</v>
      </c>
      <c r="H18" s="26"/>
      <c r="I18" s="42">
        <v>73</v>
      </c>
      <c r="J18" s="43"/>
      <c r="K18" s="44" t="s">
        <v>83</v>
      </c>
    </row>
    <row r="19" ht="20.1" customHeight="1" spans="2:11">
      <c r="B19" s="22">
        <v>9</v>
      </c>
      <c r="C19" s="23"/>
      <c r="D19" s="27" t="s">
        <v>41</v>
      </c>
      <c r="E19" s="24" t="s">
        <v>84</v>
      </c>
      <c r="F19" s="24"/>
      <c r="G19" s="26">
        <f t="shared" si="0"/>
        <v>70.45</v>
      </c>
      <c r="H19" s="26">
        <v>70.45</v>
      </c>
      <c r="I19" s="42"/>
      <c r="J19" s="43"/>
      <c r="K19" s="44" t="s">
        <v>85</v>
      </c>
    </row>
    <row r="20" ht="20.1" customHeight="1" spans="2:11">
      <c r="B20" s="22">
        <v>10</v>
      </c>
      <c r="C20" s="23"/>
      <c r="D20" s="28"/>
      <c r="E20" s="24"/>
      <c r="F20" s="24"/>
      <c r="G20" s="26">
        <f t="shared" si="0"/>
        <v>0</v>
      </c>
      <c r="H20" s="26"/>
      <c r="I20" s="42"/>
      <c r="J20" s="43"/>
      <c r="K20" s="44"/>
    </row>
    <row r="21" ht="20.1" customHeight="1" spans="2:11">
      <c r="B21" s="19" t="s">
        <v>43</v>
      </c>
      <c r="C21" s="29"/>
      <c r="D21" s="29"/>
      <c r="E21" s="29"/>
      <c r="F21" s="20"/>
      <c r="G21" s="30">
        <f>SUM(G11:G20)</f>
        <v>1770.95</v>
      </c>
      <c r="H21" s="30">
        <f>SUM(H11:H20)</f>
        <v>1601.35</v>
      </c>
      <c r="I21" s="45">
        <f>SUM(I11:J20)</f>
        <v>169.6</v>
      </c>
      <c r="J21" s="46"/>
      <c r="K21" s="47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48"/>
      <c r="K22" s="16"/>
    </row>
    <row r="23" ht="20.1" customHeight="1" spans="2:11">
      <c r="B23" s="21" t="s">
        <v>69</v>
      </c>
      <c r="C23" s="21"/>
      <c r="D23" s="21"/>
      <c r="E23" s="21"/>
      <c r="F23" s="21"/>
      <c r="G23" s="21" t="s">
        <v>86</v>
      </c>
      <c r="H23" s="21"/>
      <c r="I23" s="21"/>
      <c r="J23" s="21"/>
      <c r="K23" s="21" t="s">
        <v>87</v>
      </c>
    </row>
    <row r="24" ht="20.1" customHeight="1" spans="2:11">
      <c r="B24" s="31">
        <f>H21</f>
        <v>1601.35</v>
      </c>
      <c r="C24" s="31"/>
      <c r="D24" s="31"/>
      <c r="E24" s="31"/>
      <c r="F24" s="31"/>
      <c r="G24" s="31">
        <f>I21</f>
        <v>169.6</v>
      </c>
      <c r="H24" s="31"/>
      <c r="I24" s="31"/>
      <c r="J24" s="31"/>
      <c r="K24" s="49">
        <f>SUM(B24:J24)</f>
        <v>1770.95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88</v>
      </c>
      <c r="C26" s="16"/>
      <c r="D26" s="16"/>
      <c r="E26" s="16"/>
      <c r="F26" s="16" t="s">
        <v>50</v>
      </c>
      <c r="G26" s="16" t="s">
        <v>89</v>
      </c>
      <c r="H26" s="16"/>
      <c r="I26" s="16"/>
      <c r="J26" s="16" t="s">
        <v>52</v>
      </c>
      <c r="K26" s="16"/>
    </row>
    <row r="29" ht="18.75" spans="1:11">
      <c r="A29" s="2" t="s">
        <v>90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tr">
        <f>F5</f>
        <v>安黎欢</v>
      </c>
      <c r="G31" s="7"/>
      <c r="H31" s="6" t="s">
        <v>56</v>
      </c>
      <c r="I31" s="5"/>
      <c r="J31" s="7" t="str">
        <f>J5</f>
        <v>项目经理</v>
      </c>
      <c r="K31" s="36"/>
    </row>
    <row r="32" ht="20.1" customHeight="1" spans="2:11">
      <c r="B32" s="8"/>
      <c r="C32" s="9"/>
      <c r="D32" s="10" t="s">
        <v>58</v>
      </c>
      <c r="E32" s="10"/>
      <c r="F32" s="11" t="str">
        <f>F6</f>
        <v>杭州</v>
      </c>
      <c r="G32" s="11"/>
      <c r="H32" s="10" t="s">
        <v>60</v>
      </c>
      <c r="I32" s="9"/>
      <c r="J32" s="11" t="str">
        <f>J6</f>
        <v>业务六组</v>
      </c>
      <c r="K32" s="37"/>
    </row>
    <row r="33" ht="20.1" customHeight="1" spans="2:11">
      <c r="B33" s="8"/>
      <c r="C33" s="9"/>
      <c r="D33" s="10" t="s">
        <v>62</v>
      </c>
      <c r="E33" s="10"/>
      <c r="F33" s="11" t="str">
        <f>F7</f>
        <v>1月15日-19日</v>
      </c>
      <c r="G33" s="11"/>
      <c r="H33" s="10" t="s">
        <v>64</v>
      </c>
      <c r="I33" s="38"/>
      <c r="J33" s="11">
        <f>J7</f>
        <v>43862</v>
      </c>
      <c r="K33" s="37"/>
    </row>
    <row r="34" ht="20.1" customHeight="1" spans="2:11">
      <c r="B34" s="12"/>
      <c r="C34" s="13"/>
      <c r="D34" s="14"/>
      <c r="E34" s="14"/>
      <c r="F34" s="15"/>
      <c r="G34" s="15"/>
      <c r="H34" s="14" t="s">
        <v>65</v>
      </c>
      <c r="I34" s="40"/>
      <c r="J34" s="15">
        <f>J8</f>
        <v>0</v>
      </c>
      <c r="K34" s="41"/>
    </row>
    <row r="35" ht="20.1" customHeight="1"/>
    <row r="36" ht="20.1" customHeight="1" spans="2:11">
      <c r="B36" s="24"/>
      <c r="C36" s="24"/>
      <c r="D36" s="32" t="s">
        <v>91</v>
      </c>
      <c r="E36" s="24" t="s">
        <v>92</v>
      </c>
      <c r="F36" s="24"/>
      <c r="G36" s="26" t="s">
        <v>93</v>
      </c>
      <c r="H36" s="26" t="s">
        <v>94</v>
      </c>
      <c r="I36" s="26" t="s">
        <v>43</v>
      </c>
      <c r="J36" s="26"/>
      <c r="K36" s="50" t="s">
        <v>71</v>
      </c>
    </row>
    <row r="37" ht="20.1" customHeight="1" spans="2:11">
      <c r="B37" s="24">
        <v>1</v>
      </c>
      <c r="C37" s="24"/>
      <c r="D37" s="33" t="s">
        <v>59</v>
      </c>
      <c r="E37" s="34">
        <v>43848</v>
      </c>
      <c r="F37" s="24"/>
      <c r="G37" s="26">
        <v>200</v>
      </c>
      <c r="H37" s="26">
        <v>1</v>
      </c>
      <c r="I37" s="42">
        <f>G37*H37</f>
        <v>200</v>
      </c>
      <c r="J37" s="43"/>
      <c r="K37" s="51"/>
    </row>
    <row r="38" ht="20.1" customHeight="1" spans="2:11">
      <c r="B38" s="24">
        <v>2</v>
      </c>
      <c r="C38" s="24"/>
      <c r="D38" s="33" t="s">
        <v>59</v>
      </c>
      <c r="E38" s="24" t="s">
        <v>95</v>
      </c>
      <c r="F38" s="24"/>
      <c r="G38" s="26">
        <v>100</v>
      </c>
      <c r="H38" s="26">
        <v>4</v>
      </c>
      <c r="I38" s="42">
        <f t="shared" ref="I38:I39" si="1">G38*H38</f>
        <v>400</v>
      </c>
      <c r="J38" s="43"/>
      <c r="K38" s="51"/>
    </row>
    <row r="39" ht="20.1" customHeight="1" spans="2:11">
      <c r="B39" s="24">
        <v>3</v>
      </c>
      <c r="C39" s="24"/>
      <c r="D39" s="33"/>
      <c r="E39" s="24"/>
      <c r="F39" s="24"/>
      <c r="G39" s="26">
        <v>0</v>
      </c>
      <c r="H39" s="26">
        <v>0</v>
      </c>
      <c r="I39" s="42">
        <f t="shared" si="1"/>
        <v>0</v>
      </c>
      <c r="J39" s="43"/>
      <c r="K39" s="51"/>
    </row>
    <row r="40" ht="20.1" customHeight="1" spans="2:11">
      <c r="B40" s="19" t="s">
        <v>43</v>
      </c>
      <c r="C40" s="29"/>
      <c r="D40" s="29"/>
      <c r="E40" s="29"/>
      <c r="F40" s="20"/>
      <c r="G40" s="30"/>
      <c r="H40" s="30">
        <f>SUM(H22:H39)</f>
        <v>5</v>
      </c>
      <c r="I40" s="45">
        <f>SUM(I37:J39)</f>
        <v>600</v>
      </c>
      <c r="J40" s="46"/>
      <c r="K40" s="47"/>
    </row>
    <row r="41" ht="20.1" customHeight="1" spans="2:11">
      <c r="B41" s="16" t="s">
        <v>88</v>
      </c>
      <c r="C41" s="16"/>
      <c r="D41" s="16"/>
      <c r="E41" s="16"/>
      <c r="F41" s="16" t="s">
        <v>50</v>
      </c>
      <c r="G41" s="16" t="s">
        <v>89</v>
      </c>
      <c r="H41" s="16"/>
      <c r="I41" s="16"/>
      <c r="J41" s="16" t="s">
        <v>52</v>
      </c>
      <c r="K41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8"/>
    <mergeCell ref="D19:D20"/>
  </mergeCells>
  <pageMargins left="0.7" right="0.7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2020-04-27T08:19:17Z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