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filterPrivacy="1"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0" yWindow="460" windowWidth="25600" windowHeight="14440" tabRatio="372"/>
  </bookViews>
  <sheets>
    <sheet name="报价-大棚" sheetId="33" r:id="rId1"/>
  </sheets>
  <calcPr calcId="150001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3" l="1"/>
  <c r="G85" i="33"/>
  <c r="G108" i="33"/>
  <c r="G109" i="33"/>
  <c r="G110" i="33"/>
  <c r="G102" i="33"/>
  <c r="G99" i="33"/>
  <c r="G107" i="33"/>
  <c r="G111" i="33"/>
  <c r="G92" i="33"/>
  <c r="G91" i="33"/>
  <c r="G51" i="33"/>
  <c r="G12" i="33"/>
  <c r="G10" i="33"/>
  <c r="G36" i="33"/>
  <c r="G4" i="33"/>
  <c r="G6" i="33"/>
  <c r="G7" i="33"/>
  <c r="G8" i="33"/>
  <c r="G9" i="33"/>
  <c r="G11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0" i="33"/>
  <c r="G81" i="33"/>
  <c r="G82" i="33"/>
  <c r="G83" i="33"/>
  <c r="G84" i="33"/>
  <c r="G86" i="33"/>
  <c r="G87" i="33"/>
  <c r="G88" i="33"/>
  <c r="G89" i="33"/>
  <c r="G90" i="33"/>
  <c r="G93" i="33"/>
  <c r="G94" i="33"/>
  <c r="G95" i="33"/>
  <c r="G96" i="33"/>
  <c r="G97" i="33"/>
  <c r="G98" i="33"/>
  <c r="G100" i="33"/>
  <c r="G101" i="33"/>
  <c r="G103" i="33"/>
  <c r="G104" i="33"/>
  <c r="G105" i="33"/>
  <c r="G106" i="33"/>
</calcChain>
</file>

<file path=xl/sharedStrings.xml><?xml version="1.0" encoding="utf-8"?>
<sst xmlns="http://schemas.openxmlformats.org/spreadsheetml/2006/main" count="237" uniqueCount="122">
  <si>
    <t>个</t>
    <rPh sb="0" eb="1">
      <t>ge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</si>
  <si>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</si>
  <si>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</si>
  <si>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导播设备</t>
    <rPh sb="0" eb="1">
      <t>dao'bo</t>
    </rPh>
    <rPh sb="2" eb="3">
      <t>she'b</t>
    </rPh>
    <phoneticPr fontId="1" type="noConversion"/>
  </si>
  <si>
    <t>Subtotal</t>
  </si>
  <si>
    <t>服务费</t>
    <rPh sb="0" eb="1">
      <t>fu'wu'f</t>
    </rPh>
    <phoneticPr fontId="1" type="noConversion"/>
  </si>
  <si>
    <t>税金</t>
    <rPh sb="0" eb="1">
      <t>shui'jin</t>
    </rPh>
    <phoneticPr fontId="1" type="noConversion"/>
  </si>
  <si>
    <t>总计</t>
    <rPh sb="0" eb="1">
      <t>zong'ji</t>
    </rPh>
    <phoneticPr fontId="1" type="noConversion"/>
  </si>
  <si>
    <t>合计</t>
    <rPh sb="0" eb="1">
      <t>he</t>
    </rPh>
    <phoneticPr fontId="1" type="noConversion"/>
  </si>
  <si>
    <t>备注</t>
    <rPh sb="0" eb="1">
      <t>bei'zh</t>
    </rPh>
    <phoneticPr fontId="1" type="noConversion"/>
  </si>
  <si>
    <t>导播</t>
    <rPh sb="0" eb="1">
      <t>dao'bo</t>
    </rPh>
    <phoneticPr fontId="1" type="noConversion"/>
  </si>
  <si>
    <t>单位</t>
    <phoneticPr fontId="1" type="noConversion"/>
  </si>
  <si>
    <t>单价</t>
    <phoneticPr fontId="1" type="noConversion"/>
  </si>
  <si>
    <t>合计</t>
    <phoneticPr fontId="1" type="noConversion"/>
  </si>
  <si>
    <t>项目</t>
    <phoneticPr fontId="1" type="noConversion"/>
  </si>
  <si>
    <t>内容</t>
    <phoneticPr fontId="1" type="noConversion"/>
  </si>
  <si>
    <t xml:space="preserve">               MOMO2021年会报价-康辉会展</t>
    <phoneticPr fontId="1" type="noConversion"/>
  </si>
  <si>
    <t>视频</t>
    <rPh sb="0" eb="1">
      <t>shi'pin</t>
    </rPh>
    <phoneticPr fontId="1" type="noConversion"/>
  </si>
  <si>
    <t>开场视频</t>
    <rPh sb="0" eb="1">
      <t>kai'chang'shi'p</t>
    </rPh>
    <phoneticPr fontId="1" type="noConversion"/>
  </si>
  <si>
    <t>员工节目视频剪辑</t>
    <rPh sb="0" eb="1">
      <t>yuan'gong</t>
    </rPh>
    <rPh sb="2" eb="3">
      <t>jie'mu</t>
    </rPh>
    <rPh sb="4" eb="5">
      <t>shi'p</t>
    </rPh>
    <rPh sb="6" eb="7">
      <t>jian'ji</t>
    </rPh>
    <phoneticPr fontId="1" type="noConversion"/>
  </si>
  <si>
    <t>场地费用</t>
    <rPh sb="0" eb="1">
      <t>chang'di</t>
    </rPh>
    <rPh sb="2" eb="3">
      <t>fei'y</t>
    </rPh>
    <phoneticPr fontId="1" type="noConversion"/>
  </si>
  <si>
    <t>场地</t>
    <rPh sb="0" eb="1">
      <t>chang'di</t>
    </rPh>
    <phoneticPr fontId="1" type="noConversion"/>
  </si>
  <si>
    <t>高清三讯</t>
    <rPh sb="0" eb="1">
      <t>gao'qing</t>
    </rPh>
    <rPh sb="2" eb="3">
      <t>san'xun'dao</t>
    </rPh>
    <phoneticPr fontId="1" type="noConversion"/>
  </si>
  <si>
    <t>录机</t>
    <rPh sb="0" eb="1">
      <t>lu'shi'pin</t>
    </rPh>
    <rPh sb="1" eb="2">
      <t>ji'wei</t>
    </rPh>
    <phoneticPr fontId="1" type="noConversion"/>
  </si>
  <si>
    <t>电费</t>
    <rPh sb="0" eb="1">
      <t>dian'fei</t>
    </rPh>
    <phoneticPr fontId="1" type="noConversion"/>
  </si>
  <si>
    <t>灯光师</t>
    <rPh sb="0" eb="1">
      <t>deng'guang'shi</t>
    </rPh>
    <phoneticPr fontId="1" type="noConversion"/>
  </si>
  <si>
    <t>现场扩音音箱</t>
    <rPh sb="0" eb="1">
      <t>xian'c</t>
    </rPh>
    <rPh sb="2" eb="3">
      <t>kuo'yin</t>
    </rPh>
    <rPh sb="4" eb="5">
      <t>yin'xiang</t>
    </rPh>
    <phoneticPr fontId="1" type="noConversion"/>
  </si>
  <si>
    <t>数字调音台</t>
    <rPh sb="0" eb="1">
      <t>shu'zi</t>
    </rPh>
    <rPh sb="2" eb="3">
      <t>tiao'yin'tai</t>
    </rPh>
    <phoneticPr fontId="1" type="noConversion"/>
  </si>
  <si>
    <t>功放</t>
    <rPh sb="0" eb="1">
      <t>gogn'fang</t>
    </rPh>
    <phoneticPr fontId="1" type="noConversion"/>
  </si>
  <si>
    <t>话筒</t>
    <rPh sb="0" eb="1">
      <t>hua'tong</t>
    </rPh>
    <phoneticPr fontId="1" type="noConversion"/>
  </si>
  <si>
    <t>音频师</t>
    <phoneticPr fontId="1" type="noConversion"/>
  </si>
  <si>
    <t>视频技术</t>
    <rPh sb="0" eb="1">
      <t>shi'pin</t>
    </rPh>
    <rPh sb="2" eb="3">
      <t>ji'shu</t>
    </rPh>
    <phoneticPr fontId="1" type="noConversion"/>
  </si>
  <si>
    <t>提词器</t>
    <rPh sb="0" eb="1">
      <t>ti'ci'qi</t>
    </rPh>
    <phoneticPr fontId="1" type="noConversion"/>
  </si>
  <si>
    <t>麦标套</t>
    <rPh sb="0" eb="1">
      <t>mai'biao't</t>
    </rPh>
    <phoneticPr fontId="1" type="noConversion"/>
  </si>
  <si>
    <t>手卡</t>
    <rPh sb="0" eb="1">
      <t>shou'a'k</t>
    </rPh>
    <rPh sb="1" eb="2">
      <t>ka</t>
    </rPh>
    <phoneticPr fontId="1" type="noConversion"/>
  </si>
  <si>
    <t>化妆师</t>
    <rPh sb="0" eb="1">
      <t>hua'zhuang'shi</t>
    </rPh>
    <phoneticPr fontId="1" type="noConversion"/>
  </si>
  <si>
    <t>5D4（双机）</t>
    <rPh sb="4" eb="5">
      <t>shuang'ji</t>
    </rPh>
    <rPh sb="5" eb="6">
      <t>ji</t>
    </rPh>
    <phoneticPr fontId="1" type="noConversion"/>
  </si>
  <si>
    <t>镜头</t>
    <rPh sb="0" eb="1">
      <t>jing'tou</t>
    </rPh>
    <phoneticPr fontId="1" type="noConversion"/>
  </si>
  <si>
    <t>大监视器（无线图传）</t>
    <rPh sb="0" eb="1">
      <t>da'jian'shi'qi</t>
    </rPh>
    <rPh sb="5" eb="6">
      <t>wu'xian'tu'chuan</t>
    </rPh>
    <phoneticPr fontId="1" type="noConversion"/>
  </si>
  <si>
    <t>稳定器</t>
    <rPh sb="0" eb="1">
      <t>wen'dign'qi</t>
    </rPh>
    <phoneticPr fontId="1" type="noConversion"/>
  </si>
  <si>
    <t>灯光器材</t>
    <rPh sb="0" eb="1">
      <t>deng'guagn'qi'cai</t>
    </rPh>
    <phoneticPr fontId="1" type="noConversion"/>
  </si>
  <si>
    <t>单位</t>
    <rPh sb="0" eb="1">
      <t>dan'wei</t>
    </rPh>
    <phoneticPr fontId="1" type="noConversion"/>
  </si>
  <si>
    <t>数量</t>
    <phoneticPr fontId="1" type="noConversion"/>
  </si>
  <si>
    <t>天</t>
    <rPh sb="0" eb="1">
      <t>tian</t>
    </rPh>
    <phoneticPr fontId="1" type="noConversion"/>
  </si>
  <si>
    <t>台</t>
    <rPh sb="0" eb="1">
      <t>tai</t>
    </rPh>
    <phoneticPr fontId="1" type="noConversion"/>
  </si>
  <si>
    <t>套</t>
    <rPh sb="0" eb="1">
      <t>tao</t>
    </rPh>
    <phoneticPr fontId="1" type="noConversion"/>
  </si>
  <si>
    <t>场</t>
    <rPh sb="0" eb="1">
      <t>chang</t>
    </rPh>
    <phoneticPr fontId="1" type="noConversion"/>
  </si>
  <si>
    <t>录音设备</t>
    <rPh sb="0" eb="1">
      <t>lu'yin</t>
    </rPh>
    <rPh sb="2" eb="3">
      <t>she'b</t>
    </rPh>
    <phoneticPr fontId="1" type="noConversion"/>
  </si>
  <si>
    <t>录音棚</t>
    <rPh sb="0" eb="1">
      <t>lu'yin'peng</t>
    </rPh>
    <phoneticPr fontId="1" type="noConversion"/>
  </si>
  <si>
    <t>灯光器材车</t>
    <rPh sb="0" eb="1">
      <t>deng'guang</t>
    </rPh>
    <rPh sb="2" eb="3">
      <t>qi'cai'che</t>
    </rPh>
    <phoneticPr fontId="1" type="noConversion"/>
  </si>
  <si>
    <t>工作人员餐饮及交通</t>
    <rPh sb="0" eb="1">
      <t>gong'zuo</t>
    </rPh>
    <rPh sb="2" eb="3">
      <t>ren'yuan</t>
    </rPh>
    <rPh sb="4" eb="5">
      <t>can'yin</t>
    </rPh>
    <rPh sb="6" eb="7">
      <t>ji</t>
    </rPh>
    <rPh sb="7" eb="8">
      <t>jiao'tong</t>
    </rPh>
    <phoneticPr fontId="1" type="noConversion"/>
  </si>
  <si>
    <t>制片人</t>
    <rPh sb="0" eb="1">
      <t>zhi'pian'ren</t>
    </rPh>
    <phoneticPr fontId="1" type="noConversion"/>
  </si>
  <si>
    <t>主摄影</t>
    <rPh sb="0" eb="1">
      <t>zhu</t>
    </rPh>
    <phoneticPr fontId="1" type="noConversion"/>
  </si>
  <si>
    <t>跟机员摄影场工</t>
    <rPh sb="3" eb="4">
      <t>she'yign'h'c'na'g'gong</t>
    </rPh>
    <rPh sb="5" eb="6">
      <t>chang</t>
    </rPh>
    <rPh sb="6" eb="7">
      <t>gong</t>
    </rPh>
    <phoneticPr fontId="1" type="noConversion"/>
  </si>
  <si>
    <t>灯光场工</t>
    <rPh sb="0" eb="1">
      <t>deng'guang</t>
    </rPh>
    <phoneticPr fontId="1" type="noConversion"/>
  </si>
  <si>
    <t>设备器材车</t>
    <rPh sb="0" eb="1">
      <t>she'bei</t>
    </rPh>
    <rPh sb="2" eb="3">
      <t>qi'cai'che</t>
    </rPh>
    <phoneticPr fontId="1" type="noConversion"/>
  </si>
  <si>
    <t>工作人员</t>
    <rPh sb="0" eb="1">
      <t>gong'zuo</t>
    </rPh>
    <rPh sb="2" eb="3">
      <t>ren'yuan</t>
    </rPh>
    <phoneticPr fontId="1" type="noConversion"/>
  </si>
  <si>
    <t>工作人员餐费</t>
    <rPh sb="0" eb="1">
      <t>gong'zuo</t>
    </rPh>
    <rPh sb="2" eb="3">
      <t>ren'yuan</t>
    </rPh>
    <rPh sb="4" eb="5">
      <t>can'fei</t>
    </rPh>
    <phoneticPr fontId="1" type="noConversion"/>
  </si>
  <si>
    <t>条</t>
    <rPh sb="0" eb="1">
      <t>tiao</t>
    </rPh>
    <phoneticPr fontId="1" type="noConversion"/>
  </si>
  <si>
    <t>张</t>
    <rPh sb="0" eb="1">
      <t>zhang</t>
    </rPh>
    <phoneticPr fontId="1" type="noConversion"/>
  </si>
  <si>
    <t>人/天</t>
    <rPh sb="0" eb="1">
      <t>ren</t>
    </rPh>
    <rPh sb="2" eb="3">
      <t>tian</t>
    </rPh>
    <phoneticPr fontId="1" type="noConversion"/>
  </si>
  <si>
    <t>制作</t>
    <rPh sb="0" eb="1">
      <t>zhi'zuo</t>
    </rPh>
    <phoneticPr fontId="1" type="noConversion"/>
  </si>
  <si>
    <t>H5</t>
    <phoneticPr fontId="1" type="noConversion"/>
  </si>
  <si>
    <t>制片兼录音师</t>
    <rPh sb="0" eb="1">
      <t>zhi'pian'ren</t>
    </rPh>
    <phoneticPr fontId="1" type="noConversion"/>
  </si>
  <si>
    <t>2备2</t>
    <phoneticPr fontId="1" type="noConversion"/>
  </si>
  <si>
    <t>车/往返</t>
    <phoneticPr fontId="1" type="noConversion"/>
  </si>
  <si>
    <t>笔记本</t>
    <phoneticPr fontId="1" type="noConversion"/>
  </si>
  <si>
    <t>台</t>
    <phoneticPr fontId="1" type="noConversion"/>
  </si>
  <si>
    <t>PPT/题词/video</t>
    <phoneticPr fontId="1" type="noConversion"/>
  </si>
  <si>
    <t>演播厅内费用
部分设备外租</t>
    <rPh sb="0" eb="1">
      <t>yan'bo't</t>
    </rPh>
    <rPh sb="3" eb="4">
      <t>nei</t>
    </rPh>
    <rPh sb="4" eb="5">
      <t>fei'y</t>
    </rPh>
    <phoneticPr fontId="1" type="noConversion"/>
  </si>
  <si>
    <t>场工</t>
    <phoneticPr fontId="1" type="noConversion"/>
  </si>
  <si>
    <t>人</t>
    <phoneticPr fontId="1" type="noConversion"/>
  </si>
  <si>
    <t>现场灯光/摄像等场工</t>
    <phoneticPr fontId="1" type="noConversion"/>
  </si>
  <si>
    <t>接收机&amp;放大器</t>
    <rPh sb="0" eb="1">
      <t>jun'heng</t>
    </rPh>
    <rPh sb="2" eb="3">
      <t>xiao'guo'qi</t>
    </rPh>
    <phoneticPr fontId="1" type="noConversion"/>
  </si>
  <si>
    <t>领导致辞剪辑</t>
    <phoneticPr fontId="1" type="noConversion"/>
  </si>
  <si>
    <t>方言视频剪辑</t>
    <rPh sb="0" eb="1">
      <t>fang'yan</t>
    </rPh>
    <rPh sb="2" eb="3">
      <t>shi'pin</t>
    </rPh>
    <rPh sb="4" eb="5">
      <t>jian'ji</t>
    </rPh>
    <phoneticPr fontId="1" type="noConversion"/>
  </si>
  <si>
    <t>设备运输</t>
    <phoneticPr fontId="1" type="noConversion"/>
  </si>
  <si>
    <t>人员及其他</t>
    <rPh sb="0" eb="1">
      <t>ren'yuan</t>
    </rPh>
    <rPh sb="2" eb="3">
      <t>ji'qi'ta</t>
    </rPh>
    <phoneticPr fontId="1" type="noConversion"/>
  </si>
  <si>
    <t>项</t>
    <rPh sb="0" eb="1">
      <t>xiang</t>
    </rPh>
    <phoneticPr fontId="1" type="noConversion"/>
  </si>
  <si>
    <t>方言视频录制</t>
    <phoneticPr fontId="1" type="noConversion"/>
  </si>
  <si>
    <t>含前期雁栖湖方案</t>
    <rPh sb="0" eb="1">
      <t>han</t>
    </rPh>
    <rPh sb="1" eb="2">
      <t>qian'qi</t>
    </rPh>
    <rPh sb="3" eb="4">
      <t>yan'qi'hu</t>
    </rPh>
    <rPh sb="6" eb="7">
      <t>fang'an</t>
    </rPh>
    <phoneticPr fontId="1" type="noConversion"/>
  </si>
  <si>
    <t xml:space="preserve">50Mb专线 </t>
    <rPh sb="5" eb="6">
      <t>zhuan'xian</t>
    </rPh>
    <phoneticPr fontId="1" type="noConversion"/>
  </si>
  <si>
    <t>员工节目录制
舞蹈</t>
    <rPh sb="0" eb="1">
      <t>yuan'gogn</t>
    </rPh>
    <rPh sb="2" eb="3">
      <t>shi'p</t>
    </rPh>
    <rPh sb="4" eb="5">
      <t>lu'zhi</t>
    </rPh>
    <rPh sb="7" eb="8">
      <t>w d</t>
    </rPh>
    <phoneticPr fontId="1" type="noConversion"/>
  </si>
  <si>
    <t>员工节目录制
歌</t>
    <rPh sb="0" eb="1">
      <t>yuan'gogn</t>
    </rPh>
    <rPh sb="2" eb="3">
      <t>shi'p</t>
    </rPh>
    <rPh sb="4" eb="5">
      <t>lu'zhi</t>
    </rPh>
    <rPh sb="7" eb="8">
      <t>ge</t>
    </rPh>
    <phoneticPr fontId="1" type="noConversion"/>
  </si>
  <si>
    <t>导播含彩排早 9到晚10点</t>
    <phoneticPr fontId="1" type="noConversion"/>
  </si>
  <si>
    <t>3名摄像含彩排早 9到晚10点</t>
    <phoneticPr fontId="1" type="noConversion"/>
  </si>
  <si>
    <t>个</t>
    <phoneticPr fontId="1" type="noConversion"/>
  </si>
  <si>
    <t>陌陌设备运输</t>
    <rPh sb="0" eb="1">
      <t>mo'mo</t>
    </rPh>
    <rPh sb="2" eb="3">
      <t>she'b</t>
    </rPh>
    <rPh sb="4" eb="5">
      <t>yun'shu</t>
    </rPh>
    <phoneticPr fontId="1" type="noConversion"/>
  </si>
  <si>
    <t>陌陌工作人员车费</t>
    <rPh sb="0" eb="1">
      <t>mo'mo</t>
    </rPh>
    <rPh sb="2" eb="3">
      <t>gogn'zuo</t>
    </rPh>
    <rPh sb="4" eb="5">
      <t>ren'y</t>
    </rPh>
    <rPh sb="6" eb="7">
      <t>che'fei</t>
    </rPh>
    <phoneticPr fontId="1" type="noConversion"/>
  </si>
  <si>
    <t>金杯</t>
    <rPh sb="0" eb="1">
      <t>jin'bei</t>
    </rPh>
    <phoneticPr fontId="1" type="noConversion"/>
  </si>
  <si>
    <t>GL8包车 100公里以\8小时以内</t>
    <rPh sb="3" eb="4">
      <t>bao'che</t>
    </rPh>
    <rPh sb="9" eb="10">
      <t>gong'li</t>
    </rPh>
    <rPh sb="11" eb="12">
      <t>yi'nei</t>
    </rPh>
    <rPh sb="14" eb="15">
      <t>xiao'shi</t>
    </rPh>
    <rPh sb="16" eb="17">
      <t>yi'nei</t>
    </rPh>
    <phoneticPr fontId="1" type="noConversion"/>
  </si>
  <si>
    <t>工作人员用车</t>
    <rPh sb="0" eb="1">
      <t>gong'zuo'ren'y</t>
    </rPh>
    <rPh sb="4" eb="5">
      <t>yogn'h'ce</t>
    </rPh>
    <rPh sb="5" eb="6">
      <t>che</t>
    </rPh>
    <phoneticPr fontId="1" type="noConversion"/>
  </si>
  <si>
    <t>修音费用</t>
    <rPh sb="0" eb="1">
      <t>xiu'yin</t>
    </rPh>
    <rPh sb="2" eb="3">
      <t>fei'y</t>
    </rPh>
    <phoneticPr fontId="1" type="noConversion"/>
  </si>
  <si>
    <t>4小时</t>
    <rPh sb="1" eb="2">
      <t>xiao'shi</t>
    </rPh>
    <phoneticPr fontId="1" type="noConversion"/>
  </si>
  <si>
    <t>片尾祝福视频剪辑</t>
    <rPh sb="0" eb="1">
      <t>pian'wei</t>
    </rPh>
    <rPh sb="2" eb="3">
      <t>zhu'f</t>
    </rPh>
    <rPh sb="4" eb="5">
      <t>shi'p</t>
    </rPh>
    <rPh sb="6" eb="7">
      <t>jian'ji</t>
    </rPh>
    <phoneticPr fontId="1" type="noConversion"/>
  </si>
  <si>
    <t>颁奖视频录音及剪辑</t>
    <rPh sb="0" eb="1">
      <t>ban'jiang</t>
    </rPh>
    <rPh sb="2" eb="3">
      <t>shi'p</t>
    </rPh>
    <rPh sb="4" eb="5">
      <t>lu'yin</t>
    </rPh>
    <rPh sb="6" eb="7">
      <t>ji</t>
    </rPh>
    <rPh sb="7" eb="8">
      <t>jian'ji</t>
    </rPh>
    <phoneticPr fontId="1" type="noConversion"/>
  </si>
  <si>
    <t>MIG H8视频切换台</t>
    <phoneticPr fontId="1" type="noConversion"/>
  </si>
  <si>
    <t>MIG V8视频切换处理器</t>
    <phoneticPr fontId="1" type="noConversion"/>
  </si>
  <si>
    <t>Dell 24寸显示器</t>
    <phoneticPr fontId="1" type="noConversion"/>
  </si>
  <si>
    <t>首</t>
    <rPh sb="0" eb="1">
      <t>shou</t>
    </rPh>
    <phoneticPr fontId="1" type="noConversion"/>
  </si>
  <si>
    <t>5D4单机</t>
    <rPh sb="3" eb="4">
      <t>dan'ji</t>
    </rPh>
    <phoneticPr fontId="1" type="noConversion"/>
  </si>
  <si>
    <t>副摄像</t>
    <rPh sb="0" eb="1">
      <t>fu'she'xiang</t>
    </rPh>
    <phoneticPr fontId="1" type="noConversion"/>
  </si>
  <si>
    <t>主摄像</t>
    <rPh sb="0" eb="1">
      <t>zhu'she'x</t>
    </rPh>
    <rPh sb="1" eb="2">
      <t>she'xiang</t>
    </rPh>
    <phoneticPr fontId="1" type="noConversion"/>
  </si>
  <si>
    <t>场地费</t>
    <rPh sb="0" eb="1">
      <t>chang'di</t>
    </rPh>
    <rPh sb="2" eb="3">
      <t>fei</t>
    </rPh>
    <phoneticPr fontId="1" type="noConversion"/>
  </si>
  <si>
    <t>2月6日彩排</t>
    <rPh sb="1" eb="2">
      <t>yue</t>
    </rPh>
    <rPh sb="3" eb="4">
      <t>ri</t>
    </rPh>
    <rPh sb="4" eb="5">
      <t>cai'pai</t>
    </rPh>
    <phoneticPr fontId="1" type="noConversion"/>
  </si>
  <si>
    <t>导播彩排</t>
    <rPh sb="0" eb="1">
      <t>dao'bo</t>
    </rPh>
    <rPh sb="2" eb="3">
      <t>cai'pai</t>
    </rPh>
    <phoneticPr fontId="1" type="noConversion"/>
  </si>
  <si>
    <t>主摄像彩排</t>
    <rPh sb="0" eb="1">
      <t>zhu'she'x</t>
    </rPh>
    <rPh sb="3" eb="4">
      <t>cai'pai</t>
    </rPh>
    <phoneticPr fontId="1" type="noConversion"/>
  </si>
  <si>
    <t>未产生</t>
    <rPh sb="0" eb="1">
      <t>wei'chan's</t>
    </rPh>
    <phoneticPr fontId="1" type="noConversion"/>
  </si>
  <si>
    <t>录音棚超时费用</t>
    <rPh sb="0" eb="1">
      <t>lu'yin'peng</t>
    </rPh>
    <rPh sb="3" eb="4">
      <t>chao'shi</t>
    </rPh>
    <rPh sb="5" eb="6">
      <t>fei'y</t>
    </rPh>
    <phoneticPr fontId="1" type="noConversion"/>
  </si>
  <si>
    <t>2小时</t>
    <rPh sb="1" eb="2">
      <t>xiao'shi</t>
    </rPh>
    <phoneticPr fontId="1" type="noConversion"/>
  </si>
  <si>
    <t>赠送</t>
    <rPh sb="0" eb="1">
      <t>zeng'sog</t>
    </rPh>
    <phoneticPr fontId="1" type="noConversion"/>
  </si>
  <si>
    <t>游戏奖、一至八等奖品视频、特等奖视频（含版权音乐）</t>
    <rPh sb="0" eb="1">
      <t>you'xi'jiang</t>
    </rPh>
    <rPh sb="4" eb="5">
      <t>yi</t>
    </rPh>
    <rPh sb="5" eb="6">
      <t>zhi</t>
    </rPh>
    <rPh sb="6" eb="7">
      <t>ba</t>
    </rPh>
    <rPh sb="7" eb="8">
      <t>deng</t>
    </rPh>
    <rPh sb="8" eb="9">
      <t>jiang'p</t>
    </rPh>
    <rPh sb="10" eb="11">
      <t>shi'p</t>
    </rPh>
    <phoneticPr fontId="1" type="noConversion"/>
  </si>
  <si>
    <t>动态KV</t>
    <rPh sb="0" eb="1">
      <t>dogn'tai</t>
    </rPh>
    <phoneticPr fontId="1" type="noConversion"/>
  </si>
  <si>
    <t>GL8</t>
    <phoneticPr fontId="1" type="noConversion"/>
  </si>
  <si>
    <t>清水梦泽设计费用</t>
    <rPh sb="0" eb="1">
      <t>qing'shui</t>
    </rPh>
    <rPh sb="2" eb="3">
      <t>megn'ze</t>
    </rPh>
    <rPh sb="4" eb="5">
      <t>she'ji</t>
    </rPh>
    <rPh sb="6" eb="7">
      <t>fei'y</t>
    </rPh>
    <phoneticPr fontId="1" type="noConversion"/>
  </si>
  <si>
    <t>平面设计、3D设计及C4D设计</t>
    <rPh sb="0" eb="1">
      <t>ping'mian</t>
    </rPh>
    <rPh sb="2" eb="3">
      <t>she'ji</t>
    </rPh>
    <rPh sb="7" eb="8">
      <t>she'ji</t>
    </rPh>
    <rPh sb="9" eb="10">
      <t>ji</t>
    </rPh>
    <rPh sb="13" eb="14">
      <t>she'j</t>
    </rPh>
    <phoneticPr fontId="1" type="noConversion"/>
  </si>
  <si>
    <t>领导致辞视频录制</t>
    <rPh sb="0" eb="1">
      <t>yuan'gogn</t>
    </rPh>
    <rPh sb="2" eb="3">
      <t>shi'p</t>
    </rPh>
    <phoneticPr fontId="1" type="noConversion"/>
  </si>
  <si>
    <t>2月6日下午14:00-16:00彩排</t>
    <rPh sb="1" eb="2">
      <t>yue</t>
    </rPh>
    <rPh sb="3" eb="4">
      <t>ri</t>
    </rPh>
    <rPh sb="4" eb="5">
      <t>xia'wu</t>
    </rPh>
    <rPh sb="17" eb="18">
      <t>cai'pai</t>
    </rPh>
    <phoneticPr fontId="1" type="noConversion"/>
  </si>
  <si>
    <t>2月6日22:00进场，2月7日全天使用</t>
    <rPh sb="1" eb="2">
      <t>yue</t>
    </rPh>
    <rPh sb="3" eb="4">
      <t>ri</t>
    </rPh>
    <rPh sb="9" eb="10">
      <t>jin'c</t>
    </rPh>
    <rPh sb="13" eb="14">
      <t>yue</t>
    </rPh>
    <rPh sb="15" eb="16">
      <t>ri</t>
    </rPh>
    <rPh sb="16" eb="17">
      <t>quan't</t>
    </rPh>
    <rPh sb="18" eb="19">
      <t>shi'y</t>
    </rPh>
    <phoneticPr fontId="1" type="noConversion"/>
  </si>
  <si>
    <t>场地彩排</t>
    <rPh sb="0" eb="1">
      <t>chang'di</t>
    </rPh>
    <rPh sb="2" eb="3">
      <t>cai'pai</t>
    </rPh>
    <phoneticPr fontId="1" type="noConversion"/>
  </si>
  <si>
    <t>小时</t>
    <rPh sb="0" eb="1">
      <t>xiao'shi</t>
    </rPh>
    <phoneticPr fontId="1" type="noConversion"/>
  </si>
  <si>
    <t>增加</t>
    <rPh sb="0" eb="1">
      <t>zneg'jia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</si>
</sst>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&quot;¥&quot;* #,##0.00_ ;_ &quot;¥&quot;* \-#,##0.00_ ;_ &quot;¥&quot;* &quot;-&quot;??_ ;_ @_ "/>
    <numFmt numFmtId="177" formatCode="&quot;￥&quot;#,##0.00;&quot;￥&quot;\-#,##0.00"/>
    <numFmt numFmtId="178" formatCode="&quot;￥&quot;#,##0.00_);[Red]\(&quot;￥&quot;#,##0.00\)"/>
    <numFmt numFmtId="179" formatCode="&quot;￥&quot;#,##0.00;[Red]&quot;￥&quot;#,##0.00"/>
  </numFmts>
  <fonts count="15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11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3"/>
      <charset val="134"/>
    </font>
    <font>
      <sz val="11"/>
      <name val="DengXian"/>
      <family val="2"/>
      <scheme val="minor"/>
    </font>
    <font>
      <i/>
      <sz val="10"/>
      <name val="微软雅黑"/>
      <family val="2"/>
      <charset val="134"/>
    </font>
    <font>
      <b/>
      <sz val="11"/>
      <name val="微软雅黑"/>
      <family val="3"/>
      <charset val="134"/>
    </font>
    <font>
      <sz val="10"/>
      <color rgb="FFFF0000"/>
      <name val="微软雅黑"/>
      <family val="3"/>
      <charset val="134"/>
    </font>
    <font>
      <sz val="10"/>
      <color theme="9" tint="-0.249977111117893"/>
      <name val="微软雅黑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3" fillId="0" borderId="0">
      <alignment horizontal="justify" vertical="justify" textRotation="127" wrapText="1"/>
      <protection hidden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7" fillId="0" borderId="0" applyProtection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178" fontId="8" fillId="0" borderId="1" xfId="24" applyNumberFormat="1" applyFont="1" applyFill="1" applyBorder="1" applyAlignment="1">
      <alignment horizontal="center" vertical="center" wrapText="1"/>
    </xf>
    <xf numFmtId="178" fontId="8" fillId="0" borderId="1" xfId="24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24" applyNumberFormat="1" applyFont="1" applyFill="1" applyBorder="1" applyAlignment="1">
      <alignment horizontal="center" vertical="center" wrapText="1"/>
    </xf>
    <xf numFmtId="0" fontId="11" fillId="2" borderId="1" xfId="24" applyNumberFormat="1" applyFont="1" applyFill="1" applyBorder="1" applyAlignment="1">
      <alignment horizontal="center" vertical="center" wrapText="1"/>
    </xf>
    <xf numFmtId="177" fontId="11" fillId="2" borderId="1" xfId="24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40" fontId="8" fillId="0" borderId="1" xfId="0" applyNumberFormat="1" applyFont="1" applyFill="1" applyBorder="1" applyAlignment="1">
      <alignment horizontal="center" vertical="center" wrapText="1"/>
    </xf>
    <xf numFmtId="40" fontId="8" fillId="0" borderId="1" xfId="24" applyNumberFormat="1" applyFont="1" applyFill="1" applyBorder="1" applyAlignment="1">
      <alignment horizontal="right" vertical="center" wrapText="1"/>
    </xf>
    <xf numFmtId="40" fontId="9" fillId="0" borderId="1" xfId="0" applyNumberFormat="1" applyFont="1" applyFill="1" applyBorder="1" applyAlignment="1">
      <alignment horizontal="right" vertical="center" wrapText="1"/>
    </xf>
    <xf numFmtId="40" fontId="8" fillId="0" borderId="1" xfId="0" applyNumberFormat="1" applyFont="1" applyFill="1" applyBorder="1" applyAlignment="1">
      <alignment horizontal="right" vertical="center" wrapText="1"/>
    </xf>
    <xf numFmtId="40" fontId="9" fillId="2" borderId="1" xfId="0" applyNumberFormat="1" applyFont="1" applyFill="1" applyBorder="1" applyAlignment="1">
      <alignment horizontal="right" vertical="center" wrapText="1"/>
    </xf>
    <xf numFmtId="40" fontId="10" fillId="0" borderId="0" xfId="0" applyNumberFormat="1" applyFont="1" applyFill="1" applyAlignment="1">
      <alignment horizontal="right"/>
    </xf>
    <xf numFmtId="40" fontId="11" fillId="2" borderId="1" xfId="24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/>
    </xf>
    <xf numFmtId="0" fontId="8" fillId="0" borderId="1" xfId="2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2" borderId="1" xfId="24" applyNumberFormat="1" applyFont="1" applyFill="1" applyBorder="1" applyAlignment="1">
      <alignment horizontal="left" vertical="center" wrapText="1"/>
    </xf>
    <xf numFmtId="0" fontId="8" fillId="0" borderId="1" xfId="24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0" fontId="9" fillId="5" borderId="1" xfId="0" applyNumberFormat="1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vertical="center" wrapText="1"/>
    </xf>
    <xf numFmtId="179" fontId="9" fillId="5" borderId="1" xfId="0" applyNumberFormat="1" applyFont="1" applyFill="1" applyBorder="1" applyAlignment="1">
      <alignment horizontal="left" vertical="center" wrapText="1"/>
    </xf>
    <xf numFmtId="179" fontId="9" fillId="4" borderId="1" xfId="0" applyNumberFormat="1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24" applyNumberFormat="1" applyFont="1" applyFill="1" applyBorder="1" applyAlignment="1">
      <alignment horizontal="center" vertical="center" wrapText="1"/>
    </xf>
    <xf numFmtId="9" fontId="8" fillId="0" borderId="1" xfId="2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3">
    <cellStyle name="0,0_x000a__x000a_NA_x000a__x000a_" xfId="25"/>
    <cellStyle name="0,0_x000d__x000d_NA_x000d__x000d_" xfId="22"/>
    <cellStyle name="0,0_x000d__x000d_NA_x000d__x000d_ 3" xfId="32"/>
    <cellStyle name="0,0_x005f_x000d__x005f_x000a_NA_x005f_x000d__x005f_x000a_" xfId="24"/>
    <cellStyle name="Normal_Sheet1" xfId="3"/>
    <cellStyle name="百分比" xfId="23" builtinId="5"/>
    <cellStyle name="常规" xfId="0" builtinId="0"/>
    <cellStyle name="常规 2" xfId="4"/>
    <cellStyle name="常规 3" xfId="1"/>
    <cellStyle name="常规 4" xfId="2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6" builtinId="8" hidden="1"/>
    <cellStyle name="超链接" xfId="28" builtinId="8" hidden="1"/>
    <cellStyle name="超链接" xfId="30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货币 2" xfId="2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zoomScale="150" workbookViewId="0">
      <pane ySplit="1920" topLeftCell="A84" activePane="bottomLeft"/>
      <selection activeCell="I1" sqref="I1:XFD1048576"/>
      <selection pane="bottomLeft" activeCell="H95" sqref="H95"/>
    </sheetView>
  </sheetViews>
  <sheetFormatPr baseColWidth="10" defaultColWidth="20.83203125" defaultRowHeight="15" x14ac:dyDescent="0.2"/>
  <cols>
    <col min="1" max="1" width="15.1640625" style="2" customWidth="1"/>
    <col min="2" max="2" width="25.83203125" style="20" customWidth="1"/>
    <col min="3" max="4" width="8" style="2" customWidth="1"/>
    <col min="5" max="5" width="7.6640625" style="2" bestFit="1" customWidth="1"/>
    <col min="6" max="6" width="10.83203125" style="18" bestFit="1" customWidth="1"/>
    <col min="7" max="7" width="17.1640625" style="18" customWidth="1"/>
    <col min="8" max="8" width="30.5" style="2" customWidth="1"/>
  </cols>
  <sheetData>
    <row r="1" spans="1:8" ht="26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</row>
    <row r="2" spans="1:8" ht="16" x14ac:dyDescent="0.2">
      <c r="A2" s="22" t="s">
        <v>14</v>
      </c>
      <c r="B2" s="22" t="s">
        <v>15</v>
      </c>
      <c r="C2" s="13" t="s">
        <v>11</v>
      </c>
      <c r="D2" s="13" t="s">
        <v>42</v>
      </c>
      <c r="E2" s="13" t="s">
        <v>41</v>
      </c>
      <c r="F2" s="13" t="s">
        <v>12</v>
      </c>
      <c r="G2" s="13" t="s">
        <v>13</v>
      </c>
      <c r="H2" s="22" t="s">
        <v>9</v>
      </c>
    </row>
    <row r="3" spans="1:8" ht="16" x14ac:dyDescent="0.2">
      <c r="A3" s="43" t="s">
        <v>20</v>
      </c>
      <c r="B3" s="43"/>
      <c r="C3" s="43"/>
      <c r="D3" s="43"/>
      <c r="E3" s="43"/>
      <c r="F3" s="43"/>
      <c r="G3" s="43"/>
      <c r="H3" s="43"/>
    </row>
    <row r="4" spans="1:8" ht="16" x14ac:dyDescent="0.2">
      <c r="A4" s="43" t="s">
        <v>69</v>
      </c>
      <c r="B4" s="3" t="s">
        <v>21</v>
      </c>
      <c r="C4" s="23">
        <v>1</v>
      </c>
      <c r="D4" s="23">
        <v>1</v>
      </c>
      <c r="E4" s="23" t="s">
        <v>43</v>
      </c>
      <c r="F4" s="15">
        <v>25000</v>
      </c>
      <c r="G4" s="15">
        <f>C4*D4*F4</f>
        <v>25000</v>
      </c>
      <c r="H4" s="1" t="s">
        <v>118</v>
      </c>
    </row>
    <row r="5" spans="1:8" ht="16" x14ac:dyDescent="0.2">
      <c r="A5" s="43"/>
      <c r="B5" s="28" t="s">
        <v>119</v>
      </c>
      <c r="C5" s="29">
        <v>1</v>
      </c>
      <c r="D5" s="29">
        <v>4</v>
      </c>
      <c r="E5" s="29" t="s">
        <v>120</v>
      </c>
      <c r="F5" s="30">
        <v>1500</v>
      </c>
      <c r="G5" s="30">
        <f t="shared" ref="G5" si="0">C5*D5*F5</f>
        <v>6000</v>
      </c>
      <c r="H5" s="31" t="s">
        <v>117</v>
      </c>
    </row>
    <row r="6" spans="1:8" ht="16" x14ac:dyDescent="0.2">
      <c r="A6" s="43"/>
      <c r="B6" s="3" t="s">
        <v>22</v>
      </c>
      <c r="C6" s="23">
        <v>3</v>
      </c>
      <c r="D6" s="23">
        <v>1</v>
      </c>
      <c r="E6" s="23" t="s">
        <v>44</v>
      </c>
      <c r="F6" s="15">
        <v>2400</v>
      </c>
      <c r="G6" s="15">
        <f t="shared" ref="G6:G93" si="1">C6*D6*F6</f>
        <v>7200</v>
      </c>
      <c r="H6" s="1"/>
    </row>
    <row r="7" spans="1:8" ht="16" x14ac:dyDescent="0.2">
      <c r="A7" s="43"/>
      <c r="B7" s="3" t="s">
        <v>23</v>
      </c>
      <c r="C7" s="23">
        <v>2</v>
      </c>
      <c r="D7" s="23">
        <v>1</v>
      </c>
      <c r="E7" s="23" t="s">
        <v>44</v>
      </c>
      <c r="F7" s="15">
        <v>1200</v>
      </c>
      <c r="G7" s="15">
        <f t="shared" si="1"/>
        <v>2400</v>
      </c>
      <c r="H7" s="1"/>
    </row>
    <row r="8" spans="1:8" ht="16" x14ac:dyDescent="0.2">
      <c r="A8" s="43"/>
      <c r="B8" s="3" t="s">
        <v>3</v>
      </c>
      <c r="C8" s="23">
        <v>1</v>
      </c>
      <c r="D8" s="23">
        <v>1</v>
      </c>
      <c r="E8" s="23" t="s">
        <v>45</v>
      </c>
      <c r="F8" s="15">
        <v>4500</v>
      </c>
      <c r="G8" s="15">
        <f t="shared" si="1"/>
        <v>4500</v>
      </c>
      <c r="H8" s="1"/>
    </row>
    <row r="9" spans="1:8" ht="16" x14ac:dyDescent="0.2">
      <c r="A9" s="43"/>
      <c r="B9" s="3" t="s">
        <v>10</v>
      </c>
      <c r="C9" s="23">
        <v>1</v>
      </c>
      <c r="D9" s="23">
        <v>1</v>
      </c>
      <c r="E9" s="23" t="s">
        <v>1</v>
      </c>
      <c r="F9" s="15">
        <v>5000</v>
      </c>
      <c r="G9" s="15">
        <f t="shared" si="1"/>
        <v>5000</v>
      </c>
      <c r="H9" s="1" t="s">
        <v>84</v>
      </c>
    </row>
    <row r="10" spans="1:8" ht="16" x14ac:dyDescent="0.2">
      <c r="A10" s="43"/>
      <c r="B10" s="28" t="s">
        <v>105</v>
      </c>
      <c r="C10" s="29">
        <v>1</v>
      </c>
      <c r="D10" s="29">
        <v>1</v>
      </c>
      <c r="E10" s="29" t="s">
        <v>1</v>
      </c>
      <c r="F10" s="30">
        <v>3500</v>
      </c>
      <c r="G10" s="30">
        <f t="shared" ref="G10" si="2">C10*D10*F10</f>
        <v>3500</v>
      </c>
      <c r="H10" s="31" t="s">
        <v>104</v>
      </c>
    </row>
    <row r="11" spans="1:8" ht="16" x14ac:dyDescent="0.2">
      <c r="A11" s="43"/>
      <c r="B11" s="3" t="s">
        <v>102</v>
      </c>
      <c r="C11" s="23">
        <v>1</v>
      </c>
      <c r="D11" s="23">
        <v>1</v>
      </c>
      <c r="E11" s="23" t="s">
        <v>1</v>
      </c>
      <c r="F11" s="15">
        <v>3500</v>
      </c>
      <c r="G11" s="15">
        <f t="shared" si="1"/>
        <v>3500</v>
      </c>
      <c r="H11" s="1" t="s">
        <v>85</v>
      </c>
    </row>
    <row r="12" spans="1:8" ht="16" x14ac:dyDescent="0.2">
      <c r="A12" s="43"/>
      <c r="B12" s="28" t="s">
        <v>106</v>
      </c>
      <c r="C12" s="29">
        <v>1</v>
      </c>
      <c r="D12" s="29">
        <v>1</v>
      </c>
      <c r="E12" s="29" t="s">
        <v>1</v>
      </c>
      <c r="F12" s="30">
        <v>2800</v>
      </c>
      <c r="G12" s="30">
        <f t="shared" si="1"/>
        <v>2800</v>
      </c>
      <c r="H12" s="31" t="s">
        <v>104</v>
      </c>
    </row>
    <row r="13" spans="1:8" ht="16" x14ac:dyDescent="0.2">
      <c r="A13" s="43"/>
      <c r="B13" s="3" t="s">
        <v>101</v>
      </c>
      <c r="C13" s="23">
        <v>2</v>
      </c>
      <c r="D13" s="23">
        <v>1</v>
      </c>
      <c r="E13" s="23" t="s">
        <v>1</v>
      </c>
      <c r="F13" s="15">
        <v>2800</v>
      </c>
      <c r="G13" s="15">
        <f t="shared" si="1"/>
        <v>5600</v>
      </c>
      <c r="H13" s="1"/>
    </row>
    <row r="14" spans="1:8" ht="16" x14ac:dyDescent="0.2">
      <c r="A14" s="43"/>
      <c r="B14" s="3" t="s">
        <v>24</v>
      </c>
      <c r="C14" s="23">
        <v>1</v>
      </c>
      <c r="D14" s="23">
        <v>1</v>
      </c>
      <c r="E14" s="23" t="s">
        <v>46</v>
      </c>
      <c r="F14" s="15">
        <v>1000</v>
      </c>
      <c r="G14" s="15">
        <f t="shared" si="1"/>
        <v>1000</v>
      </c>
      <c r="H14" s="1"/>
    </row>
    <row r="15" spans="1:8" ht="16" x14ac:dyDescent="0.2">
      <c r="A15" s="43"/>
      <c r="B15" s="3" t="s">
        <v>70</v>
      </c>
      <c r="C15" s="23">
        <v>6</v>
      </c>
      <c r="D15" s="23">
        <v>1</v>
      </c>
      <c r="E15" s="23" t="s">
        <v>71</v>
      </c>
      <c r="F15" s="15">
        <v>800</v>
      </c>
      <c r="G15" s="15">
        <f t="shared" si="1"/>
        <v>4800</v>
      </c>
      <c r="H15" s="1" t="s">
        <v>72</v>
      </c>
    </row>
    <row r="16" spans="1:8" ht="16" x14ac:dyDescent="0.2">
      <c r="A16" s="43"/>
      <c r="B16" s="3" t="s">
        <v>26</v>
      </c>
      <c r="C16" s="23">
        <v>2</v>
      </c>
      <c r="D16" s="23">
        <v>1</v>
      </c>
      <c r="E16" s="23" t="s">
        <v>0</v>
      </c>
      <c r="F16" s="15">
        <v>600</v>
      </c>
      <c r="G16" s="15">
        <f t="shared" si="1"/>
        <v>1200</v>
      </c>
      <c r="H16" s="1"/>
    </row>
    <row r="17" spans="1:8" ht="16" x14ac:dyDescent="0.2">
      <c r="A17" s="43"/>
      <c r="B17" s="3" t="s">
        <v>73</v>
      </c>
      <c r="C17" s="23">
        <v>2</v>
      </c>
      <c r="D17" s="23">
        <v>1</v>
      </c>
      <c r="E17" s="23" t="s">
        <v>44</v>
      </c>
      <c r="F17" s="15">
        <v>1000</v>
      </c>
      <c r="G17" s="15">
        <f t="shared" si="1"/>
        <v>2000</v>
      </c>
      <c r="H17" s="1"/>
    </row>
    <row r="18" spans="1:8" ht="16" x14ac:dyDescent="0.2">
      <c r="A18" s="43"/>
      <c r="B18" s="3" t="s">
        <v>27</v>
      </c>
      <c r="C18" s="23">
        <v>1</v>
      </c>
      <c r="D18" s="23">
        <v>1</v>
      </c>
      <c r="E18" s="23" t="s">
        <v>44</v>
      </c>
      <c r="F18" s="15">
        <v>1500</v>
      </c>
      <c r="G18" s="15">
        <f t="shared" si="1"/>
        <v>1500</v>
      </c>
      <c r="H18" s="1"/>
    </row>
    <row r="19" spans="1:8" ht="16" x14ac:dyDescent="0.2">
      <c r="A19" s="43"/>
      <c r="B19" s="3" t="s">
        <v>28</v>
      </c>
      <c r="C19" s="23">
        <v>1</v>
      </c>
      <c r="D19" s="23">
        <v>1</v>
      </c>
      <c r="E19" s="23" t="s">
        <v>0</v>
      </c>
      <c r="F19" s="15">
        <v>600</v>
      </c>
      <c r="G19" s="15">
        <f t="shared" si="1"/>
        <v>600</v>
      </c>
      <c r="H19" s="1"/>
    </row>
    <row r="20" spans="1:8" ht="16" x14ac:dyDescent="0.2">
      <c r="A20" s="43"/>
      <c r="B20" s="3" t="s">
        <v>29</v>
      </c>
      <c r="C20" s="23">
        <v>4</v>
      </c>
      <c r="D20" s="23">
        <v>1</v>
      </c>
      <c r="E20" s="23" t="s">
        <v>86</v>
      </c>
      <c r="F20" s="15">
        <v>100</v>
      </c>
      <c r="G20" s="15">
        <f t="shared" si="1"/>
        <v>400</v>
      </c>
      <c r="H20" s="1" t="s">
        <v>64</v>
      </c>
    </row>
    <row r="21" spans="1:8" ht="16" x14ac:dyDescent="0.2">
      <c r="A21" s="43"/>
      <c r="B21" s="3" t="s">
        <v>30</v>
      </c>
      <c r="C21" s="23">
        <v>1</v>
      </c>
      <c r="D21" s="23">
        <v>1</v>
      </c>
      <c r="E21" s="23" t="s">
        <v>1</v>
      </c>
      <c r="F21" s="15">
        <v>1500</v>
      </c>
      <c r="G21" s="15">
        <f t="shared" si="1"/>
        <v>1500</v>
      </c>
      <c r="H21" s="1"/>
    </row>
    <row r="22" spans="1:8" ht="16" x14ac:dyDescent="0.2">
      <c r="A22" s="43"/>
      <c r="B22" s="3" t="s">
        <v>96</v>
      </c>
      <c r="C22" s="23">
        <v>1</v>
      </c>
      <c r="D22" s="23">
        <v>1</v>
      </c>
      <c r="E22" s="23" t="s">
        <v>44</v>
      </c>
      <c r="F22" s="15">
        <v>5000</v>
      </c>
      <c r="G22" s="15">
        <f t="shared" si="1"/>
        <v>5000</v>
      </c>
      <c r="H22" s="1"/>
    </row>
    <row r="23" spans="1:8" ht="16" x14ac:dyDescent="0.2">
      <c r="A23" s="43"/>
      <c r="B23" s="3" t="s">
        <v>97</v>
      </c>
      <c r="C23" s="23">
        <v>1</v>
      </c>
      <c r="D23" s="23">
        <v>1</v>
      </c>
      <c r="E23" s="23" t="s">
        <v>44</v>
      </c>
      <c r="F23" s="15">
        <v>8000</v>
      </c>
      <c r="G23" s="15">
        <f t="shared" si="1"/>
        <v>8000</v>
      </c>
      <c r="H23" s="1"/>
    </row>
    <row r="24" spans="1:8" ht="16" x14ac:dyDescent="0.2">
      <c r="A24" s="43"/>
      <c r="B24" s="3" t="s">
        <v>98</v>
      </c>
      <c r="C24" s="23">
        <v>3</v>
      </c>
      <c r="D24" s="23">
        <v>1</v>
      </c>
      <c r="E24" s="23" t="s">
        <v>44</v>
      </c>
      <c r="F24" s="15">
        <v>300</v>
      </c>
      <c r="G24" s="15">
        <f t="shared" si="1"/>
        <v>900</v>
      </c>
      <c r="H24" s="1"/>
    </row>
    <row r="25" spans="1:8" ht="16" x14ac:dyDescent="0.2">
      <c r="A25" s="43"/>
      <c r="B25" s="32" t="s">
        <v>32</v>
      </c>
      <c r="C25" s="33">
        <v>2</v>
      </c>
      <c r="D25" s="33">
        <v>1</v>
      </c>
      <c r="E25" s="33" t="s">
        <v>0</v>
      </c>
      <c r="F25" s="34">
        <v>600</v>
      </c>
      <c r="G25" s="34">
        <f t="shared" si="1"/>
        <v>1200</v>
      </c>
      <c r="H25" s="35"/>
    </row>
    <row r="26" spans="1:8" ht="16" x14ac:dyDescent="0.2">
      <c r="A26" s="43"/>
      <c r="B26" s="3" t="s">
        <v>66</v>
      </c>
      <c r="C26" s="23">
        <v>5</v>
      </c>
      <c r="D26" s="23">
        <v>1</v>
      </c>
      <c r="E26" s="23" t="s">
        <v>67</v>
      </c>
      <c r="F26" s="15">
        <v>300</v>
      </c>
      <c r="G26" s="15">
        <f t="shared" si="1"/>
        <v>1500</v>
      </c>
      <c r="H26" s="1" t="s">
        <v>68</v>
      </c>
    </row>
    <row r="27" spans="1:8" ht="16" x14ac:dyDescent="0.2">
      <c r="A27" s="43"/>
      <c r="B27" s="3" t="s">
        <v>35</v>
      </c>
      <c r="C27" s="23">
        <v>1</v>
      </c>
      <c r="D27" s="23">
        <v>1</v>
      </c>
      <c r="E27" s="23" t="s">
        <v>1</v>
      </c>
      <c r="F27" s="15">
        <v>1000</v>
      </c>
      <c r="G27" s="15">
        <f t="shared" ref="G27" si="3">C27*D27*F27</f>
        <v>1000</v>
      </c>
      <c r="H27" s="1"/>
    </row>
    <row r="28" spans="1:8" ht="16" x14ac:dyDescent="0.2">
      <c r="A28" s="43"/>
      <c r="B28" s="3" t="s">
        <v>31</v>
      </c>
      <c r="C28" s="23">
        <v>1</v>
      </c>
      <c r="D28" s="23">
        <v>1</v>
      </c>
      <c r="E28" s="23" t="s">
        <v>1</v>
      </c>
      <c r="F28" s="15">
        <v>1500</v>
      </c>
      <c r="G28" s="15">
        <f t="shared" si="1"/>
        <v>1500</v>
      </c>
      <c r="H28" s="1"/>
    </row>
    <row r="29" spans="1:8" ht="16" x14ac:dyDescent="0.2">
      <c r="A29" s="43"/>
      <c r="B29" s="3" t="s">
        <v>76</v>
      </c>
      <c r="C29" s="23">
        <v>1</v>
      </c>
      <c r="D29" s="23">
        <v>2</v>
      </c>
      <c r="E29" s="23" t="s">
        <v>65</v>
      </c>
      <c r="F29" s="15">
        <v>1500</v>
      </c>
      <c r="G29" s="15">
        <f t="shared" si="1"/>
        <v>3000</v>
      </c>
      <c r="H29" s="1"/>
    </row>
    <row r="30" spans="1:8" ht="16" x14ac:dyDescent="0.2">
      <c r="A30" s="43"/>
      <c r="B30" s="3" t="s">
        <v>81</v>
      </c>
      <c r="C30" s="23">
        <v>1</v>
      </c>
      <c r="D30" s="23">
        <v>1</v>
      </c>
      <c r="E30" s="23" t="s">
        <v>43</v>
      </c>
      <c r="F30" s="15">
        <v>5500</v>
      </c>
      <c r="G30" s="15">
        <f t="shared" ref="G30" si="4">C30*D30*F30</f>
        <v>5500</v>
      </c>
      <c r="H30" s="26"/>
    </row>
    <row r="31" spans="1:8" ht="16" x14ac:dyDescent="0.2">
      <c r="A31" s="39" t="s">
        <v>82</v>
      </c>
      <c r="B31" s="3" t="s">
        <v>36</v>
      </c>
      <c r="C31" s="23">
        <v>1</v>
      </c>
      <c r="D31" s="23">
        <v>1</v>
      </c>
      <c r="E31" s="23" t="s">
        <v>44</v>
      </c>
      <c r="F31" s="15">
        <v>3000</v>
      </c>
      <c r="G31" s="15">
        <f t="shared" si="1"/>
        <v>3000</v>
      </c>
      <c r="H31" s="1"/>
    </row>
    <row r="32" spans="1:8" ht="16" x14ac:dyDescent="0.2">
      <c r="A32" s="39"/>
      <c r="B32" s="3" t="s">
        <v>37</v>
      </c>
      <c r="C32" s="23">
        <v>5</v>
      </c>
      <c r="D32" s="23">
        <v>1</v>
      </c>
      <c r="E32" s="23" t="s">
        <v>44</v>
      </c>
      <c r="F32" s="15">
        <v>350</v>
      </c>
      <c r="G32" s="15">
        <f t="shared" si="1"/>
        <v>1750</v>
      </c>
      <c r="H32" s="1"/>
    </row>
    <row r="33" spans="1:8" ht="16" x14ac:dyDescent="0.2">
      <c r="A33" s="39"/>
      <c r="B33" s="3" t="s">
        <v>38</v>
      </c>
      <c r="C33" s="23">
        <v>1</v>
      </c>
      <c r="D33" s="23">
        <v>1</v>
      </c>
      <c r="E33" s="23" t="s">
        <v>44</v>
      </c>
      <c r="F33" s="15">
        <v>800</v>
      </c>
      <c r="G33" s="15">
        <f t="shared" si="1"/>
        <v>800</v>
      </c>
      <c r="H33" s="1"/>
    </row>
    <row r="34" spans="1:8" ht="16" x14ac:dyDescent="0.2">
      <c r="A34" s="39"/>
      <c r="B34" s="3" t="s">
        <v>39</v>
      </c>
      <c r="C34" s="23">
        <v>1</v>
      </c>
      <c r="D34" s="23">
        <v>1</v>
      </c>
      <c r="E34" s="23" t="s">
        <v>44</v>
      </c>
      <c r="F34" s="15">
        <v>800</v>
      </c>
      <c r="G34" s="15">
        <f t="shared" si="1"/>
        <v>800</v>
      </c>
      <c r="H34" s="1"/>
    </row>
    <row r="35" spans="1:8" ht="16" x14ac:dyDescent="0.2">
      <c r="A35" s="39"/>
      <c r="B35" s="3" t="s">
        <v>40</v>
      </c>
      <c r="C35" s="23">
        <v>1</v>
      </c>
      <c r="D35" s="23">
        <v>1</v>
      </c>
      <c r="E35" s="23" t="s">
        <v>45</v>
      </c>
      <c r="F35" s="15">
        <v>2800</v>
      </c>
      <c r="G35" s="15">
        <f t="shared" si="1"/>
        <v>2800</v>
      </c>
      <c r="H35" s="1"/>
    </row>
    <row r="36" spans="1:8" ht="16" x14ac:dyDescent="0.2">
      <c r="A36" s="39"/>
      <c r="B36" s="32" t="s">
        <v>103</v>
      </c>
      <c r="C36" s="33">
        <v>1</v>
      </c>
      <c r="D36" s="33">
        <v>0</v>
      </c>
      <c r="E36" s="33" t="s">
        <v>2</v>
      </c>
      <c r="F36" s="34">
        <v>2000</v>
      </c>
      <c r="G36" s="34">
        <f t="shared" si="1"/>
        <v>0</v>
      </c>
      <c r="H36" s="35" t="s">
        <v>107</v>
      </c>
    </row>
    <row r="37" spans="1:8" ht="16" x14ac:dyDescent="0.2">
      <c r="A37" s="39"/>
      <c r="B37" s="3" t="s">
        <v>49</v>
      </c>
      <c r="C37" s="23">
        <v>1</v>
      </c>
      <c r="D37" s="23">
        <v>1</v>
      </c>
      <c r="E37" s="23" t="s">
        <v>43</v>
      </c>
      <c r="F37" s="15">
        <v>1500</v>
      </c>
      <c r="G37" s="15">
        <f t="shared" si="1"/>
        <v>1500</v>
      </c>
      <c r="H37" s="1"/>
    </row>
    <row r="38" spans="1:8" ht="16" x14ac:dyDescent="0.2">
      <c r="A38" s="39"/>
      <c r="B38" s="3" t="s">
        <v>55</v>
      </c>
      <c r="C38" s="23">
        <v>1</v>
      </c>
      <c r="D38" s="23">
        <v>1</v>
      </c>
      <c r="E38" s="23" t="s">
        <v>43</v>
      </c>
      <c r="F38" s="15">
        <v>1500</v>
      </c>
      <c r="G38" s="15">
        <f t="shared" ref="G38" si="5">C38*D38*F38</f>
        <v>1500</v>
      </c>
      <c r="H38" s="1"/>
    </row>
    <row r="39" spans="1:8" ht="16" x14ac:dyDescent="0.2">
      <c r="A39" s="39"/>
      <c r="B39" s="3" t="s">
        <v>51</v>
      </c>
      <c r="C39" s="23">
        <v>1</v>
      </c>
      <c r="D39" s="23">
        <v>1</v>
      </c>
      <c r="E39" s="23" t="s">
        <v>43</v>
      </c>
      <c r="F39" s="15">
        <v>3500</v>
      </c>
      <c r="G39" s="15">
        <f t="shared" si="1"/>
        <v>3500</v>
      </c>
      <c r="H39" s="1"/>
    </row>
    <row r="40" spans="1:8" ht="16" x14ac:dyDescent="0.2">
      <c r="A40" s="39"/>
      <c r="B40" s="3" t="s">
        <v>102</v>
      </c>
      <c r="C40" s="23">
        <v>1</v>
      </c>
      <c r="D40" s="23">
        <v>1</v>
      </c>
      <c r="E40" s="23" t="s">
        <v>43</v>
      </c>
      <c r="F40" s="15">
        <v>3500</v>
      </c>
      <c r="G40" s="15">
        <f t="shared" ref="G40" si="6">C40*D40*F40</f>
        <v>3500</v>
      </c>
      <c r="H40" s="1"/>
    </row>
    <row r="41" spans="1:8" ht="16" x14ac:dyDescent="0.2">
      <c r="A41" s="39"/>
      <c r="B41" s="3" t="s">
        <v>101</v>
      </c>
      <c r="C41" s="23">
        <v>1</v>
      </c>
      <c r="D41" s="23">
        <v>1</v>
      </c>
      <c r="E41" s="23" t="s">
        <v>43</v>
      </c>
      <c r="F41" s="15">
        <v>2800</v>
      </c>
      <c r="G41" s="15">
        <f t="shared" ref="G41" si="7">C41*D41*F41</f>
        <v>2800</v>
      </c>
      <c r="H41" s="1"/>
    </row>
    <row r="42" spans="1:8" ht="16" x14ac:dyDescent="0.2">
      <c r="A42" s="39"/>
      <c r="B42" s="3" t="s">
        <v>25</v>
      </c>
      <c r="C42" s="23">
        <v>1</v>
      </c>
      <c r="D42" s="23">
        <v>1</v>
      </c>
      <c r="E42" s="23" t="s">
        <v>43</v>
      </c>
      <c r="F42" s="15">
        <v>2800</v>
      </c>
      <c r="G42" s="15">
        <f t="shared" ref="G42" si="8">C42*D42*F42</f>
        <v>2800</v>
      </c>
      <c r="H42" s="1"/>
    </row>
    <row r="43" spans="1:8" ht="16" x14ac:dyDescent="0.2">
      <c r="A43" s="39"/>
      <c r="B43" s="3" t="s">
        <v>35</v>
      </c>
      <c r="C43" s="23">
        <v>1</v>
      </c>
      <c r="D43" s="23">
        <v>1</v>
      </c>
      <c r="E43" s="23" t="s">
        <v>1</v>
      </c>
      <c r="F43" s="15">
        <v>1000</v>
      </c>
      <c r="G43" s="15">
        <f t="shared" si="1"/>
        <v>1000</v>
      </c>
      <c r="H43" s="1"/>
    </row>
    <row r="44" spans="1:8" ht="16" x14ac:dyDescent="0.2">
      <c r="A44" s="39"/>
      <c r="B44" s="3" t="s">
        <v>53</v>
      </c>
      <c r="C44" s="23">
        <v>1</v>
      </c>
      <c r="D44" s="23">
        <v>1</v>
      </c>
      <c r="E44" s="23" t="s">
        <v>1</v>
      </c>
      <c r="F44" s="15">
        <v>800</v>
      </c>
      <c r="G44" s="15">
        <f t="shared" si="1"/>
        <v>800</v>
      </c>
      <c r="H44" s="1"/>
    </row>
    <row r="45" spans="1:8" ht="16" x14ac:dyDescent="0.2">
      <c r="A45" s="39"/>
      <c r="B45" s="3" t="s">
        <v>54</v>
      </c>
      <c r="C45" s="23">
        <v>2</v>
      </c>
      <c r="D45" s="23">
        <v>1</v>
      </c>
      <c r="E45" s="23" t="s">
        <v>1</v>
      </c>
      <c r="F45" s="15">
        <v>800</v>
      </c>
      <c r="G45" s="15">
        <f t="shared" ref="G45:G75" si="9">C45*D45*F45</f>
        <v>1600</v>
      </c>
      <c r="H45" s="1"/>
    </row>
    <row r="46" spans="1:8" ht="16" x14ac:dyDescent="0.2">
      <c r="A46" s="39"/>
      <c r="B46" s="3" t="s">
        <v>50</v>
      </c>
      <c r="C46" s="23">
        <v>8</v>
      </c>
      <c r="D46" s="23">
        <v>1</v>
      </c>
      <c r="E46" s="23" t="s">
        <v>1</v>
      </c>
      <c r="F46" s="15">
        <v>120</v>
      </c>
      <c r="G46" s="15">
        <f t="shared" si="9"/>
        <v>960</v>
      </c>
      <c r="H46" s="1"/>
    </row>
    <row r="47" spans="1:8" ht="16" x14ac:dyDescent="0.2">
      <c r="A47" s="39" t="s">
        <v>83</v>
      </c>
      <c r="B47" s="3" t="s">
        <v>100</v>
      </c>
      <c r="C47" s="23">
        <v>1</v>
      </c>
      <c r="D47" s="23">
        <v>1</v>
      </c>
      <c r="E47" s="23" t="s">
        <v>44</v>
      </c>
      <c r="F47" s="15">
        <v>1500</v>
      </c>
      <c r="G47" s="15">
        <f t="shared" si="9"/>
        <v>1500</v>
      </c>
      <c r="H47" s="1"/>
    </row>
    <row r="48" spans="1:8" ht="16" x14ac:dyDescent="0.2">
      <c r="A48" s="39"/>
      <c r="B48" s="3" t="s">
        <v>37</v>
      </c>
      <c r="C48" s="23">
        <v>2</v>
      </c>
      <c r="D48" s="23">
        <v>1</v>
      </c>
      <c r="E48" s="23" t="s">
        <v>44</v>
      </c>
      <c r="F48" s="15">
        <v>350</v>
      </c>
      <c r="G48" s="15">
        <f t="shared" si="9"/>
        <v>700</v>
      </c>
      <c r="H48" s="1"/>
    </row>
    <row r="49" spans="1:8" ht="16" x14ac:dyDescent="0.2">
      <c r="A49" s="39"/>
      <c r="B49" s="3" t="s">
        <v>40</v>
      </c>
      <c r="C49" s="23">
        <v>1</v>
      </c>
      <c r="D49" s="23">
        <v>1</v>
      </c>
      <c r="E49" s="23" t="s">
        <v>45</v>
      </c>
      <c r="F49" s="15">
        <v>2800</v>
      </c>
      <c r="G49" s="15">
        <f t="shared" si="9"/>
        <v>2800</v>
      </c>
      <c r="H49" s="1"/>
    </row>
    <row r="50" spans="1:8" ht="16" x14ac:dyDescent="0.2">
      <c r="A50" s="39"/>
      <c r="B50" s="3" t="s">
        <v>48</v>
      </c>
      <c r="C50" s="23">
        <v>1</v>
      </c>
      <c r="D50" s="23">
        <v>1</v>
      </c>
      <c r="E50" s="23" t="s">
        <v>93</v>
      </c>
      <c r="F50" s="15">
        <v>2000</v>
      </c>
      <c r="G50" s="15">
        <f t="shared" si="9"/>
        <v>2000</v>
      </c>
      <c r="H50" s="1"/>
    </row>
    <row r="51" spans="1:8" ht="16" x14ac:dyDescent="0.2">
      <c r="A51" s="39"/>
      <c r="B51" s="28" t="s">
        <v>108</v>
      </c>
      <c r="C51" s="29">
        <v>1</v>
      </c>
      <c r="D51" s="29">
        <v>1</v>
      </c>
      <c r="E51" s="29" t="s">
        <v>109</v>
      </c>
      <c r="F51" s="30">
        <v>1000</v>
      </c>
      <c r="G51" s="30">
        <f t="shared" ref="G51" si="10">C51*D51*F51</f>
        <v>1000</v>
      </c>
      <c r="H51" s="31"/>
    </row>
    <row r="52" spans="1:8" ht="16" x14ac:dyDescent="0.2">
      <c r="A52" s="39"/>
      <c r="B52" s="3" t="s">
        <v>92</v>
      </c>
      <c r="C52" s="23">
        <v>1</v>
      </c>
      <c r="D52" s="23">
        <v>1</v>
      </c>
      <c r="E52" s="23" t="s">
        <v>99</v>
      </c>
      <c r="F52" s="15">
        <v>2000</v>
      </c>
      <c r="G52" s="15">
        <f t="shared" si="9"/>
        <v>2000</v>
      </c>
      <c r="H52" s="1"/>
    </row>
    <row r="53" spans="1:8" ht="16" x14ac:dyDescent="0.2">
      <c r="A53" s="39"/>
      <c r="B53" s="3" t="s">
        <v>49</v>
      </c>
      <c r="C53" s="23">
        <v>1</v>
      </c>
      <c r="D53" s="23">
        <v>1</v>
      </c>
      <c r="E53" s="23" t="s">
        <v>43</v>
      </c>
      <c r="F53" s="15">
        <v>1500</v>
      </c>
      <c r="G53" s="15">
        <f t="shared" si="9"/>
        <v>1500</v>
      </c>
      <c r="H53" s="1"/>
    </row>
    <row r="54" spans="1:8" ht="16" x14ac:dyDescent="0.2">
      <c r="A54" s="39"/>
      <c r="B54" s="3" t="s">
        <v>55</v>
      </c>
      <c r="C54" s="23">
        <v>1</v>
      </c>
      <c r="D54" s="23">
        <v>1</v>
      </c>
      <c r="E54" s="23" t="s">
        <v>43</v>
      </c>
      <c r="F54" s="15">
        <v>1500</v>
      </c>
      <c r="G54" s="15">
        <f t="shared" si="9"/>
        <v>1500</v>
      </c>
      <c r="H54" s="1"/>
    </row>
    <row r="55" spans="1:8" ht="16" x14ac:dyDescent="0.2">
      <c r="A55" s="39"/>
      <c r="B55" s="3" t="s">
        <v>102</v>
      </c>
      <c r="C55" s="23">
        <v>1</v>
      </c>
      <c r="D55" s="23">
        <v>1</v>
      </c>
      <c r="E55" s="23" t="s">
        <v>43</v>
      </c>
      <c r="F55" s="15">
        <v>3500</v>
      </c>
      <c r="G55" s="15">
        <f t="shared" si="9"/>
        <v>3500</v>
      </c>
      <c r="H55" s="1"/>
    </row>
    <row r="56" spans="1:8" ht="16" x14ac:dyDescent="0.2">
      <c r="A56" s="39"/>
      <c r="B56" s="3" t="s">
        <v>25</v>
      </c>
      <c r="C56" s="23">
        <v>1</v>
      </c>
      <c r="D56" s="23">
        <v>1</v>
      </c>
      <c r="E56" s="23" t="s">
        <v>43</v>
      </c>
      <c r="F56" s="15">
        <v>2800</v>
      </c>
      <c r="G56" s="15">
        <f t="shared" si="9"/>
        <v>2800</v>
      </c>
      <c r="H56" s="1"/>
    </row>
    <row r="57" spans="1:8" ht="16" x14ac:dyDescent="0.2">
      <c r="A57" s="39"/>
      <c r="B57" s="3" t="s">
        <v>35</v>
      </c>
      <c r="C57" s="23">
        <v>1</v>
      </c>
      <c r="D57" s="23">
        <v>1</v>
      </c>
      <c r="E57" s="23" t="s">
        <v>1</v>
      </c>
      <c r="F57" s="15">
        <v>1000</v>
      </c>
      <c r="G57" s="15">
        <f t="shared" si="9"/>
        <v>1000</v>
      </c>
      <c r="H57" s="1"/>
    </row>
    <row r="58" spans="1:8" ht="16" x14ac:dyDescent="0.2">
      <c r="A58" s="39"/>
      <c r="B58" s="3" t="s">
        <v>53</v>
      </c>
      <c r="C58" s="23">
        <v>1</v>
      </c>
      <c r="D58" s="23">
        <v>1</v>
      </c>
      <c r="E58" s="23" t="s">
        <v>1</v>
      </c>
      <c r="F58" s="15">
        <v>800</v>
      </c>
      <c r="G58" s="15">
        <f t="shared" si="9"/>
        <v>800</v>
      </c>
      <c r="H58" s="1"/>
    </row>
    <row r="59" spans="1:8" ht="16" x14ac:dyDescent="0.2">
      <c r="A59" s="39"/>
      <c r="B59" s="3" t="s">
        <v>54</v>
      </c>
      <c r="C59" s="23">
        <v>1</v>
      </c>
      <c r="D59" s="23">
        <v>1</v>
      </c>
      <c r="E59" s="23" t="s">
        <v>1</v>
      </c>
      <c r="F59" s="15">
        <v>800</v>
      </c>
      <c r="G59" s="15">
        <f t="shared" ref="G59:G60" si="11">C59*D59*F59</f>
        <v>800</v>
      </c>
      <c r="H59" s="1"/>
    </row>
    <row r="60" spans="1:8" ht="16" x14ac:dyDescent="0.2">
      <c r="A60" s="39"/>
      <c r="B60" s="3" t="s">
        <v>50</v>
      </c>
      <c r="C60" s="23">
        <v>5</v>
      </c>
      <c r="D60" s="23">
        <v>1</v>
      </c>
      <c r="E60" s="23" t="s">
        <v>1</v>
      </c>
      <c r="F60" s="15">
        <v>120</v>
      </c>
      <c r="G60" s="15">
        <f t="shared" si="11"/>
        <v>600</v>
      </c>
      <c r="H60" s="1"/>
    </row>
    <row r="61" spans="1:8" ht="16" x14ac:dyDescent="0.2">
      <c r="A61" s="39" t="s">
        <v>79</v>
      </c>
      <c r="B61" s="3" t="s">
        <v>36</v>
      </c>
      <c r="C61" s="23">
        <v>1</v>
      </c>
      <c r="D61" s="23">
        <v>1</v>
      </c>
      <c r="E61" s="23" t="s">
        <v>44</v>
      </c>
      <c r="F61" s="15">
        <v>3000</v>
      </c>
      <c r="G61" s="15">
        <f t="shared" si="9"/>
        <v>3000</v>
      </c>
      <c r="H61" s="1"/>
    </row>
    <row r="62" spans="1:8" ht="16" x14ac:dyDescent="0.2">
      <c r="A62" s="39"/>
      <c r="B62" s="3" t="s">
        <v>37</v>
      </c>
      <c r="C62" s="23">
        <v>5</v>
      </c>
      <c r="D62" s="23">
        <v>1</v>
      </c>
      <c r="E62" s="23" t="s">
        <v>44</v>
      </c>
      <c r="F62" s="15">
        <v>350</v>
      </c>
      <c r="G62" s="15">
        <f t="shared" si="9"/>
        <v>1750</v>
      </c>
      <c r="H62" s="1"/>
    </row>
    <row r="63" spans="1:8" ht="16" x14ac:dyDescent="0.2">
      <c r="A63" s="39"/>
      <c r="B63" s="3" t="s">
        <v>38</v>
      </c>
      <c r="C63" s="23">
        <v>1</v>
      </c>
      <c r="D63" s="23">
        <v>1</v>
      </c>
      <c r="E63" s="23" t="s">
        <v>44</v>
      </c>
      <c r="F63" s="15">
        <v>800</v>
      </c>
      <c r="G63" s="15">
        <f t="shared" si="9"/>
        <v>800</v>
      </c>
      <c r="H63" s="1"/>
    </row>
    <row r="64" spans="1:8" ht="16" x14ac:dyDescent="0.2">
      <c r="A64" s="39"/>
      <c r="B64" s="3" t="s">
        <v>39</v>
      </c>
      <c r="C64" s="23">
        <v>1</v>
      </c>
      <c r="D64" s="23">
        <v>1</v>
      </c>
      <c r="E64" s="23" t="s">
        <v>44</v>
      </c>
      <c r="F64" s="15">
        <v>800</v>
      </c>
      <c r="G64" s="15">
        <f t="shared" si="9"/>
        <v>800</v>
      </c>
      <c r="H64" s="1"/>
    </row>
    <row r="65" spans="1:8" ht="16" x14ac:dyDescent="0.2">
      <c r="A65" s="39"/>
      <c r="B65" s="3" t="s">
        <v>40</v>
      </c>
      <c r="C65" s="23">
        <v>1</v>
      </c>
      <c r="D65" s="23">
        <v>1</v>
      </c>
      <c r="E65" s="23" t="s">
        <v>45</v>
      </c>
      <c r="F65" s="15">
        <v>2800</v>
      </c>
      <c r="G65" s="15">
        <f t="shared" si="9"/>
        <v>2800</v>
      </c>
      <c r="H65" s="1"/>
    </row>
    <row r="66" spans="1:8" ht="16" x14ac:dyDescent="0.2">
      <c r="A66" s="39"/>
      <c r="B66" s="3" t="s">
        <v>47</v>
      </c>
      <c r="C66" s="23">
        <v>1</v>
      </c>
      <c r="D66" s="23">
        <v>1</v>
      </c>
      <c r="E66" s="23" t="s">
        <v>45</v>
      </c>
      <c r="F66" s="15">
        <v>800</v>
      </c>
      <c r="G66" s="15">
        <f t="shared" si="9"/>
        <v>800</v>
      </c>
      <c r="H66" s="1"/>
    </row>
    <row r="67" spans="1:8" ht="16" x14ac:dyDescent="0.2">
      <c r="A67" s="39"/>
      <c r="B67" s="3" t="s">
        <v>49</v>
      </c>
      <c r="C67" s="23">
        <v>1</v>
      </c>
      <c r="D67" s="23">
        <v>1</v>
      </c>
      <c r="E67" s="23" t="s">
        <v>2</v>
      </c>
      <c r="F67" s="15">
        <v>1500</v>
      </c>
      <c r="G67" s="15">
        <f t="shared" si="9"/>
        <v>1500</v>
      </c>
      <c r="H67" s="1"/>
    </row>
    <row r="68" spans="1:8" ht="16" x14ac:dyDescent="0.2">
      <c r="A68" s="39"/>
      <c r="B68" s="3" t="s">
        <v>55</v>
      </c>
      <c r="C68" s="23">
        <v>1</v>
      </c>
      <c r="D68" s="23">
        <v>1</v>
      </c>
      <c r="E68" s="23" t="s">
        <v>2</v>
      </c>
      <c r="F68" s="15">
        <v>1500</v>
      </c>
      <c r="G68" s="15">
        <f t="shared" si="9"/>
        <v>1500</v>
      </c>
      <c r="H68" s="1"/>
    </row>
    <row r="69" spans="1:8" ht="16" x14ac:dyDescent="0.2">
      <c r="A69" s="39"/>
      <c r="B69" s="3" t="s">
        <v>63</v>
      </c>
      <c r="C69" s="23">
        <v>1</v>
      </c>
      <c r="D69" s="23">
        <v>1</v>
      </c>
      <c r="E69" s="23" t="s">
        <v>1</v>
      </c>
      <c r="F69" s="15">
        <v>3500</v>
      </c>
      <c r="G69" s="15">
        <f t="shared" si="9"/>
        <v>3500</v>
      </c>
      <c r="H69" s="1"/>
    </row>
    <row r="70" spans="1:8" ht="16" x14ac:dyDescent="0.2">
      <c r="A70" s="39"/>
      <c r="B70" s="3" t="s">
        <v>102</v>
      </c>
      <c r="C70" s="23">
        <v>1</v>
      </c>
      <c r="D70" s="23">
        <v>1</v>
      </c>
      <c r="E70" s="23" t="s">
        <v>1</v>
      </c>
      <c r="F70" s="15">
        <v>3500</v>
      </c>
      <c r="G70" s="15">
        <f t="shared" si="9"/>
        <v>3500</v>
      </c>
      <c r="H70" s="1"/>
    </row>
    <row r="71" spans="1:8" ht="16" x14ac:dyDescent="0.2">
      <c r="A71" s="39"/>
      <c r="B71" s="3" t="s">
        <v>101</v>
      </c>
      <c r="C71" s="23">
        <v>1</v>
      </c>
      <c r="D71" s="23">
        <v>1</v>
      </c>
      <c r="E71" s="23" t="s">
        <v>1</v>
      </c>
      <c r="F71" s="15">
        <v>2800</v>
      </c>
      <c r="G71" s="15">
        <f t="shared" si="9"/>
        <v>2800</v>
      </c>
      <c r="H71" s="1"/>
    </row>
    <row r="72" spans="1:8" ht="16" x14ac:dyDescent="0.2">
      <c r="A72" s="39"/>
      <c r="B72" s="3" t="s">
        <v>25</v>
      </c>
      <c r="C72" s="23">
        <v>1</v>
      </c>
      <c r="D72" s="23">
        <v>1</v>
      </c>
      <c r="E72" s="23" t="s">
        <v>1</v>
      </c>
      <c r="F72" s="15">
        <v>2800</v>
      </c>
      <c r="G72" s="15">
        <f t="shared" si="9"/>
        <v>2800</v>
      </c>
      <c r="H72" s="1"/>
    </row>
    <row r="73" spans="1:8" ht="16" x14ac:dyDescent="0.2">
      <c r="A73" s="39"/>
      <c r="B73" s="3" t="s">
        <v>53</v>
      </c>
      <c r="C73" s="23">
        <v>1</v>
      </c>
      <c r="D73" s="23">
        <v>1</v>
      </c>
      <c r="E73" s="23" t="s">
        <v>1</v>
      </c>
      <c r="F73" s="15">
        <v>800</v>
      </c>
      <c r="G73" s="15">
        <f t="shared" si="9"/>
        <v>800</v>
      </c>
      <c r="H73" s="1"/>
    </row>
    <row r="74" spans="1:8" ht="16" x14ac:dyDescent="0.2">
      <c r="A74" s="39"/>
      <c r="B74" s="3" t="s">
        <v>54</v>
      </c>
      <c r="C74" s="23">
        <v>2</v>
      </c>
      <c r="D74" s="23">
        <v>1</v>
      </c>
      <c r="E74" s="23" t="s">
        <v>1</v>
      </c>
      <c r="F74" s="15">
        <v>800</v>
      </c>
      <c r="G74" s="15">
        <f t="shared" si="9"/>
        <v>1600</v>
      </c>
      <c r="H74" s="1"/>
    </row>
    <row r="75" spans="1:8" ht="16" x14ac:dyDescent="0.2">
      <c r="A75" s="39"/>
      <c r="B75" s="3" t="s">
        <v>50</v>
      </c>
      <c r="C75" s="23">
        <v>7</v>
      </c>
      <c r="D75" s="23">
        <v>1</v>
      </c>
      <c r="E75" s="23" t="s">
        <v>1</v>
      </c>
      <c r="F75" s="15">
        <v>120</v>
      </c>
      <c r="G75" s="15">
        <f t="shared" si="9"/>
        <v>840</v>
      </c>
      <c r="H75" s="1"/>
    </row>
    <row r="76" spans="1:8" ht="16" x14ac:dyDescent="0.2">
      <c r="A76" s="39" t="s">
        <v>116</v>
      </c>
      <c r="B76" s="3" t="s">
        <v>36</v>
      </c>
      <c r="C76" s="23">
        <v>1</v>
      </c>
      <c r="D76" s="23">
        <v>1</v>
      </c>
      <c r="E76" s="23" t="s">
        <v>44</v>
      </c>
      <c r="F76" s="15">
        <v>3000</v>
      </c>
      <c r="G76" s="15">
        <f t="shared" ref="G76:G84" si="12">C76*D76*F76</f>
        <v>3000</v>
      </c>
      <c r="H76" s="27"/>
    </row>
    <row r="77" spans="1:8" ht="16" x14ac:dyDescent="0.2">
      <c r="A77" s="39"/>
      <c r="B77" s="32" t="s">
        <v>37</v>
      </c>
      <c r="C77" s="33">
        <v>2</v>
      </c>
      <c r="D77" s="33">
        <v>1</v>
      </c>
      <c r="E77" s="33" t="s">
        <v>44</v>
      </c>
      <c r="F77" s="34">
        <v>350</v>
      </c>
      <c r="G77" s="34">
        <f t="shared" si="12"/>
        <v>700</v>
      </c>
      <c r="H77" s="38"/>
    </row>
    <row r="78" spans="1:8" ht="16" x14ac:dyDescent="0.2">
      <c r="A78" s="39"/>
      <c r="B78" s="32" t="s">
        <v>38</v>
      </c>
      <c r="C78" s="33">
        <v>0</v>
      </c>
      <c r="D78" s="33">
        <v>1</v>
      </c>
      <c r="E78" s="33" t="s">
        <v>44</v>
      </c>
      <c r="F78" s="34">
        <v>800</v>
      </c>
      <c r="G78" s="34">
        <f t="shared" si="12"/>
        <v>0</v>
      </c>
      <c r="H78" s="38"/>
    </row>
    <row r="79" spans="1:8" ht="16" x14ac:dyDescent="0.2">
      <c r="A79" s="39"/>
      <c r="B79" s="3" t="s">
        <v>40</v>
      </c>
      <c r="C79" s="23">
        <v>1</v>
      </c>
      <c r="D79" s="23">
        <v>1</v>
      </c>
      <c r="E79" s="23" t="s">
        <v>45</v>
      </c>
      <c r="F79" s="15">
        <v>1500</v>
      </c>
      <c r="G79" s="15">
        <f t="shared" si="12"/>
        <v>1500</v>
      </c>
      <c r="H79" s="27"/>
    </row>
    <row r="80" spans="1:8" ht="16" x14ac:dyDescent="0.2">
      <c r="A80" s="39"/>
      <c r="B80" s="3" t="s">
        <v>47</v>
      </c>
      <c r="C80" s="23">
        <v>1</v>
      </c>
      <c r="D80" s="23">
        <v>1</v>
      </c>
      <c r="E80" s="23" t="s">
        <v>45</v>
      </c>
      <c r="F80" s="15">
        <v>200</v>
      </c>
      <c r="G80" s="15">
        <f t="shared" si="12"/>
        <v>200</v>
      </c>
      <c r="H80" s="27"/>
    </row>
    <row r="81" spans="1:8" ht="16" x14ac:dyDescent="0.2">
      <c r="A81" s="39"/>
      <c r="B81" s="3" t="s">
        <v>63</v>
      </c>
      <c r="C81" s="23">
        <v>1</v>
      </c>
      <c r="D81" s="23">
        <v>1</v>
      </c>
      <c r="E81" s="23" t="s">
        <v>1</v>
      </c>
      <c r="F81" s="15">
        <v>3500</v>
      </c>
      <c r="G81" s="15">
        <f t="shared" si="12"/>
        <v>3500</v>
      </c>
      <c r="H81" s="27"/>
    </row>
    <row r="82" spans="1:8" ht="16" x14ac:dyDescent="0.2">
      <c r="A82" s="39"/>
      <c r="B82" s="3" t="s">
        <v>52</v>
      </c>
      <c r="C82" s="23">
        <v>1</v>
      </c>
      <c r="D82" s="23">
        <v>1</v>
      </c>
      <c r="E82" s="23" t="s">
        <v>1</v>
      </c>
      <c r="F82" s="15">
        <v>3500</v>
      </c>
      <c r="G82" s="15">
        <f t="shared" si="12"/>
        <v>3500</v>
      </c>
      <c r="H82" s="27"/>
    </row>
    <row r="83" spans="1:8" ht="16" x14ac:dyDescent="0.2">
      <c r="A83" s="39"/>
      <c r="B83" s="3" t="s">
        <v>25</v>
      </c>
      <c r="C83" s="23">
        <v>1</v>
      </c>
      <c r="D83" s="23">
        <v>1</v>
      </c>
      <c r="E83" s="23" t="s">
        <v>1</v>
      </c>
      <c r="F83" s="15">
        <v>2800</v>
      </c>
      <c r="G83" s="15">
        <f t="shared" si="12"/>
        <v>2800</v>
      </c>
      <c r="H83" s="27"/>
    </row>
    <row r="84" spans="1:8" ht="16" x14ac:dyDescent="0.2">
      <c r="A84" s="39"/>
      <c r="B84" s="3" t="s">
        <v>35</v>
      </c>
      <c r="C84" s="23">
        <v>1</v>
      </c>
      <c r="D84" s="23">
        <v>1</v>
      </c>
      <c r="E84" s="23" t="s">
        <v>1</v>
      </c>
      <c r="F84" s="15">
        <v>800</v>
      </c>
      <c r="G84" s="15">
        <f t="shared" si="12"/>
        <v>800</v>
      </c>
      <c r="H84" s="27"/>
    </row>
    <row r="85" spans="1:8" ht="16" x14ac:dyDescent="0.2">
      <c r="A85" s="6"/>
      <c r="B85" s="24" t="s">
        <v>4</v>
      </c>
      <c r="C85" s="9"/>
      <c r="D85" s="9"/>
      <c r="E85" s="10"/>
      <c r="F85" s="19"/>
      <c r="G85" s="17">
        <f>SUM(G4:G84)</f>
        <v>202500</v>
      </c>
      <c r="H85" s="7"/>
    </row>
    <row r="86" spans="1:8" ht="16" x14ac:dyDescent="0.2">
      <c r="A86" s="39" t="s">
        <v>17</v>
      </c>
      <c r="B86" s="3" t="s">
        <v>18</v>
      </c>
      <c r="C86" s="23">
        <v>1</v>
      </c>
      <c r="D86" s="23">
        <v>1</v>
      </c>
      <c r="E86" s="23" t="s">
        <v>58</v>
      </c>
      <c r="F86" s="15">
        <v>38000</v>
      </c>
      <c r="G86" s="15">
        <f t="shared" si="1"/>
        <v>38000</v>
      </c>
      <c r="H86" s="1"/>
    </row>
    <row r="87" spans="1:8" ht="16" x14ac:dyDescent="0.2">
      <c r="A87" s="39"/>
      <c r="B87" s="3" t="s">
        <v>19</v>
      </c>
      <c r="C87" s="23">
        <v>1</v>
      </c>
      <c r="D87" s="23">
        <v>2</v>
      </c>
      <c r="E87" s="23" t="s">
        <v>58</v>
      </c>
      <c r="F87" s="15">
        <v>3000</v>
      </c>
      <c r="G87" s="15">
        <f t="shared" si="1"/>
        <v>6000</v>
      </c>
      <c r="H87" s="1"/>
    </row>
    <row r="88" spans="1:8" ht="16" x14ac:dyDescent="0.2">
      <c r="A88" s="39"/>
      <c r="B88" s="3" t="s">
        <v>75</v>
      </c>
      <c r="C88" s="23">
        <v>1</v>
      </c>
      <c r="D88" s="23">
        <v>1</v>
      </c>
      <c r="E88" s="23" t="s">
        <v>58</v>
      </c>
      <c r="F88" s="15">
        <v>3000</v>
      </c>
      <c r="G88" s="15">
        <f t="shared" ref="G88" si="13">C88*D88*F88</f>
        <v>3000</v>
      </c>
      <c r="H88" s="1"/>
    </row>
    <row r="89" spans="1:8" ht="16" x14ac:dyDescent="0.2">
      <c r="A89" s="39"/>
      <c r="B89" s="3" t="s">
        <v>94</v>
      </c>
      <c r="C89" s="23">
        <v>1</v>
      </c>
      <c r="D89" s="23">
        <v>1</v>
      </c>
      <c r="E89" s="23" t="s">
        <v>58</v>
      </c>
      <c r="F89" s="15">
        <v>3000</v>
      </c>
      <c r="G89" s="15">
        <f t="shared" ref="G89" si="14">C89*D89*F89</f>
        <v>3000</v>
      </c>
      <c r="H89" s="1"/>
    </row>
    <row r="90" spans="1:8" ht="16" x14ac:dyDescent="0.2">
      <c r="A90" s="39"/>
      <c r="B90" s="3" t="s">
        <v>95</v>
      </c>
      <c r="C90" s="23">
        <v>17</v>
      </c>
      <c r="D90" s="23">
        <v>1</v>
      </c>
      <c r="E90" s="23" t="s">
        <v>58</v>
      </c>
      <c r="F90" s="15">
        <v>1300</v>
      </c>
      <c r="G90" s="15">
        <f t="shared" ref="G90" si="15">C90*D90*F90</f>
        <v>22100</v>
      </c>
      <c r="H90" s="1"/>
    </row>
    <row r="91" spans="1:8" ht="32" x14ac:dyDescent="0.2">
      <c r="A91" s="39"/>
      <c r="B91" s="28" t="s">
        <v>111</v>
      </c>
      <c r="C91" s="29">
        <v>1</v>
      </c>
      <c r="D91" s="29">
        <v>1</v>
      </c>
      <c r="E91" s="29" t="s">
        <v>78</v>
      </c>
      <c r="F91" s="30">
        <v>5000</v>
      </c>
      <c r="G91" s="30">
        <f t="shared" ref="G91:G92" si="16">C91*D91*F91</f>
        <v>5000</v>
      </c>
      <c r="H91" s="31" t="s">
        <v>121</v>
      </c>
    </row>
    <row r="92" spans="1:8" ht="16" x14ac:dyDescent="0.2">
      <c r="A92" s="39"/>
      <c r="B92" s="28" t="s">
        <v>112</v>
      </c>
      <c r="C92" s="29">
        <v>1</v>
      </c>
      <c r="D92" s="29">
        <v>0</v>
      </c>
      <c r="E92" s="29" t="s">
        <v>58</v>
      </c>
      <c r="F92" s="30">
        <v>3000</v>
      </c>
      <c r="G92" s="30">
        <f t="shared" si="16"/>
        <v>0</v>
      </c>
      <c r="H92" s="31" t="s">
        <v>110</v>
      </c>
    </row>
    <row r="93" spans="1:8" ht="16" x14ac:dyDescent="0.2">
      <c r="A93" s="39"/>
      <c r="B93" s="3" t="s">
        <v>74</v>
      </c>
      <c r="C93" s="23">
        <v>1</v>
      </c>
      <c r="D93" s="23">
        <v>1</v>
      </c>
      <c r="E93" s="23" t="s">
        <v>58</v>
      </c>
      <c r="F93" s="15">
        <v>3000</v>
      </c>
      <c r="G93" s="15">
        <f t="shared" si="1"/>
        <v>3000</v>
      </c>
      <c r="H93" s="1"/>
    </row>
    <row r="94" spans="1:8" ht="16" x14ac:dyDescent="0.2">
      <c r="A94" s="6"/>
      <c r="B94" s="24" t="s">
        <v>4</v>
      </c>
      <c r="C94" s="9"/>
      <c r="D94" s="9"/>
      <c r="E94" s="10"/>
      <c r="F94" s="19"/>
      <c r="G94" s="17">
        <f>SUM(G86:G93)</f>
        <v>80100</v>
      </c>
      <c r="H94" s="7"/>
    </row>
    <row r="95" spans="1:8" ht="16" x14ac:dyDescent="0.2">
      <c r="A95" s="40" t="s">
        <v>61</v>
      </c>
      <c r="B95" s="3" t="s">
        <v>33</v>
      </c>
      <c r="C95" s="23">
        <v>1</v>
      </c>
      <c r="D95" s="23">
        <v>4</v>
      </c>
      <c r="E95" s="23" t="s">
        <v>0</v>
      </c>
      <c r="F95" s="15">
        <v>40</v>
      </c>
      <c r="G95" s="15">
        <f t="shared" ref="G95:G96" si="17">C95*D95*F95</f>
        <v>160</v>
      </c>
      <c r="H95" s="1"/>
    </row>
    <row r="96" spans="1:8" ht="16" x14ac:dyDescent="0.2">
      <c r="A96" s="40"/>
      <c r="B96" s="3" t="s">
        <v>34</v>
      </c>
      <c r="C96" s="23">
        <v>1</v>
      </c>
      <c r="D96" s="23">
        <v>40</v>
      </c>
      <c r="E96" s="23" t="s">
        <v>59</v>
      </c>
      <c r="F96" s="15">
        <v>2</v>
      </c>
      <c r="G96" s="15">
        <f t="shared" si="17"/>
        <v>80</v>
      </c>
      <c r="H96" s="1"/>
    </row>
    <row r="97" spans="1:8" ht="16" x14ac:dyDescent="0.2">
      <c r="A97" s="40"/>
      <c r="B97" s="3" t="s">
        <v>62</v>
      </c>
      <c r="C97" s="23">
        <v>1</v>
      </c>
      <c r="D97" s="23">
        <v>1</v>
      </c>
      <c r="E97" s="23" t="s">
        <v>45</v>
      </c>
      <c r="F97" s="15">
        <v>12000</v>
      </c>
      <c r="G97" s="15">
        <f t="shared" ref="G97" si="18">C97*D97*F97</f>
        <v>12000</v>
      </c>
      <c r="H97" s="1"/>
    </row>
    <row r="98" spans="1:8" ht="16" x14ac:dyDescent="0.2">
      <c r="A98" s="8"/>
      <c r="B98" s="24"/>
      <c r="C98" s="9"/>
      <c r="D98" s="9"/>
      <c r="E98" s="10"/>
      <c r="F98" s="19"/>
      <c r="G98" s="17">
        <f>SUM(G95:G97)</f>
        <v>12240</v>
      </c>
      <c r="H98" s="11"/>
    </row>
    <row r="99" spans="1:8" ht="16" x14ac:dyDescent="0.2">
      <c r="A99" s="39" t="s">
        <v>77</v>
      </c>
      <c r="B99" s="3" t="s">
        <v>114</v>
      </c>
      <c r="C99" s="23">
        <v>1</v>
      </c>
      <c r="D99" s="23">
        <v>1</v>
      </c>
      <c r="E99" s="23">
        <v>1</v>
      </c>
      <c r="F99" s="15">
        <v>10000</v>
      </c>
      <c r="G99" s="15">
        <f t="shared" ref="G99" si="19">C99*D99*F99</f>
        <v>10000</v>
      </c>
      <c r="H99" s="12"/>
    </row>
    <row r="100" spans="1:8" ht="16" x14ac:dyDescent="0.2">
      <c r="A100" s="39"/>
      <c r="B100" s="32" t="s">
        <v>87</v>
      </c>
      <c r="C100" s="33">
        <v>1</v>
      </c>
      <c r="D100" s="33">
        <v>0</v>
      </c>
      <c r="E100" s="33">
        <v>1</v>
      </c>
      <c r="F100" s="34">
        <v>800</v>
      </c>
      <c r="G100" s="34">
        <f t="shared" ref="G100:G101" si="20">C100*D100*F100</f>
        <v>0</v>
      </c>
      <c r="H100" s="36" t="s">
        <v>89</v>
      </c>
    </row>
    <row r="101" spans="1:8" ht="16" x14ac:dyDescent="0.2">
      <c r="A101" s="39"/>
      <c r="B101" s="32" t="s">
        <v>88</v>
      </c>
      <c r="C101" s="33">
        <v>1</v>
      </c>
      <c r="D101" s="33">
        <v>0</v>
      </c>
      <c r="E101" s="33">
        <v>1</v>
      </c>
      <c r="F101" s="34">
        <v>1200</v>
      </c>
      <c r="G101" s="34">
        <f t="shared" si="20"/>
        <v>0</v>
      </c>
      <c r="H101" s="36" t="s">
        <v>90</v>
      </c>
    </row>
    <row r="102" spans="1:8" ht="16" x14ac:dyDescent="0.2">
      <c r="A102" s="39"/>
      <c r="B102" s="28" t="s">
        <v>113</v>
      </c>
      <c r="C102" s="29">
        <v>1</v>
      </c>
      <c r="D102" s="29">
        <v>2</v>
      </c>
      <c r="E102" s="29" t="s">
        <v>43</v>
      </c>
      <c r="F102" s="30">
        <v>1000</v>
      </c>
      <c r="G102" s="30">
        <f t="shared" ref="G102" si="21">C102*D102*F102</f>
        <v>2000</v>
      </c>
      <c r="H102" s="37"/>
    </row>
    <row r="103" spans="1:8" ht="16" x14ac:dyDescent="0.2">
      <c r="A103" s="39"/>
      <c r="B103" s="3" t="s">
        <v>115</v>
      </c>
      <c r="C103" s="23">
        <v>1</v>
      </c>
      <c r="D103" s="23">
        <v>1</v>
      </c>
      <c r="E103" s="23" t="s">
        <v>2</v>
      </c>
      <c r="F103" s="15">
        <v>35000</v>
      </c>
      <c r="G103" s="15">
        <f t="shared" ref="G103" si="22">C103*D103*F103</f>
        <v>35000</v>
      </c>
      <c r="H103" s="12" t="s">
        <v>80</v>
      </c>
    </row>
    <row r="104" spans="1:8" ht="16" x14ac:dyDescent="0.2">
      <c r="A104" s="39"/>
      <c r="B104" s="3" t="s">
        <v>56</v>
      </c>
      <c r="C104" s="23">
        <v>4</v>
      </c>
      <c r="D104" s="23">
        <v>1</v>
      </c>
      <c r="E104" s="23" t="s">
        <v>60</v>
      </c>
      <c r="F104" s="15">
        <v>800</v>
      </c>
      <c r="G104" s="15">
        <f>C104*D104*F104</f>
        <v>3200</v>
      </c>
      <c r="H104" s="12"/>
    </row>
    <row r="105" spans="1:8" ht="16" x14ac:dyDescent="0.2">
      <c r="A105" s="39"/>
      <c r="B105" s="3" t="s">
        <v>57</v>
      </c>
      <c r="C105" s="23">
        <v>8</v>
      </c>
      <c r="D105" s="23">
        <v>1</v>
      </c>
      <c r="E105" s="23" t="s">
        <v>60</v>
      </c>
      <c r="F105" s="15">
        <v>80</v>
      </c>
      <c r="G105" s="15">
        <f t="shared" ref="G105" si="23">C105*D105*F105</f>
        <v>640</v>
      </c>
      <c r="H105" s="12"/>
    </row>
    <row r="106" spans="1:8" ht="16" x14ac:dyDescent="0.2">
      <c r="A106" s="39"/>
      <c r="B106" s="3" t="s">
        <v>91</v>
      </c>
      <c r="C106" s="23">
        <v>1</v>
      </c>
      <c r="D106" s="23">
        <v>1</v>
      </c>
      <c r="E106" s="23" t="s">
        <v>78</v>
      </c>
      <c r="F106" s="15">
        <v>1000</v>
      </c>
      <c r="G106" s="15">
        <f t="shared" ref="G106" si="24">C106*D106*F106</f>
        <v>1000</v>
      </c>
      <c r="H106" s="12"/>
    </row>
    <row r="107" spans="1:8" ht="16" x14ac:dyDescent="0.2">
      <c r="A107" s="6"/>
      <c r="B107" s="24" t="s">
        <v>4</v>
      </c>
      <c r="C107" s="9"/>
      <c r="D107" s="9"/>
      <c r="E107" s="10"/>
      <c r="F107" s="19"/>
      <c r="G107" s="17">
        <f>SUM(G99:G106)</f>
        <v>51840</v>
      </c>
      <c r="H107" s="7"/>
    </row>
    <row r="108" spans="1:8" ht="16" x14ac:dyDescent="0.2">
      <c r="A108" s="22" t="s">
        <v>8</v>
      </c>
      <c r="B108" s="25"/>
      <c r="C108" s="21"/>
      <c r="D108" s="21"/>
      <c r="E108" s="4"/>
      <c r="F108" s="14"/>
      <c r="G108" s="14">
        <f>G85+G94+G98+G107</f>
        <v>346680</v>
      </c>
      <c r="H108" s="5"/>
    </row>
    <row r="109" spans="1:8" ht="16" x14ac:dyDescent="0.2">
      <c r="A109" s="22" t="s">
        <v>5</v>
      </c>
      <c r="B109" s="41">
        <v>0.1</v>
      </c>
      <c r="C109" s="41"/>
      <c r="D109" s="41"/>
      <c r="E109" s="41"/>
      <c r="F109" s="41"/>
      <c r="G109" s="16">
        <f>G108*0.1</f>
        <v>34668</v>
      </c>
      <c r="H109" s="5"/>
    </row>
    <row r="110" spans="1:8" ht="16" x14ac:dyDescent="0.2">
      <c r="A110" s="22" t="s">
        <v>6</v>
      </c>
      <c r="B110" s="41">
        <v>0.06</v>
      </c>
      <c r="C110" s="41"/>
      <c r="D110" s="41"/>
      <c r="E110" s="41"/>
      <c r="F110" s="41"/>
      <c r="G110" s="16">
        <f>(G108+G109)*0.06</f>
        <v>22880.879999999997</v>
      </c>
      <c r="H110" s="5"/>
    </row>
    <row r="111" spans="1:8" ht="16" x14ac:dyDescent="0.2">
      <c r="A111" s="22" t="s">
        <v>7</v>
      </c>
      <c r="B111" s="40"/>
      <c r="C111" s="40"/>
      <c r="D111" s="40"/>
      <c r="E111" s="40"/>
      <c r="F111" s="40"/>
      <c r="G111" s="16">
        <f>G108+G109+G110</f>
        <v>404228.88</v>
      </c>
      <c r="H111" s="5"/>
    </row>
  </sheetData>
  <mergeCells count="13">
    <mergeCell ref="A1:H1"/>
    <mergeCell ref="A86:A93"/>
    <mergeCell ref="A3:H3"/>
    <mergeCell ref="A4:A30"/>
    <mergeCell ref="A31:A46"/>
    <mergeCell ref="A76:A84"/>
    <mergeCell ref="A61:A75"/>
    <mergeCell ref="A47:A60"/>
    <mergeCell ref="A99:A106"/>
    <mergeCell ref="A95:A97"/>
    <mergeCell ref="B109:F109"/>
    <mergeCell ref="B110:F110"/>
    <mergeCell ref="B111:F111"/>
  </mergeCells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报价-大棚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2021-03-02T09:42:45Z</dcterms:modified>
</cp:coreProperties>
</file>