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<sst xmlns="http://schemas.openxmlformats.org/spreadsheetml/2006/main" count="115" uniqueCount="92">
  <si>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</si>
  <si>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</si>
  <si>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</si>
  <si>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</si>
  <si>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</si>
  <si>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</si>
  <si>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</si>
  <si>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</si>
  <si>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</si>
  <si>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</si>
  <si>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</si>
  <si>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</si>
  <si>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</si>
  <si>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</si>
  <si>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</si>
  <si>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</si>
  <si>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</si>
  <si>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</si>
  <si>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</si>
  <si>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</si>
  <si>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</si>
  <si>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</si>
  <si>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</si>
  <si>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</si>
  <si>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</si>
  <si>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</si>
  <si>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</si>
  <si>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</si>
  <si>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</si>
  <si>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</si>
  <si>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</si>
  <si>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</si>
  <si>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</si>
  <si>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</si>
  <si>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</si>
  <si>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</si>
  <si>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</si>
  <si>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</si>
  <si>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</si>
  <si>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</si>
  <si>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</si>
  <si>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</si>
  <si>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</si>
  <si>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</si>
  <si>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</si>
  <si>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</si>
  <si>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</si>
  <si>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</si>
  <si>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</si>
  <si>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</si>
  <si>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</si>
  <si>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</si>
  <si>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</si>
  <si>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</si>
  <si>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</si>
  <si>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</si>
  <si>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</si>
  <si>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</si>
  <si>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</si>
  <si>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北京</t>
  </si>
  <si>
    <t>部门:</t>
  </si>
  <si>
    <t>业务6组</t>
  </si>
  <si>
    <t>发生日期:</t>
  </si>
  <si>
    <t>10月18-21日</t>
  </si>
  <si>
    <t>报销日期:</t>
  </si>
  <si>
    <t>团号:</t>
  </si>
  <si>
    <t>HMEA-191018-STY200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</si>
  <si>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</si>
  <si>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</si>
  <si>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</si>
  <si>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</si>
  <si>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</si>
  <si>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</si>
  <si>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</si>
  <si>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</si>
  <si>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</si>
  <si>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</si>
  <si>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详见滴滴明细</t>
  </si>
  <si>
    <t>住宿费</t>
  </si>
  <si>
    <t>餐费</t>
  </si>
  <si>
    <t>20日餐费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</si>
  <si>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</si>
  <si>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</si>
  <si>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</si>
  <si>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</si>
  <si>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</si>
  <si>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</si>
  <si>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</si>
  <si>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</si>
  <si>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</si>
  <si>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10月18日、21日</t>
  </si>
  <si>
    <t>10月19-20日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</si>
</sst>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#,##0.00_);[Red]\(#,##0.00\)"/>
    <numFmt numFmtId="180" formatCode="0.00_ 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13" borderId="1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2" borderId="16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25" fillId="22" borderId="17" applyNumberFormat="0" applyAlignment="0" applyProtection="0">
      <alignment vertical="center"/>
    </xf>
    <xf numFmtId="0" fontId="21" fillId="17" borderId="18" applyNumberForma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58" fontId="4" fillId="2" borderId="0" xfId="50" applyNumberFormat="1" applyFont="1" applyFill="1" applyBorder="1" applyAlignment="1">
      <alignment horizontal="center"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80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9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9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90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1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2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2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3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1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3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90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90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2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2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3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4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5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5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5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6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1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3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90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4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5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5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5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5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5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5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6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0</v>
      </c>
      <c r="G53" s="68">
        <f t="shared" si="22"/>
        <v>0</v>
      </c>
      <c r="H53" s="68">
        <f t="shared" si="22"/>
        <v>0</v>
      </c>
      <c r="I53" s="88"/>
      <c r="J53" s="97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8" t="s">
        <v>48</v>
      </c>
    </row>
    <row r="58" customHeight="1" spans="1:9">
      <c r="A58" s="79">
        <f>E53</f>
        <v>0</v>
      </c>
      <c r="B58" s="80"/>
      <c r="C58" s="80">
        <f>H53</f>
        <v>0</v>
      </c>
      <c r="D58" s="80"/>
      <c r="E58" s="80">
        <f>F53</f>
        <v>0</v>
      </c>
      <c r="F58" s="80"/>
      <c r="G58" s="80">
        <f>G53</f>
        <v>0</v>
      </c>
      <c r="H58" s="80"/>
      <c r="I58" s="99">
        <f>A58-C58</f>
        <v>0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view="pageBreakPreview" zoomScaleNormal="100" zoomScaleSheetLayoutView="100"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43761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 t="s">
        <v>66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1"/>
      <c r="J11" s="42"/>
      <c r="K11" s="43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321.31</v>
      </c>
      <c r="H12" s="25">
        <v>321.31</v>
      </c>
      <c r="I12" s="41"/>
      <c r="J12" s="42"/>
      <c r="K12" s="43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1"/>
      <c r="J13" s="42"/>
      <c r="K13" s="43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0</v>
      </c>
      <c r="H14" s="25">
        <v>53</v>
      </c>
      <c r="I14" s="41"/>
      <c r="J14" s="42"/>
      <c r="K14" s="43" t="s">
        <v>80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1"/>
      <c r="J15" s="42"/>
      <c r="K15" s="43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321.31</v>
      </c>
      <c r="H18" s="30">
        <f>SUM(H11:H17)</f>
        <v>374.31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81</v>
      </c>
      <c r="H20" s="21"/>
      <c r="I20" s="21"/>
      <c r="J20" s="21"/>
      <c r="K20" s="21" t="s">
        <v>82</v>
      </c>
    </row>
    <row r="21" ht="20.1" customHeight="1" spans="2:11">
      <c r="B21" s="31">
        <f>H18</f>
        <v>374.31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374.31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83</v>
      </c>
      <c r="C23" s="16"/>
      <c r="D23" s="16"/>
      <c r="E23" s="16"/>
      <c r="F23" s="16" t="s">
        <v>50</v>
      </c>
      <c r="G23" s="16" t="s">
        <v>84</v>
      </c>
      <c r="H23" s="16"/>
      <c r="I23" s="16"/>
      <c r="J23" s="16" t="s">
        <v>52</v>
      </c>
      <c r="K23" s="16"/>
    </row>
    <row r="26" ht="18.7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安黎欢</v>
      </c>
      <c r="G28" s="7"/>
      <c r="H28" s="6" t="s">
        <v>56</v>
      </c>
      <c r="I28" s="5"/>
      <c r="J28" s="7" t="str">
        <f>J5</f>
        <v>项目经理</v>
      </c>
      <c r="K28" s="35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业务6组</v>
      </c>
      <c r="K29" s="36"/>
    </row>
    <row r="30" ht="20.1" customHeight="1" spans="2:11">
      <c r="B30" s="8"/>
      <c r="C30" s="9"/>
      <c r="D30" s="10" t="s">
        <v>62</v>
      </c>
      <c r="E30" s="10"/>
      <c r="F30" s="11" t="str">
        <f>F7</f>
        <v>10月18-21日</v>
      </c>
      <c r="G30" s="11"/>
      <c r="H30" s="10" t="s">
        <v>64</v>
      </c>
      <c r="I30" s="37"/>
      <c r="J30" s="11">
        <f>J7</f>
        <v>43761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9"/>
      <c r="J31" s="15" t="str">
        <f>J8</f>
        <v>HMEA-191018-STY200</v>
      </c>
      <c r="K31" s="40"/>
    </row>
    <row r="32" ht="20.1" customHeight="1"/>
    <row r="33" ht="20.1" customHeight="1" spans="2:11">
      <c r="B33" s="27"/>
      <c r="C33" s="27"/>
      <c r="D33" s="32" t="s">
        <v>86</v>
      </c>
      <c r="E33" s="27" t="s">
        <v>87</v>
      </c>
      <c r="F33" s="27"/>
      <c r="G33" s="25" t="s">
        <v>88</v>
      </c>
      <c r="H33" s="25" t="s">
        <v>89</v>
      </c>
      <c r="I33" s="25" t="s">
        <v>43</v>
      </c>
      <c r="J33" s="25"/>
      <c r="K33" s="49" t="s">
        <v>72</v>
      </c>
    </row>
    <row r="34" ht="20.1" customHeight="1" spans="2:11">
      <c r="B34" s="27">
        <v>1</v>
      </c>
      <c r="C34" s="27"/>
      <c r="D34" s="33" t="s">
        <v>59</v>
      </c>
      <c r="E34" s="27" t="s">
        <v>90</v>
      </c>
      <c r="F34" s="27"/>
      <c r="G34" s="25">
        <v>100</v>
      </c>
      <c r="H34" s="25">
        <v>2</v>
      </c>
      <c r="I34" s="41">
        <f>G34*H34</f>
        <v>200</v>
      </c>
      <c r="J34" s="42"/>
      <c r="K34" s="50"/>
    </row>
    <row r="35" ht="20.1" customHeight="1" spans="2:11">
      <c r="B35" s="27">
        <v>2</v>
      </c>
      <c r="C35" s="27"/>
      <c r="D35" s="33" t="s">
        <v>59</v>
      </c>
      <c r="E35" s="27" t="s">
        <v>91</v>
      </c>
      <c r="F35" s="27"/>
      <c r="G35" s="25">
        <v>200</v>
      </c>
      <c r="H35" s="25">
        <v>2</v>
      </c>
      <c r="I35" s="41">
        <f t="shared" ref="I35:I36" si="0">G35*H35</f>
        <v>400</v>
      </c>
      <c r="J35" s="42"/>
      <c r="K35" s="50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1">
        <f t="shared" si="0"/>
        <v>0</v>
      </c>
      <c r="J36" s="42"/>
      <c r="K36" s="50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4</v>
      </c>
      <c r="I37" s="44">
        <f>SUM(I34:J36)</f>
        <v>600</v>
      </c>
      <c r="J37" s="45"/>
      <c r="K37" s="46"/>
    </row>
    <row r="38" ht="20.1" customHeight="1" spans="2:11">
      <c r="B38" s="16" t="s">
        <v>83</v>
      </c>
      <c r="C38" s="16"/>
      <c r="D38" s="16"/>
      <c r="E38" s="16"/>
      <c r="F38" s="16" t="s">
        <v>50</v>
      </c>
      <c r="G38" s="16" t="s">
        <v>84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2019-10-23T03:06:58Z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