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<sst xmlns="http://schemas.openxmlformats.org/spreadsheetml/2006/main" count="87">
  <si>
    <t>会务服务结算单</t>
  </si>
  <si>
    <t>行程安排：2018年6月7-10日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</si>
  <si>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</si>
  <si>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</si>
  <si>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</si>
  <si>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</si>
  <si>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</si>
  <si>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</si>
  <si>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</si>
  <si>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</si>
  <si>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</si>
  <si>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</si>
  <si>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</si>
  <si>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</si>
  <si>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2018.5.2</t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</si>
  <si>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</si>
  <si>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</si>
  <si>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</si>
  <si>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</si>
  <si>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</si>
  <si>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</si>
  <si>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</si>
  <si>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</si>
  <si>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</si>
  <si>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</si>
  <si>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</si>
  <si>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</si>
  <si>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北京：北京友谊宾馆
（贵宾楼）</t>
  </si>
  <si>
    <t>6月7日</t>
  </si>
  <si>
    <t>6月8日</t>
  </si>
  <si>
    <t>6月9日，有半日延住房费</t>
  </si>
  <si>
    <t>住宿费用合计</t>
  </si>
  <si>
    <t>用餐费用</t>
  </si>
  <si>
    <t>备注</t>
  </si>
  <si>
    <t>6月8日-10日茶歇</t>
  </si>
  <si>
    <t>6月8日午餐</t>
  </si>
  <si>
    <t>6月8日晚餐</t>
  </si>
  <si>
    <t>6月9日午餐</t>
  </si>
  <si>
    <t>6月9日晚餐</t>
  </si>
  <si>
    <t>餐厅服务费</t>
  </si>
  <si>
    <t>加菜、饮料</t>
  </si>
  <si>
    <t>6月10日午餐</t>
  </si>
  <si>
    <t>红酒</t>
  </si>
  <si>
    <t>白酒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</si>
  <si>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</si>
  <si>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</si>
  <si>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</si>
  <si>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</si>
  <si>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</si>
  <si>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</si>
  <si>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6月7日-10日接送机/站</t>
  </si>
  <si>
    <t>接送机（GL8）</t>
  </si>
  <si>
    <t>6月8日：机场-友谊宾馆等候办理入住-地质礼堂
6月10日：如家酒店-友谊宾馆-机场</t>
  </si>
  <si>
    <t>GL8备用车</t>
  </si>
  <si>
    <t>8小时，100公里，预估报价，以实际数量结算</t>
  </si>
  <si>
    <t>超时费</t>
  </si>
  <si>
    <t>6月9日三辆车共超时13小时，100元/小时</t>
  </si>
  <si>
    <t>外出用车</t>
  </si>
  <si>
    <t>6月8日-53座大巴车</t>
  </si>
  <si>
    <t>外出用餐用车</t>
  </si>
  <si>
    <t>6月9日-53座大巴车</t>
  </si>
  <si>
    <t>交通费用共计</t>
  </si>
  <si>
    <t xml:space="preserve">人员费用  </t>
  </si>
  <si>
    <t>人员及司机介绍：</t>
  </si>
  <si>
    <t>当地会议工作人员（接送机/接站）</t>
  </si>
  <si>
    <t>6月7日机场火车站接机/站人员</t>
  </si>
  <si>
    <t>全陪人员</t>
  </si>
  <si>
    <t>6月7日-10日：包含往返交通及其他费用</t>
  </si>
  <si>
    <t>会议拍照</t>
  </si>
  <si>
    <t xml:space="preserve">人员费用共计 </t>
  </si>
  <si>
    <t xml:space="preserve">其他项目 </t>
  </si>
  <si>
    <t>接机牌</t>
  </si>
  <si>
    <t>会议用品</t>
  </si>
  <si>
    <t>笔、本、课程资料、手册、定制物料、桌布等
预估报价以实际数量结算</t>
  </si>
  <si>
    <t>团建费</t>
  </si>
  <si>
    <t>均价</t>
  </si>
  <si>
    <t>水</t>
  </si>
  <si>
    <t>会议期间用水</t>
  </si>
  <si>
    <t>高铁报销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</si>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</sst>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7">
    <numFmt numFmtId="176" formatCode="\¥#,##0.00;\¥\-#,##0.00"/>
    <numFmt numFmtId="43" formatCode="_ * #,##0.00_ ;_ * \-#,##0.00_ ;_ * &quot;-&quot;??_ ;_ @_ "/>
    <numFmt numFmtId="177" formatCode="yyyy&quot;年&quot;m&quot;月&quot;d&quot;日&quot;;@"/>
    <numFmt numFmtId="42" formatCode="_ &quot;￥&quot;* #,##0_ ;_ &quot;￥&quot;* \-#,##0_ ;_ &quot;￥&quot;* &quot;-&quot;_ ;_ @_ "/>
    <numFmt numFmtId="178" formatCode="\¥#,##0.00_);[Red]\(\¥#,##0.00\)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b/>
      <sz val="11"/>
      <name val="微软雅黑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8" borderId="20" applyNumberFormat="0" applyAlignment="0" applyProtection="0">
      <alignment vertical="center"/>
    </xf>
    <xf numFmtId="0" fontId="24" fillId="8" borderId="21" applyNumberFormat="0" applyAlignment="0" applyProtection="0">
      <alignment vertical="center"/>
    </xf>
    <xf numFmtId="0" fontId="27" fillId="25" borderId="24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right" vertical="center" wrapText="1"/>
    </xf>
    <xf numFmtId="177" fontId="5" fillId="4" borderId="1" xfId="49" applyNumberFormat="1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58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178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78" fontId="5" fillId="4" borderId="9" xfId="0" applyNumberFormat="1" applyFont="1" applyFill="1" applyBorder="1" applyAlignment="1">
      <alignment horizontal="center" vertical="center" wrapText="1"/>
    </xf>
    <xf numFmtId="178" fontId="10" fillId="4" borderId="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horizontal="right" vertical="center" wrapText="1"/>
    </xf>
    <xf numFmtId="178" fontId="5" fillId="6" borderId="16" xfId="0" applyNumberFormat="1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right" vertical="center" wrapText="1"/>
    </xf>
    <xf numFmtId="178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"/>
  <sheetViews>
    <sheetView tabSelected="1" zoomScale="80" zoomScaleNormal="80" topLeftCell="A40" workbookViewId="0">
      <selection activeCell="C40" sqref="C40:F40"/>
    </sheetView>
  </sheetViews>
  <sheetFormatPr defaultColWidth="9" defaultRowHeight="15" outlineLevelCol="5"/>
  <cols>
    <col min="1" max="1" width="30.4583333333333" style="4" customWidth="1"/>
    <col min="2" max="2" width="20.6166666666667" style="4" customWidth="1"/>
    <col min="3" max="3" width="20.6166666666667" style="5" customWidth="1"/>
    <col min="4" max="4" width="13.2333333333333" style="5" customWidth="1"/>
    <col min="5" max="5" width="14.4583333333333" style="5" customWidth="1"/>
    <col min="6" max="6" width="52.3833333333333" style="3" customWidth="1"/>
    <col min="7" max="16384" width="9" style="3"/>
  </cols>
  <sheetData>
    <row r="1" ht="40" customHeight="1" spans="1:6">
      <c r="A1" s="6" t="s">
        <v>0</v>
      </c>
      <c r="B1" s="6"/>
      <c r="C1" s="6"/>
      <c r="D1" s="6"/>
      <c r="E1" s="6"/>
      <c r="F1" s="6"/>
    </row>
    <row r="2" s="1" customFormat="1" ht="20.05" customHeight="1" spans="1:6">
      <c r="A2" s="7" t="s">
        <v>1</v>
      </c>
      <c r="B2" s="8" t="s">
        <v>2</v>
      </c>
      <c r="C2" s="9"/>
      <c r="D2" s="9"/>
      <c r="E2" s="8" t="s">
        <v>3</v>
      </c>
      <c r="F2" s="10"/>
    </row>
    <row r="3" s="1" customFormat="1" ht="20.05" customHeight="1" spans="1:6">
      <c r="A3" s="7"/>
      <c r="B3" s="8" t="s">
        <v>4</v>
      </c>
      <c r="C3" s="9" t="s">
        <v>5</v>
      </c>
      <c r="D3" s="9"/>
      <c r="E3" s="8" t="s">
        <v>6</v>
      </c>
      <c r="F3" s="10" t="s">
        <v>7</v>
      </c>
    </row>
    <row r="4" s="1" customFormat="1" ht="20.05" customHeight="1" spans="1:6">
      <c r="A4" s="7"/>
      <c r="B4" s="8" t="s">
        <v>8</v>
      </c>
      <c r="C4" s="9">
        <v>4</v>
      </c>
      <c r="D4" s="9"/>
      <c r="E4" s="11" t="s">
        <v>9</v>
      </c>
      <c r="F4" s="10">
        <v>50</v>
      </c>
    </row>
    <row r="5" s="1" customFormat="1" ht="20.05" customHeight="1" spans="1:6">
      <c r="A5" s="7"/>
      <c r="B5" s="8" t="s">
        <v>10</v>
      </c>
      <c r="C5" s="9"/>
      <c r="D5" s="9"/>
      <c r="E5" s="11"/>
      <c r="F5" s="10"/>
    </row>
    <row r="6" s="1" customFormat="1" ht="20.05" customHeight="1" spans="1:6">
      <c r="A6" s="12" t="s">
        <v>11</v>
      </c>
      <c r="B6" s="13" t="s">
        <v>12</v>
      </c>
      <c r="C6" s="13"/>
      <c r="D6" s="14" t="s">
        <v>13</v>
      </c>
      <c r="E6" s="15" t="s">
        <v>14</v>
      </c>
      <c r="F6" s="15"/>
    </row>
    <row r="7" s="1" customFormat="1" ht="20.05" customHeight="1" spans="1:6">
      <c r="A7" s="16" t="s">
        <v>15</v>
      </c>
      <c r="B7" s="16" t="s">
        <v>16</v>
      </c>
      <c r="C7" s="16"/>
      <c r="D7" s="14" t="s">
        <v>17</v>
      </c>
      <c r="E7" s="16">
        <v>13811302348</v>
      </c>
      <c r="F7" s="16"/>
    </row>
    <row r="8" s="1" customFormat="1" ht="20.05" customHeight="1" spans="1:6">
      <c r="A8" s="17" t="s">
        <v>18</v>
      </c>
      <c r="B8" s="17"/>
      <c r="C8" s="17"/>
      <c r="D8" s="17"/>
      <c r="E8" s="17"/>
      <c r="F8" s="17"/>
    </row>
    <row r="9" s="2" customFormat="1" ht="20.05" customHeight="1" spans="1:6">
      <c r="A9" s="18" t="s">
        <v>19</v>
      </c>
      <c r="B9" s="18" t="s">
        <v>20</v>
      </c>
      <c r="C9" s="18" t="s">
        <v>21</v>
      </c>
      <c r="D9" s="18" t="s">
        <v>22</v>
      </c>
      <c r="E9" s="18" t="s">
        <v>23</v>
      </c>
      <c r="F9" s="18" t="s">
        <v>24</v>
      </c>
    </row>
    <row r="10" s="2" customFormat="1" ht="20.05" customHeight="1" spans="1:6">
      <c r="A10" s="19" t="s">
        <v>25</v>
      </c>
      <c r="B10" s="18" t="s">
        <v>26</v>
      </c>
      <c r="C10" s="20"/>
      <c r="D10" s="20"/>
      <c r="E10" s="20"/>
      <c r="F10" s="20"/>
    </row>
    <row r="11" s="2" customFormat="1" ht="20.05" customHeight="1" spans="1:6">
      <c r="A11" s="21" t="s">
        <v>27</v>
      </c>
      <c r="B11" s="22">
        <v>26</v>
      </c>
      <c r="C11" s="23">
        <v>950</v>
      </c>
      <c r="D11" s="22">
        <v>1</v>
      </c>
      <c r="E11" s="24">
        <f>D11*C11*B11</f>
        <v>24700</v>
      </c>
      <c r="F11" s="25" t="s">
        <v>28</v>
      </c>
    </row>
    <row r="12" s="2" customFormat="1" ht="20.05" customHeight="1" spans="1:6">
      <c r="A12" s="26"/>
      <c r="B12" s="22">
        <v>31</v>
      </c>
      <c r="C12" s="23">
        <v>950</v>
      </c>
      <c r="D12" s="22">
        <v>1</v>
      </c>
      <c r="E12" s="24">
        <f>D12*C12*B12</f>
        <v>29450</v>
      </c>
      <c r="F12" s="25" t="s">
        <v>29</v>
      </c>
    </row>
    <row r="13" s="2" customFormat="1" ht="20.05" customHeight="1" spans="1:6">
      <c r="A13" s="27"/>
      <c r="B13" s="22">
        <v>29.5</v>
      </c>
      <c r="C13" s="23">
        <v>950</v>
      </c>
      <c r="D13" s="22">
        <v>1</v>
      </c>
      <c r="E13" s="24">
        <f>D13*C13*B13</f>
        <v>28025</v>
      </c>
      <c r="F13" s="25" t="s">
        <v>30</v>
      </c>
    </row>
    <row r="14" s="2" customFormat="1" ht="20.05" customHeight="1" spans="1:6">
      <c r="A14" s="28" t="s">
        <v>31</v>
      </c>
      <c r="B14" s="28"/>
      <c r="C14" s="28"/>
      <c r="D14" s="28"/>
      <c r="E14" s="29">
        <f>SUM(E11:E13)</f>
        <v>82175</v>
      </c>
      <c r="F14" s="30"/>
    </row>
    <row r="15" ht="20.05" customHeight="1" spans="1:6">
      <c r="A15" s="17" t="s">
        <v>32</v>
      </c>
      <c r="B15" s="17"/>
      <c r="C15" s="17"/>
      <c r="D15" s="17"/>
      <c r="E15" s="17"/>
      <c r="F15" s="17"/>
    </row>
    <row r="16" ht="20.05" customHeight="1" spans="1:6">
      <c r="A16" s="31" t="s">
        <v>19</v>
      </c>
      <c r="B16" s="18" t="s">
        <v>20</v>
      </c>
      <c r="C16" s="18" t="s">
        <v>21</v>
      </c>
      <c r="D16" s="18" t="s">
        <v>22</v>
      </c>
      <c r="E16" s="18" t="s">
        <v>23</v>
      </c>
      <c r="F16" s="18" t="s">
        <v>33</v>
      </c>
    </row>
    <row r="17" s="2" customFormat="1" ht="20.05" customHeight="1" spans="1:6">
      <c r="A17" s="32" t="s">
        <v>34</v>
      </c>
      <c r="B17" s="33">
        <v>40</v>
      </c>
      <c r="C17" s="23">
        <v>30</v>
      </c>
      <c r="D17" s="22">
        <v>5</v>
      </c>
      <c r="E17" s="24">
        <f t="shared" ref="E17:E26" si="0">D17*C17*B17</f>
        <v>6000</v>
      </c>
      <c r="F17" s="34"/>
    </row>
    <row r="18" s="2" customFormat="1" ht="20.05" customHeight="1" spans="1:6">
      <c r="A18" s="32" t="s">
        <v>35</v>
      </c>
      <c r="B18" s="33">
        <v>40</v>
      </c>
      <c r="C18" s="23">
        <v>150</v>
      </c>
      <c r="D18" s="22">
        <v>1</v>
      </c>
      <c r="E18" s="24">
        <f t="shared" si="0"/>
        <v>6000</v>
      </c>
      <c r="F18" s="34"/>
    </row>
    <row r="19" s="2" customFormat="1" ht="20.05" customHeight="1" spans="1:6">
      <c r="A19" s="32" t="s">
        <v>36</v>
      </c>
      <c r="B19" s="33">
        <v>45</v>
      </c>
      <c r="C19" s="23">
        <v>150</v>
      </c>
      <c r="D19" s="22">
        <v>1</v>
      </c>
      <c r="E19" s="24">
        <f t="shared" si="0"/>
        <v>6750</v>
      </c>
      <c r="F19" s="34"/>
    </row>
    <row r="20" s="2" customFormat="1" ht="20.05" customHeight="1" spans="1:6">
      <c r="A20" s="32" t="s">
        <v>37</v>
      </c>
      <c r="B20" s="33">
        <v>56</v>
      </c>
      <c r="C20" s="23">
        <v>150</v>
      </c>
      <c r="D20" s="22">
        <v>1</v>
      </c>
      <c r="E20" s="24">
        <f t="shared" si="0"/>
        <v>8400</v>
      </c>
      <c r="F20" s="34"/>
    </row>
    <row r="21" s="2" customFormat="1" ht="20.05" customHeight="1" spans="1:6">
      <c r="A21" s="35" t="s">
        <v>38</v>
      </c>
      <c r="B21" s="33">
        <v>45</v>
      </c>
      <c r="C21" s="24">
        <v>398</v>
      </c>
      <c r="D21" s="33">
        <v>1</v>
      </c>
      <c r="E21" s="24">
        <f t="shared" si="0"/>
        <v>17910</v>
      </c>
      <c r="F21" s="36"/>
    </row>
    <row r="22" s="2" customFormat="1" ht="20.05" customHeight="1" spans="1:6">
      <c r="A22" s="37"/>
      <c r="B22" s="33">
        <v>1</v>
      </c>
      <c r="C22" s="24">
        <v>3000</v>
      </c>
      <c r="D22" s="33">
        <v>1</v>
      </c>
      <c r="E22" s="24">
        <f t="shared" si="0"/>
        <v>3000</v>
      </c>
      <c r="F22" s="36" t="s">
        <v>39</v>
      </c>
    </row>
    <row r="23" s="2" customFormat="1" ht="20.05" customHeight="1" spans="1:6">
      <c r="A23" s="38"/>
      <c r="B23" s="33">
        <v>1</v>
      </c>
      <c r="C23" s="24">
        <v>2110</v>
      </c>
      <c r="D23" s="33">
        <v>1</v>
      </c>
      <c r="E23" s="24">
        <f t="shared" si="0"/>
        <v>2110</v>
      </c>
      <c r="F23" s="36" t="s">
        <v>40</v>
      </c>
    </row>
    <row r="24" s="2" customFormat="1" ht="20.05" customHeight="1" spans="1:6">
      <c r="A24" s="32" t="s">
        <v>41</v>
      </c>
      <c r="B24" s="33">
        <v>40</v>
      </c>
      <c r="C24" s="23">
        <v>150</v>
      </c>
      <c r="D24" s="22">
        <v>1</v>
      </c>
      <c r="E24" s="24">
        <f t="shared" si="0"/>
        <v>6000</v>
      </c>
      <c r="F24" s="34"/>
    </row>
    <row r="25" s="2" customFormat="1" ht="20.05" customHeight="1" spans="1:6">
      <c r="A25" s="32" t="s">
        <v>42</v>
      </c>
      <c r="B25" s="33">
        <v>10</v>
      </c>
      <c r="C25" s="23">
        <v>299</v>
      </c>
      <c r="D25" s="22">
        <v>1</v>
      </c>
      <c r="E25" s="24">
        <f t="shared" si="0"/>
        <v>2990</v>
      </c>
      <c r="F25" s="34"/>
    </row>
    <row r="26" s="2" customFormat="1" ht="20.05" customHeight="1" spans="1:6">
      <c r="A26" s="32" t="s">
        <v>43</v>
      </c>
      <c r="B26" s="33">
        <v>18</v>
      </c>
      <c r="C26" s="23">
        <v>168</v>
      </c>
      <c r="D26" s="22">
        <v>1</v>
      </c>
      <c r="E26" s="24">
        <f t="shared" si="0"/>
        <v>3024</v>
      </c>
      <c r="F26" s="34"/>
    </row>
    <row r="27" ht="20.05" customHeight="1" spans="1:6">
      <c r="A27" s="28" t="s">
        <v>44</v>
      </c>
      <c r="B27" s="28"/>
      <c r="C27" s="28"/>
      <c r="D27" s="28"/>
      <c r="E27" s="29">
        <f>SUM(E17:E26)</f>
        <v>62184</v>
      </c>
      <c r="F27" s="30"/>
    </row>
    <row r="28" ht="20.05" customHeight="1" spans="1:6">
      <c r="A28" s="17" t="s">
        <v>45</v>
      </c>
      <c r="B28" s="17"/>
      <c r="C28" s="17"/>
      <c r="D28" s="17"/>
      <c r="E28" s="17"/>
      <c r="F28" s="17"/>
    </row>
    <row r="29" ht="20.05" customHeight="1" spans="1:6">
      <c r="A29" s="39" t="s">
        <v>19</v>
      </c>
      <c r="B29" s="39" t="s">
        <v>20</v>
      </c>
      <c r="C29" s="40" t="s">
        <v>46</v>
      </c>
      <c r="D29" s="40" t="s">
        <v>22</v>
      </c>
      <c r="E29" s="40" t="s">
        <v>23</v>
      </c>
      <c r="F29" s="9" t="s">
        <v>33</v>
      </c>
    </row>
    <row r="30" ht="20.05" customHeight="1" spans="1:6">
      <c r="A30" s="18" t="s">
        <v>47</v>
      </c>
      <c r="B30" s="18" t="s">
        <v>48</v>
      </c>
      <c r="C30" s="20"/>
      <c r="D30" s="20"/>
      <c r="E30" s="20"/>
      <c r="F30" s="20"/>
    </row>
    <row r="31" ht="20.05" customHeight="1" spans="1:6">
      <c r="A31" s="41" t="s">
        <v>49</v>
      </c>
      <c r="B31" s="42">
        <v>28</v>
      </c>
      <c r="C31" s="43">
        <v>260</v>
      </c>
      <c r="D31" s="42">
        <v>2</v>
      </c>
      <c r="E31" s="44">
        <f t="shared" ref="E31:E37" si="1">D31*C31*B31</f>
        <v>14560</v>
      </c>
      <c r="F31" s="45" t="s">
        <v>50</v>
      </c>
    </row>
    <row r="32" ht="20.05" customHeight="1" spans="1:6">
      <c r="A32" s="41" t="s">
        <v>51</v>
      </c>
      <c r="B32" s="42">
        <v>3</v>
      </c>
      <c r="C32" s="43">
        <v>400</v>
      </c>
      <c r="D32" s="42">
        <v>1</v>
      </c>
      <c r="E32" s="44">
        <f t="shared" si="1"/>
        <v>1200</v>
      </c>
      <c r="F32" s="45" t="s">
        <v>50</v>
      </c>
    </row>
    <row r="33" ht="33" spans="1:6">
      <c r="A33" s="41" t="s">
        <v>49</v>
      </c>
      <c r="B33" s="42">
        <v>3</v>
      </c>
      <c r="C33" s="43">
        <v>350</v>
      </c>
      <c r="D33" s="42">
        <v>1</v>
      </c>
      <c r="E33" s="44">
        <f t="shared" si="1"/>
        <v>1050</v>
      </c>
      <c r="F33" s="45" t="s">
        <v>52</v>
      </c>
    </row>
    <row r="34" ht="20.05" customHeight="1" spans="1:6">
      <c r="A34" s="46" t="s">
        <v>53</v>
      </c>
      <c r="B34" s="47">
        <v>3</v>
      </c>
      <c r="C34" s="48">
        <v>850</v>
      </c>
      <c r="D34" s="47">
        <v>3</v>
      </c>
      <c r="E34" s="48">
        <f t="shared" si="1"/>
        <v>7650</v>
      </c>
      <c r="F34" s="45" t="s">
        <v>54</v>
      </c>
    </row>
    <row r="35" ht="20.05" customHeight="1" spans="1:6">
      <c r="A35" s="46" t="s">
        <v>55</v>
      </c>
      <c r="B35" s="47">
        <v>13</v>
      </c>
      <c r="C35" s="48">
        <v>100</v>
      </c>
      <c r="D35" s="47">
        <v>1</v>
      </c>
      <c r="E35" s="48">
        <f t="shared" si="1"/>
        <v>1300</v>
      </c>
      <c r="F35" s="45" t="s">
        <v>56</v>
      </c>
    </row>
    <row r="36" ht="20.05" customHeight="1" spans="1:6">
      <c r="A36" s="46" t="s">
        <v>57</v>
      </c>
      <c r="B36" s="47">
        <v>2</v>
      </c>
      <c r="C36" s="48">
        <v>1600</v>
      </c>
      <c r="D36" s="47">
        <v>1</v>
      </c>
      <c r="E36" s="48">
        <f t="shared" si="1"/>
        <v>3200</v>
      </c>
      <c r="F36" s="45" t="s">
        <v>58</v>
      </c>
    </row>
    <row r="37" ht="20.05" customHeight="1" spans="1:6">
      <c r="A37" s="46" t="s">
        <v>59</v>
      </c>
      <c r="B37" s="47">
        <v>2</v>
      </c>
      <c r="C37" s="48">
        <v>1600</v>
      </c>
      <c r="D37" s="47">
        <v>1</v>
      </c>
      <c r="E37" s="48">
        <f t="shared" si="1"/>
        <v>3200</v>
      </c>
      <c r="F37" s="45" t="s">
        <v>60</v>
      </c>
    </row>
    <row r="38" ht="20.05" customHeight="1" spans="1:6">
      <c r="A38" s="28" t="s">
        <v>61</v>
      </c>
      <c r="B38" s="28"/>
      <c r="C38" s="28"/>
      <c r="D38" s="28"/>
      <c r="E38" s="29">
        <f>SUM(E31:E37)</f>
        <v>32160</v>
      </c>
      <c r="F38" s="30"/>
    </row>
    <row r="39" ht="20.05" customHeight="1" spans="1:6">
      <c r="A39" s="17" t="s">
        <v>62</v>
      </c>
      <c r="B39" s="17"/>
      <c r="C39" s="17"/>
      <c r="D39" s="17"/>
      <c r="E39" s="17"/>
      <c r="F39" s="17"/>
    </row>
    <row r="40" ht="20.05" customHeight="1" spans="1:6">
      <c r="A40" s="18" t="s">
        <v>62</v>
      </c>
      <c r="B40" s="18" t="s">
        <v>63</v>
      </c>
      <c r="C40" s="20"/>
      <c r="D40" s="20"/>
      <c r="E40" s="20"/>
      <c r="F40" s="20"/>
    </row>
    <row r="41" ht="20.05" customHeight="1" spans="1:6">
      <c r="A41" s="46" t="s">
        <v>64</v>
      </c>
      <c r="B41" s="47">
        <v>5</v>
      </c>
      <c r="C41" s="48">
        <v>500</v>
      </c>
      <c r="D41" s="47">
        <v>1</v>
      </c>
      <c r="E41" s="44">
        <f t="shared" ref="E41:E43" si="2">D41*C41*B41</f>
        <v>2500</v>
      </c>
      <c r="F41" s="34" t="s">
        <v>65</v>
      </c>
    </row>
    <row r="42" ht="20.05" customHeight="1" spans="1:6">
      <c r="A42" s="46" t="s">
        <v>66</v>
      </c>
      <c r="B42" s="47">
        <v>3</v>
      </c>
      <c r="C42" s="48">
        <v>600</v>
      </c>
      <c r="D42" s="47">
        <v>4</v>
      </c>
      <c r="E42" s="44">
        <f t="shared" si="2"/>
        <v>7200</v>
      </c>
      <c r="F42" s="34" t="s">
        <v>67</v>
      </c>
    </row>
    <row r="43" ht="20.05" customHeight="1" spans="1:6">
      <c r="A43" s="46" t="s">
        <v>68</v>
      </c>
      <c r="B43" s="47">
        <v>1</v>
      </c>
      <c r="C43" s="48">
        <v>1200</v>
      </c>
      <c r="D43" s="47">
        <v>1</v>
      </c>
      <c r="E43" s="44">
        <f t="shared" si="2"/>
        <v>1200</v>
      </c>
      <c r="F43" s="34"/>
    </row>
    <row r="44" s="2" customFormat="1" ht="20.05" customHeight="1" spans="1:6">
      <c r="A44" s="49" t="s">
        <v>69</v>
      </c>
      <c r="B44" s="49"/>
      <c r="C44" s="49"/>
      <c r="D44" s="49"/>
      <c r="E44" s="29">
        <f>SUM(E41:E43)</f>
        <v>10900</v>
      </c>
      <c r="F44" s="50"/>
    </row>
    <row r="45" ht="20.05" customHeight="1" spans="1:6">
      <c r="A45" s="51" t="s">
        <v>70</v>
      </c>
      <c r="B45" s="52"/>
      <c r="C45" s="52"/>
      <c r="D45" s="52"/>
      <c r="E45" s="52"/>
      <c r="F45" s="53"/>
    </row>
    <row r="46" s="2" customFormat="1" ht="20.05" customHeight="1" spans="1:6">
      <c r="A46" s="54" t="s">
        <v>19</v>
      </c>
      <c r="B46" s="55" t="s">
        <v>20</v>
      </c>
      <c r="C46" s="56" t="s">
        <v>46</v>
      </c>
      <c r="D46" s="56" t="s">
        <v>22</v>
      </c>
      <c r="E46" s="57" t="s">
        <v>23</v>
      </c>
      <c r="F46" s="58" t="s">
        <v>33</v>
      </c>
    </row>
    <row r="47" ht="20.05" customHeight="1" spans="1:6">
      <c r="A47" s="59" t="s">
        <v>71</v>
      </c>
      <c r="B47" s="22">
        <v>3</v>
      </c>
      <c r="C47" s="48">
        <v>50</v>
      </c>
      <c r="D47" s="47">
        <v>1</v>
      </c>
      <c r="E47" s="43">
        <f>D47*C47*B47</f>
        <v>150</v>
      </c>
      <c r="F47" s="60"/>
    </row>
    <row r="48" ht="33" spans="1:6">
      <c r="A48" s="46" t="s">
        <v>72</v>
      </c>
      <c r="B48" s="22">
        <v>1</v>
      </c>
      <c r="C48" s="48">
        <v>8210.68</v>
      </c>
      <c r="D48" s="47">
        <v>1</v>
      </c>
      <c r="E48" s="43">
        <f>D48*C48*B48</f>
        <v>8210.68</v>
      </c>
      <c r="F48" s="61" t="s">
        <v>73</v>
      </c>
    </row>
    <row r="49" s="3" customFormat="1" ht="27" customHeight="1" spans="1:6">
      <c r="A49" s="46" t="s">
        <v>74</v>
      </c>
      <c r="B49" s="22">
        <v>66</v>
      </c>
      <c r="C49" s="48">
        <v>288</v>
      </c>
      <c r="D49" s="47">
        <v>1</v>
      </c>
      <c r="E49" s="43">
        <f>D49*C49*B49</f>
        <v>19008</v>
      </c>
      <c r="F49" s="61" t="s">
        <v>75</v>
      </c>
    </row>
    <row r="50" s="3" customFormat="1" ht="27" customHeight="1" spans="1:6">
      <c r="A50" s="46" t="s">
        <v>76</v>
      </c>
      <c r="B50" s="22">
        <v>12</v>
      </c>
      <c r="C50" s="48">
        <v>30</v>
      </c>
      <c r="D50" s="47">
        <v>1</v>
      </c>
      <c r="E50" s="43">
        <f>D50*C50*B50</f>
        <v>360</v>
      </c>
      <c r="F50" s="61" t="s">
        <v>77</v>
      </c>
    </row>
    <row r="51" s="3" customFormat="1" ht="27" customHeight="1" spans="1:6">
      <c r="A51" s="46" t="s">
        <v>78</v>
      </c>
      <c r="B51" s="22">
        <v>1</v>
      </c>
      <c r="C51" s="48">
        <v>14200</v>
      </c>
      <c r="D51" s="47">
        <v>1</v>
      </c>
      <c r="E51" s="43">
        <f>D51*C51*B51</f>
        <v>14200</v>
      </c>
      <c r="F51" s="61"/>
    </row>
    <row r="52" ht="20.05" customHeight="1" spans="1:6">
      <c r="A52" s="62" t="s">
        <v>79</v>
      </c>
      <c r="B52" s="63"/>
      <c r="C52" s="63"/>
      <c r="D52" s="64"/>
      <c r="E52" s="65">
        <f>SUM(E47:E51)</f>
        <v>41928.68</v>
      </c>
      <c r="F52" s="66"/>
    </row>
    <row r="53" ht="20.05" customHeight="1" spans="1:6">
      <c r="A53" s="67" t="s">
        <v>80</v>
      </c>
      <c r="B53" s="67"/>
      <c r="C53" s="67"/>
      <c r="D53" s="67"/>
      <c r="E53" s="68">
        <f>E14+E27+E38+E44+E52</f>
        <v>229347.68</v>
      </c>
      <c r="F53" s="13"/>
    </row>
    <row r="54" ht="20.05" customHeight="1" spans="1:6">
      <c r="A54" s="67" t="s">
        <v>81</v>
      </c>
      <c r="B54" s="67"/>
      <c r="C54" s="67"/>
      <c r="D54" s="67"/>
      <c r="E54" s="68">
        <f>E53*0.1</f>
        <v>22934.768</v>
      </c>
      <c r="F54" s="13"/>
    </row>
    <row r="55" ht="20.05" customHeight="1" spans="1:6">
      <c r="A55" s="67" t="s">
        <v>82</v>
      </c>
      <c r="B55" s="67"/>
      <c r="C55" s="67"/>
      <c r="D55" s="67"/>
      <c r="E55" s="68">
        <f>E53+E54</f>
        <v>252282.448</v>
      </c>
      <c r="F55" s="13"/>
    </row>
    <row r="56" ht="20.05" customHeight="1" spans="1:6">
      <c r="A56" s="69" t="s">
        <v>83</v>
      </c>
      <c r="B56" s="69"/>
      <c r="C56" s="69"/>
      <c r="D56" s="69"/>
      <c r="E56" s="29">
        <f>E55*0.06</f>
        <v>15136.94688</v>
      </c>
      <c r="F56" s="50" t="s">
        <v>84</v>
      </c>
    </row>
    <row r="57" ht="20.05" customHeight="1" spans="1:6">
      <c r="A57" s="69" t="s">
        <v>85</v>
      </c>
      <c r="B57" s="69"/>
      <c r="C57" s="69"/>
      <c r="D57" s="69"/>
      <c r="E57" s="29">
        <f>E56+E55</f>
        <v>267419.39488</v>
      </c>
      <c r="F57" s="50" t="s">
        <v>86</v>
      </c>
    </row>
    <row r="58" ht="20.05" customHeight="1"/>
    <row r="59" ht="20.05" customHeight="1"/>
    <row r="60" ht="20.05" customHeight="1"/>
    <row r="61" ht="20.05" customHeight="1"/>
  </sheetData>
  <mergeCells count="30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C10:F10"/>
    <mergeCell ref="A14:D14"/>
    <mergeCell ref="A15:F15"/>
    <mergeCell ref="A27:D27"/>
    <mergeCell ref="A28:F28"/>
    <mergeCell ref="C30:F30"/>
    <mergeCell ref="A38:D38"/>
    <mergeCell ref="A39:F39"/>
    <mergeCell ref="C40:F40"/>
    <mergeCell ref="A44:D44"/>
    <mergeCell ref="A45:F45"/>
    <mergeCell ref="A52:D52"/>
    <mergeCell ref="A53:D53"/>
    <mergeCell ref="A54:D54"/>
    <mergeCell ref="A55:D55"/>
    <mergeCell ref="A56:D56"/>
    <mergeCell ref="A57:D57"/>
    <mergeCell ref="A2:A5"/>
    <mergeCell ref="A11:A13"/>
    <mergeCell ref="A21:A23"/>
  </mergeCells>
  <pageMargins left="0.75" right="0.75" top="1" bottom="1" header="0.511805555555556" footer="0.511805555555556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2018-03-09T10:11:00Z</dcterms:created>
  <dcterms:modified xsi:type="dcterms:W3CDTF">2018-07-03T01:13:01Z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10</vt:lpwstr>
  </property>
</Properties>
</file>