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<sst xmlns="http://schemas.openxmlformats.org/spreadsheetml/2006/main" count="124" uniqueCount="96">
  <si>
    <t>【借款报销单】</t>
  </si>
  <si>
    <t>团号：HMOA-190124-SHK620</t>
  </si>
  <si>
    <t>会议日期：1月14日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</si>
  <si>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</si>
  <si>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</si>
  <si>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</si>
  <si>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</si>
  <si>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</si>
  <si>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</si>
  <si>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</si>
  <si>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</si>
  <si>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</si>
  <si>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</si>
  <si>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</si>
  <si>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</si>
  <si>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</si>
  <si>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</si>
  <si>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</si>
  <si>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</si>
  <si>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</si>
  <si>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</si>
  <si>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</si>
  <si>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结算文件支持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</si>
  <si>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</si>
  <si>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</si>
  <si>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</si>
  <si>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</si>
  <si>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</si>
  <si>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</si>
  <si>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</si>
  <si>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</si>
  <si>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</si>
  <si>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</si>
  <si>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</si>
  <si>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</si>
  <si>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</si>
  <si>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</si>
  <si>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</si>
  <si>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</si>
  <si>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</si>
  <si>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</si>
  <si>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</si>
  <si>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</si>
  <si>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淘宝采购物品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</si>
  <si>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</si>
  <si>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</si>
  <si>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</si>
  <si>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</si>
  <si>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</si>
  <si>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</si>
  <si>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</si>
  <si>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</si>
  <si>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高原</t>
  </si>
  <si>
    <t>总监：</t>
  </si>
  <si>
    <t>合规：</t>
  </si>
  <si>
    <t>财务：</t>
  </si>
  <si>
    <t>【员工差旅报销单】</t>
  </si>
  <si>
    <t>姓名: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</si>
  <si>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</si>
  <si>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</si>
  <si>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</si>
  <si>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</si>
  <si>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</si>
  <si>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</si>
  <si>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</si>
  <si>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2019.1.21-1.24</t>
  </si>
  <si>
    <t>报销日期:</t>
  </si>
  <si>
    <t>2019.4.17</t>
  </si>
  <si>
    <t>团号:</t>
  </si>
  <si>
    <t xml:space="preserve">HMOA-190124-SHK620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</si>
  <si>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</si>
  <si>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</si>
  <si>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</si>
  <si>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</si>
  <si>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</si>
  <si>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</si>
  <si>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</si>
  <si>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</si>
  <si>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</si>
  <si>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</si>
  <si>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1.21采买礼盒</t>
  </si>
  <si>
    <t>1.24采买道具</t>
  </si>
  <si>
    <t>住宿费</t>
  </si>
  <si>
    <t>住宿</t>
  </si>
  <si>
    <t>餐费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</si>
  <si>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</si>
  <si>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</si>
  <si>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</si>
  <si>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</si>
  <si>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</si>
  <si>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</si>
  <si>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</si>
  <si>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</si>
  <si>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</si>
  <si>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</si>
  <si>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全年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</si>
</sst>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2"/>
      <color indexed="8"/>
      <name val="Avenir Next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29" borderId="23" applyNumberFormat="0" applyAlignment="0" applyProtection="0">
      <alignment vertical="center"/>
    </xf>
    <xf numFmtId="0" fontId="30" fillId="29" borderId="19" applyNumberFormat="0" applyAlignment="0" applyProtection="0">
      <alignment vertical="center"/>
    </xf>
    <xf numFmtId="0" fontId="19" fillId="15" borderId="1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8" xfId="0" applyNumberFormat="1" applyBorder="1" applyAlignment="1">
      <alignment vertical="center"/>
    </xf>
    <xf numFmtId="178" fontId="10" fillId="0" borderId="8" xfId="0" applyNumberFormat="1" applyFont="1" applyBorder="1" applyAlignment="1">
      <alignment vertical="top" wrapText="1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center" vertical="center"/>
    </xf>
    <xf numFmtId="176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55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opLeftCell="A41" workbookViewId="0">
      <selection activeCell="B58" sqref="B58"/>
    </sheetView>
  </sheetViews>
  <sheetFormatPr defaultColWidth="8.83333333333333" defaultRowHeight="21" customHeight="1"/>
  <cols>
    <col min="1" max="1" width="8.83333333333333" style="53"/>
    <col min="2" max="2" width="16.6666666666667" customWidth="1"/>
    <col min="3" max="3" width="14.8333333333333" style="54" customWidth="1"/>
    <col min="5" max="5" width="13.6666666666667" customWidth="1"/>
    <col min="6" max="6" width="13.5" customWidth="1"/>
    <col min="7" max="7" width="12.3333333333333" customWidth="1"/>
    <col min="8" max="8" width="13.5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ht="13.5" spans="1:10">
      <c r="A8" s="63">
        <v>1</v>
      </c>
      <c r="B8" s="64" t="s">
        <v>15</v>
      </c>
      <c r="C8" s="65">
        <v>0</v>
      </c>
      <c r="D8" s="66">
        <v>1</v>
      </c>
      <c r="E8" s="65">
        <f>C8*D8</f>
        <v>0</v>
      </c>
      <c r="F8" s="65"/>
      <c r="G8" s="65">
        <v>0</v>
      </c>
      <c r="H8" s="65">
        <f t="shared" ref="H8:H49" si="0">F8+G8</f>
        <v>0</v>
      </c>
      <c r="I8" s="90"/>
      <c r="J8" s="91" t="s">
        <v>16</v>
      </c>
    </row>
    <row r="9" ht="13.5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90"/>
      <c r="J9" s="92"/>
    </row>
    <row r="10" ht="13.5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90"/>
      <c r="J10" s="92"/>
    </row>
    <row r="11" ht="13.5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90"/>
      <c r="J11" s="92"/>
    </row>
    <row r="12" ht="13.5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90"/>
      <c r="J12" s="92"/>
    </row>
    <row r="13" s="52" customFormat="1" ht="16.5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93"/>
      <c r="J13" s="94"/>
    </row>
    <row r="14" ht="13.5" spans="1:10">
      <c r="A14" s="70">
        <v>2</v>
      </c>
      <c r="B14" s="71" t="s">
        <v>18</v>
      </c>
      <c r="C14" s="72">
        <v>0</v>
      </c>
      <c r="D14" s="70"/>
      <c r="E14" s="72">
        <f t="shared" ref="E14:E47" si="2">C14*D14</f>
        <v>0</v>
      </c>
      <c r="F14" s="65">
        <v>0</v>
      </c>
      <c r="G14" s="65">
        <v>0</v>
      </c>
      <c r="H14" s="65">
        <f t="shared" si="0"/>
        <v>0</v>
      </c>
      <c r="I14" s="90"/>
      <c r="J14" s="91" t="s">
        <v>19</v>
      </c>
    </row>
    <row r="15" ht="13.5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si="0"/>
        <v>0</v>
      </c>
      <c r="I15" s="90"/>
      <c r="J15" s="92"/>
    </row>
    <row r="16" s="52" customFormat="1" ht="16.5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93"/>
      <c r="J16" s="94"/>
    </row>
    <row r="17" ht="13.5" spans="1:10">
      <c r="A17" s="63">
        <v>3</v>
      </c>
      <c r="B17" s="64" t="s">
        <v>21</v>
      </c>
      <c r="C17" s="65">
        <v>5000</v>
      </c>
      <c r="D17" s="66">
        <v>1</v>
      </c>
      <c r="E17" s="65">
        <f t="shared" si="2"/>
        <v>5000</v>
      </c>
      <c r="F17" s="65">
        <v>7968</v>
      </c>
      <c r="G17" s="65">
        <v>0</v>
      </c>
      <c r="H17" s="65">
        <f t="shared" si="0"/>
        <v>7968</v>
      </c>
      <c r="I17" s="90" t="s">
        <v>22</v>
      </c>
      <c r="J17" s="95" t="s">
        <v>23</v>
      </c>
    </row>
    <row r="18" ht="13.5" spans="1:10">
      <c r="A18" s="63"/>
      <c r="B18" s="64"/>
      <c r="C18" s="65"/>
      <c r="D18" s="66"/>
      <c r="E18" s="65"/>
      <c r="F18" s="65">
        <v>5600</v>
      </c>
      <c r="G18" s="65">
        <v>0</v>
      </c>
      <c r="H18" s="65">
        <f t="shared" si="0"/>
        <v>5600</v>
      </c>
      <c r="I18" s="90"/>
      <c r="J18" s="96"/>
    </row>
    <row r="19" ht="13.5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90"/>
      <c r="J19" s="96"/>
    </row>
    <row r="20" ht="13.5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90"/>
      <c r="J20" s="96"/>
    </row>
    <row r="21" s="52" customFormat="1" ht="16.5" spans="1:10">
      <c r="A21" s="67"/>
      <c r="B21" s="68" t="s">
        <v>24</v>
      </c>
      <c r="C21" s="69">
        <f>SUM(C17)</f>
        <v>5000</v>
      </c>
      <c r="D21" s="69">
        <f t="shared" ref="D21:E21" si="3">SUM(D17)</f>
        <v>1</v>
      </c>
      <c r="E21" s="69">
        <f t="shared" si="3"/>
        <v>5000</v>
      </c>
      <c r="F21" s="69">
        <f>SUM(F17:F20)</f>
        <v>13568</v>
      </c>
      <c r="G21" s="69">
        <f t="shared" ref="G21:H21" si="4">SUM(G17:G20)</f>
        <v>0</v>
      </c>
      <c r="H21" s="69">
        <f t="shared" si="4"/>
        <v>13568</v>
      </c>
      <c r="I21" s="93"/>
      <c r="J21" s="97"/>
    </row>
    <row r="22" ht="13.5" spans="1:10">
      <c r="A22" s="63">
        <v>4</v>
      </c>
      <c r="B22" s="64" t="s">
        <v>25</v>
      </c>
      <c r="C22" s="65">
        <v>5000</v>
      </c>
      <c r="D22" s="66">
        <v>1</v>
      </c>
      <c r="E22" s="65">
        <f t="shared" si="2"/>
        <v>5000</v>
      </c>
      <c r="F22" s="65">
        <v>0</v>
      </c>
      <c r="G22" s="65">
        <v>0</v>
      </c>
      <c r="H22" s="65">
        <f t="shared" si="0"/>
        <v>0</v>
      </c>
      <c r="I22" s="90"/>
      <c r="J22" s="95" t="s">
        <v>26</v>
      </c>
    </row>
    <row r="23" ht="13.5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90"/>
      <c r="J23" s="96"/>
    </row>
    <row r="24" s="52" customFormat="1" ht="16.5" spans="1:10">
      <c r="A24" s="67"/>
      <c r="B24" s="68" t="s">
        <v>27</v>
      </c>
      <c r="C24" s="69">
        <f>SUM(C22)</f>
        <v>5000</v>
      </c>
      <c r="D24" s="69">
        <f t="shared" ref="D24:E24" si="5">SUM(D22)</f>
        <v>1</v>
      </c>
      <c r="E24" s="69">
        <f t="shared" si="5"/>
        <v>5000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93"/>
      <c r="J24" s="97"/>
    </row>
    <row r="25" ht="13.5" spans="1:10">
      <c r="A25" s="70">
        <v>5</v>
      </c>
      <c r="B25" s="71" t="s">
        <v>28</v>
      </c>
      <c r="C25" s="72">
        <v>20000</v>
      </c>
      <c r="D25" s="70">
        <v>1</v>
      </c>
      <c r="E25" s="72">
        <f t="shared" si="2"/>
        <v>20000</v>
      </c>
      <c r="F25" s="65">
        <v>14905.52</v>
      </c>
      <c r="G25" s="65">
        <v>0</v>
      </c>
      <c r="H25" s="65">
        <f t="shared" si="0"/>
        <v>14905.52</v>
      </c>
      <c r="I25" s="90"/>
      <c r="J25" s="91" t="s">
        <v>29</v>
      </c>
    </row>
    <row r="26" ht="13.5" spans="1:10">
      <c r="A26" s="76"/>
      <c r="B26" s="77"/>
      <c r="C26" s="78"/>
      <c r="D26" s="76"/>
      <c r="E26" s="78"/>
      <c r="F26" s="65">
        <v>0</v>
      </c>
      <c r="G26" s="65">
        <v>0</v>
      </c>
      <c r="H26" s="65">
        <f t="shared" si="0"/>
        <v>0</v>
      </c>
      <c r="I26" s="90"/>
      <c r="J26" s="92"/>
    </row>
    <row r="27" ht="13.5" spans="1:10">
      <c r="A27" s="76"/>
      <c r="B27" s="77"/>
      <c r="C27" s="78"/>
      <c r="D27" s="76"/>
      <c r="E27" s="78"/>
      <c r="F27" s="65">
        <v>0</v>
      </c>
      <c r="G27" s="65">
        <v>0</v>
      </c>
      <c r="H27" s="65">
        <f t="shared" si="0"/>
        <v>0</v>
      </c>
      <c r="I27" s="90"/>
      <c r="J27" s="92"/>
    </row>
    <row r="28" ht="13.5" spans="1:10">
      <c r="A28" s="76"/>
      <c r="B28" s="77"/>
      <c r="C28" s="78"/>
      <c r="D28" s="76"/>
      <c r="E28" s="78"/>
      <c r="F28" s="65">
        <v>0</v>
      </c>
      <c r="G28" s="65">
        <v>0</v>
      </c>
      <c r="H28" s="65">
        <f t="shared" si="0"/>
        <v>0</v>
      </c>
      <c r="I28" s="90"/>
      <c r="J28" s="92"/>
    </row>
    <row r="29" s="52" customFormat="1" ht="16.5" spans="1:10">
      <c r="A29" s="67"/>
      <c r="B29" s="68" t="s">
        <v>30</v>
      </c>
      <c r="C29" s="69">
        <f>SUM(C25)</f>
        <v>20000</v>
      </c>
      <c r="D29" s="69">
        <f>SUM(D25)</f>
        <v>1</v>
      </c>
      <c r="E29" s="69">
        <f>SUM(E25)</f>
        <v>20000</v>
      </c>
      <c r="F29" s="69">
        <f>SUM(F25:F28)</f>
        <v>14905.52</v>
      </c>
      <c r="G29" s="69">
        <f>SUM(G25:G28)</f>
        <v>0</v>
      </c>
      <c r="H29" s="69">
        <f>SUM(H25:H28)</f>
        <v>14905.52</v>
      </c>
      <c r="I29" s="93"/>
      <c r="J29" s="94"/>
    </row>
    <row r="30" ht="13.5" spans="1:10">
      <c r="A30" s="63">
        <v>6</v>
      </c>
      <c r="B30" s="64" t="s">
        <v>31</v>
      </c>
      <c r="C30" s="65">
        <v>0</v>
      </c>
      <c r="D30" s="66"/>
      <c r="E30" s="65">
        <f t="shared" si="2"/>
        <v>0</v>
      </c>
      <c r="F30" s="65">
        <v>0</v>
      </c>
      <c r="G30" s="65">
        <v>0</v>
      </c>
      <c r="H30" s="65">
        <f t="shared" si="0"/>
        <v>0</v>
      </c>
      <c r="I30" s="90"/>
      <c r="J30" s="91" t="s">
        <v>32</v>
      </c>
    </row>
    <row r="31" ht="13.5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90"/>
      <c r="J31" s="96"/>
    </row>
    <row r="32" ht="13.5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0"/>
        <v>0</v>
      </c>
      <c r="I32" s="90"/>
      <c r="J32" s="96"/>
    </row>
    <row r="33" ht="13.5" spans="1:10">
      <c r="A33" s="63"/>
      <c r="B33" s="64"/>
      <c r="C33" s="65"/>
      <c r="D33" s="66"/>
      <c r="E33" s="65"/>
      <c r="F33" s="65">
        <v>0</v>
      </c>
      <c r="G33" s="65">
        <v>0</v>
      </c>
      <c r="H33" s="65">
        <f t="shared" si="0"/>
        <v>0</v>
      </c>
      <c r="I33" s="90"/>
      <c r="J33" s="96"/>
    </row>
    <row r="34" s="52" customFormat="1" ht="16.5" spans="1:10">
      <c r="A34" s="67"/>
      <c r="B34" s="68" t="s">
        <v>33</v>
      </c>
      <c r="C34" s="69">
        <f>SUM(C30)</f>
        <v>0</v>
      </c>
      <c r="D34" s="69">
        <f t="shared" ref="D34:E34" si="7">SUM(D30)</f>
        <v>0</v>
      </c>
      <c r="E34" s="69">
        <f t="shared" si="7"/>
        <v>0</v>
      </c>
      <c r="F34" s="69">
        <f>SUM(F30:F33)</f>
        <v>0</v>
      </c>
      <c r="G34" s="69">
        <f t="shared" ref="G34:H34" si="8">SUM(G30:G33)</f>
        <v>0</v>
      </c>
      <c r="H34" s="69">
        <f t="shared" si="8"/>
        <v>0</v>
      </c>
      <c r="I34" s="93"/>
      <c r="J34" s="97"/>
    </row>
    <row r="35" ht="13.5" spans="1:10">
      <c r="A35" s="63">
        <v>7</v>
      </c>
      <c r="B35" s="64" t="s">
        <v>34</v>
      </c>
      <c r="C35" s="65">
        <v>0</v>
      </c>
      <c r="D35" s="66">
        <v>1</v>
      </c>
      <c r="E35" s="65">
        <f t="shared" si="2"/>
        <v>0</v>
      </c>
      <c r="F35" s="65">
        <v>0</v>
      </c>
      <c r="G35" s="65">
        <v>0</v>
      </c>
      <c r="H35" s="65">
        <f t="shared" si="0"/>
        <v>0</v>
      </c>
      <c r="I35" s="90"/>
      <c r="J35" s="98"/>
    </row>
    <row r="36" ht="13.5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90"/>
      <c r="J36" s="99"/>
    </row>
    <row r="37" ht="13.5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0"/>
        <v>0</v>
      </c>
      <c r="I37" s="90"/>
      <c r="J37" s="99"/>
    </row>
    <row r="38" ht="13.5" spans="1:10">
      <c r="A38" s="63"/>
      <c r="B38" s="64"/>
      <c r="C38" s="65"/>
      <c r="D38" s="66"/>
      <c r="E38" s="65"/>
      <c r="F38" s="65">
        <v>0</v>
      </c>
      <c r="G38" s="65">
        <v>0</v>
      </c>
      <c r="H38" s="65">
        <f t="shared" si="0"/>
        <v>0</v>
      </c>
      <c r="I38" s="90"/>
      <c r="J38" s="99"/>
    </row>
    <row r="39" s="52" customFormat="1" ht="16.5" spans="1:10">
      <c r="A39" s="67"/>
      <c r="B39" s="68" t="s">
        <v>35</v>
      </c>
      <c r="C39" s="69">
        <f>SUM(C35)</f>
        <v>0</v>
      </c>
      <c r="D39" s="69">
        <f t="shared" ref="D39:E39" si="9">SUM(D35)</f>
        <v>1</v>
      </c>
      <c r="E39" s="69">
        <f t="shared" si="9"/>
        <v>0</v>
      </c>
      <c r="F39" s="69">
        <f>SUM(F35:F38)</f>
        <v>0</v>
      </c>
      <c r="G39" s="69">
        <f t="shared" ref="G39:H39" si="10">SUM(G35:G38)</f>
        <v>0</v>
      </c>
      <c r="H39" s="69">
        <f t="shared" si="10"/>
        <v>0</v>
      </c>
      <c r="I39" s="93"/>
      <c r="J39" s="100"/>
    </row>
    <row r="40" ht="13.5" spans="1:10">
      <c r="A40" s="63">
        <v>8</v>
      </c>
      <c r="B40" s="64" t="s">
        <v>36</v>
      </c>
      <c r="C40" s="65">
        <v>0</v>
      </c>
      <c r="D40" s="66"/>
      <c r="E40" s="65">
        <f t="shared" si="2"/>
        <v>0</v>
      </c>
      <c r="F40" s="65">
        <v>0</v>
      </c>
      <c r="G40" s="65">
        <v>0</v>
      </c>
      <c r="H40" s="65">
        <f t="shared" si="0"/>
        <v>0</v>
      </c>
      <c r="I40" s="90"/>
      <c r="J40" s="95" t="s">
        <v>37</v>
      </c>
    </row>
    <row r="41" ht="13.5" spans="1:10">
      <c r="A41" s="63"/>
      <c r="B41" s="64"/>
      <c r="C41" s="65"/>
      <c r="D41" s="66"/>
      <c r="E41" s="65"/>
      <c r="F41" s="65">
        <v>0</v>
      </c>
      <c r="G41" s="65">
        <v>0</v>
      </c>
      <c r="H41" s="65">
        <f t="shared" si="0"/>
        <v>0</v>
      </c>
      <c r="I41" s="90"/>
      <c r="J41" s="96"/>
    </row>
    <row r="42" s="52" customFormat="1" ht="16.5" spans="1:10">
      <c r="A42" s="67"/>
      <c r="B42" s="68" t="s">
        <v>38</v>
      </c>
      <c r="C42" s="69">
        <f>SUM(C40)</f>
        <v>0</v>
      </c>
      <c r="D42" s="69">
        <f t="shared" ref="D42:E42" si="11">SUM(D40)</f>
        <v>0</v>
      </c>
      <c r="E42" s="69">
        <f t="shared" si="11"/>
        <v>0</v>
      </c>
      <c r="F42" s="69">
        <f>SUM(F40:F41)</f>
        <v>0</v>
      </c>
      <c r="G42" s="69">
        <f t="shared" ref="G42:H42" si="12">SUM(G40:G41)</f>
        <v>0</v>
      </c>
      <c r="H42" s="69">
        <f t="shared" si="12"/>
        <v>0</v>
      </c>
      <c r="I42" s="93"/>
      <c r="J42" s="97"/>
    </row>
    <row r="43" ht="13.5" spans="1:10">
      <c r="A43" s="63">
        <v>9</v>
      </c>
      <c r="B43" s="64" t="s">
        <v>39</v>
      </c>
      <c r="C43" s="65">
        <v>0</v>
      </c>
      <c r="D43" s="66"/>
      <c r="E43" s="65">
        <f t="shared" si="2"/>
        <v>0</v>
      </c>
      <c r="F43" s="65">
        <v>0</v>
      </c>
      <c r="G43" s="65">
        <v>0</v>
      </c>
      <c r="H43" s="65">
        <f t="shared" si="0"/>
        <v>0</v>
      </c>
      <c r="I43" s="90"/>
      <c r="J43" s="91" t="s">
        <v>40</v>
      </c>
    </row>
    <row r="44" ht="13.5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0"/>
        <v>0</v>
      </c>
      <c r="I44" s="90"/>
      <c r="J44" s="92"/>
    </row>
    <row r="45" ht="13.5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0"/>
        <v>0</v>
      </c>
      <c r="I45" s="90"/>
      <c r="J45" s="92"/>
    </row>
    <row r="46" s="52" customFormat="1" ht="16.5" spans="1:10">
      <c r="A46" s="67"/>
      <c r="B46" s="68" t="s">
        <v>41</v>
      </c>
      <c r="C46" s="69">
        <f>SUM(C43)</f>
        <v>0</v>
      </c>
      <c r="D46" s="69">
        <f t="shared" ref="D46:E46" si="13">SUM(D43)</f>
        <v>0</v>
      </c>
      <c r="E46" s="69">
        <f t="shared" si="13"/>
        <v>0</v>
      </c>
      <c r="F46" s="69">
        <f>SUM(F43:F45)</f>
        <v>0</v>
      </c>
      <c r="G46" s="69">
        <f t="shared" ref="G46:H46" si="14">SUM(G43:G45)</f>
        <v>0</v>
      </c>
      <c r="H46" s="69">
        <f t="shared" si="14"/>
        <v>0</v>
      </c>
      <c r="I46" s="93"/>
      <c r="J46" s="94"/>
    </row>
    <row r="47" customHeight="1" spans="1:10">
      <c r="A47" s="70">
        <v>10</v>
      </c>
      <c r="B47" s="64" t="s">
        <v>42</v>
      </c>
      <c r="C47" s="65">
        <v>0</v>
      </c>
      <c r="D47" s="66">
        <v>1</v>
      </c>
      <c r="E47" s="65">
        <f t="shared" si="2"/>
        <v>0</v>
      </c>
      <c r="F47" s="79">
        <v>0</v>
      </c>
      <c r="G47" s="80">
        <v>0</v>
      </c>
      <c r="H47" s="79">
        <f t="shared" si="0"/>
        <v>0</v>
      </c>
      <c r="I47" s="44" t="s">
        <v>43</v>
      </c>
      <c r="J47" s="98"/>
    </row>
    <row r="48" customHeight="1" spans="1:10">
      <c r="A48" s="76"/>
      <c r="B48" s="64"/>
      <c r="C48" s="65"/>
      <c r="D48" s="66"/>
      <c r="E48" s="65"/>
      <c r="F48" s="79">
        <v>0</v>
      </c>
      <c r="G48" s="80">
        <v>0</v>
      </c>
      <c r="H48" s="79">
        <f t="shared" si="0"/>
        <v>0</v>
      </c>
      <c r="I48" s="44"/>
      <c r="J48" s="99"/>
    </row>
    <row r="49" customHeight="1" spans="1:10">
      <c r="A49" s="76"/>
      <c r="B49" s="64"/>
      <c r="C49" s="65"/>
      <c r="D49" s="66"/>
      <c r="E49" s="65"/>
      <c r="F49" s="79">
        <v>0</v>
      </c>
      <c r="G49" s="80">
        <v>0</v>
      </c>
      <c r="H49" s="79">
        <f t="shared" si="0"/>
        <v>0</v>
      </c>
      <c r="I49" s="44"/>
      <c r="J49" s="99"/>
    </row>
    <row r="50" s="52" customFormat="1" customHeight="1" spans="1:10">
      <c r="A50" s="67"/>
      <c r="B50" s="68" t="s">
        <v>44</v>
      </c>
      <c r="C50" s="69">
        <f>SUM(C47)</f>
        <v>0</v>
      </c>
      <c r="D50" s="69">
        <f>SUM(D47)</f>
        <v>1</v>
      </c>
      <c r="E50" s="69">
        <f>SUM(E47)</f>
        <v>0</v>
      </c>
      <c r="F50" s="69">
        <f>SUM(F47:F49)</f>
        <v>0</v>
      </c>
      <c r="G50" s="69">
        <f>SUM(G47:G49)</f>
        <v>0</v>
      </c>
      <c r="H50" s="69">
        <f>SUM(H47:H49)</f>
        <v>0</v>
      </c>
      <c r="I50" s="93"/>
      <c r="J50" s="100"/>
    </row>
    <row r="51" customHeight="1" spans="1:10">
      <c r="A51" s="67"/>
      <c r="B51" s="68" t="s">
        <v>45</v>
      </c>
      <c r="C51" s="69">
        <f>SUM(C50,C46,C42,C39,C34,C29,C24,C21,C16,C13)</f>
        <v>30000</v>
      </c>
      <c r="D51" s="69">
        <v>1</v>
      </c>
      <c r="E51" s="69">
        <f>SUM(E50,E46,E42,E39,E34,E29,E24,E21,E16,E13)</f>
        <v>30000</v>
      </c>
      <c r="F51" s="69">
        <f>SUM(F50,F46,F42,F39,F34,F29,F24,F21,F16,F13)</f>
        <v>28473.52</v>
      </c>
      <c r="G51" s="69">
        <f>SUM(G50,G46,G42,G39,G34,G29,G24,G21,G16,G13)</f>
        <v>0</v>
      </c>
      <c r="H51" s="69">
        <f>SUM(H50,H46,H42,H39,H34,H29,H24,H21,H16,H13)</f>
        <v>28473.52</v>
      </c>
      <c r="I51" s="93"/>
      <c r="J51" s="101"/>
    </row>
    <row r="55" customHeight="1" spans="1:9">
      <c r="A55" s="81" t="s">
        <v>46</v>
      </c>
      <c r="B55" s="82"/>
      <c r="C55" s="83" t="s">
        <v>47</v>
      </c>
      <c r="D55" s="83"/>
      <c r="E55" s="83" t="s">
        <v>48</v>
      </c>
      <c r="F55" s="83"/>
      <c r="G55" s="83" t="s">
        <v>49</v>
      </c>
      <c r="H55" s="83"/>
      <c r="I55" s="102" t="s">
        <v>50</v>
      </c>
    </row>
    <row r="56" customHeight="1" spans="1:9">
      <c r="A56" s="84">
        <f>E51</f>
        <v>30000</v>
      </c>
      <c r="B56" s="85"/>
      <c r="C56" s="85">
        <f>H51</f>
        <v>28473.52</v>
      </c>
      <c r="D56" s="85"/>
      <c r="E56" s="85">
        <f>F51</f>
        <v>28473.52</v>
      </c>
      <c r="F56" s="85"/>
      <c r="G56" s="85">
        <f>G51</f>
        <v>0</v>
      </c>
      <c r="H56" s="85"/>
      <c r="I56" s="103">
        <f>A56-C56</f>
        <v>1526.48</v>
      </c>
    </row>
    <row r="58" customHeight="1" spans="1:9">
      <c r="A58" s="86" t="s">
        <v>51</v>
      </c>
      <c r="B58" s="87" t="s">
        <v>52</v>
      </c>
      <c r="C58" s="88" t="s">
        <v>53</v>
      </c>
      <c r="D58" s="86"/>
      <c r="E58" s="86" t="s">
        <v>54</v>
      </c>
      <c r="F58" s="86"/>
      <c r="G58" s="86" t="s">
        <v>55</v>
      </c>
      <c r="H58" s="86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49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49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49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49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49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0"/>
    <mergeCell ref="H4:I5"/>
  </mergeCells>
  <pageMargins left="0.7" right="0.7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="90" zoomScaleNormal="90" topLeftCell="A7" workbookViewId="0">
      <selection activeCell="H40" sqref="H40"/>
    </sheetView>
  </sheetViews>
  <sheetFormatPr defaultColWidth="8.83333333333333" defaultRowHeight="13.5"/>
  <cols>
    <col min="1" max="1" width="1.5" customWidth="1"/>
    <col min="2" max="3" width="2.33333333333333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5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2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25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5"/>
    </row>
    <row r="6" ht="20.25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6"/>
    </row>
    <row r="7" ht="20.25" customHeight="1" spans="2:11">
      <c r="B7" s="8"/>
      <c r="C7" s="9"/>
      <c r="D7" s="10" t="s">
        <v>64</v>
      </c>
      <c r="E7" s="10"/>
      <c r="F7" s="11" t="s">
        <v>65</v>
      </c>
      <c r="G7" s="11"/>
      <c r="H7" s="10" t="s">
        <v>66</v>
      </c>
      <c r="I7" s="37"/>
      <c r="J7" s="38" t="s">
        <v>67</v>
      </c>
      <c r="K7" s="36"/>
    </row>
    <row r="8" ht="20.25" customHeight="1" spans="2:11">
      <c r="B8" s="12"/>
      <c r="C8" s="13"/>
      <c r="D8" s="14"/>
      <c r="E8" s="14"/>
      <c r="F8" s="15"/>
      <c r="G8" s="15"/>
      <c r="H8" s="14" t="s">
        <v>68</v>
      </c>
      <c r="I8" s="39"/>
      <c r="J8" s="15" t="s">
        <v>69</v>
      </c>
      <c r="K8" s="40"/>
    </row>
    <row r="9" ht="20.2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25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25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>
        <v>0</v>
      </c>
      <c r="I11" s="41">
        <v>0</v>
      </c>
      <c r="J11" s="42"/>
      <c r="K11" s="43" t="s">
        <v>78</v>
      </c>
    </row>
    <row r="12" ht="20.25" customHeight="1" spans="2:11">
      <c r="B12" s="22"/>
      <c r="C12" s="23"/>
      <c r="D12" s="26"/>
      <c r="E12" s="22"/>
      <c r="F12" s="23"/>
      <c r="G12" s="25">
        <v>0</v>
      </c>
      <c r="H12" s="25"/>
      <c r="I12" s="41"/>
      <c r="J12" s="42">
        <f>G12</f>
        <v>0</v>
      </c>
      <c r="K12" s="44"/>
    </row>
    <row r="13" ht="14.25" spans="2:11">
      <c r="B13" s="22">
        <v>2</v>
      </c>
      <c r="C13" s="23"/>
      <c r="D13" s="26"/>
      <c r="E13" s="27" t="s">
        <v>79</v>
      </c>
      <c r="F13" s="27"/>
      <c r="G13" s="25">
        <v>53</v>
      </c>
      <c r="H13" s="25">
        <v>53</v>
      </c>
      <c r="I13" s="41">
        <v>0</v>
      </c>
      <c r="J13" s="42"/>
      <c r="K13" s="44" t="s">
        <v>80</v>
      </c>
    </row>
    <row r="14" ht="14.25" spans="2:11">
      <c r="B14" s="22"/>
      <c r="C14" s="23"/>
      <c r="D14" s="26"/>
      <c r="E14" s="27" t="s">
        <v>79</v>
      </c>
      <c r="F14" s="27"/>
      <c r="G14" s="25">
        <v>44</v>
      </c>
      <c r="H14" s="25">
        <v>0</v>
      </c>
      <c r="I14" s="41">
        <f t="shared" ref="I14:I19" si="0">G14</f>
        <v>44</v>
      </c>
      <c r="J14" s="42"/>
      <c r="K14" s="44" t="s">
        <v>81</v>
      </c>
    </row>
    <row r="15" ht="14.25" spans="2:11">
      <c r="B15" s="22"/>
      <c r="C15" s="23"/>
      <c r="D15" s="26"/>
      <c r="E15" s="27" t="s">
        <v>79</v>
      </c>
      <c r="F15" s="27"/>
      <c r="G15" s="25">
        <v>35</v>
      </c>
      <c r="H15" s="25">
        <v>0</v>
      </c>
      <c r="I15" s="41">
        <f t="shared" si="0"/>
        <v>35</v>
      </c>
      <c r="J15" s="42"/>
      <c r="K15" s="44" t="s">
        <v>81</v>
      </c>
    </row>
    <row r="16" ht="14.25" spans="2:11">
      <c r="B16" s="22"/>
      <c r="C16" s="23"/>
      <c r="D16" s="26"/>
      <c r="E16" s="27" t="s">
        <v>79</v>
      </c>
      <c r="F16" s="27"/>
      <c r="G16" s="25">
        <v>73</v>
      </c>
      <c r="H16" s="25">
        <v>0</v>
      </c>
      <c r="I16" s="41">
        <f t="shared" si="0"/>
        <v>73</v>
      </c>
      <c r="J16" s="42"/>
      <c r="K16" s="44" t="s">
        <v>80</v>
      </c>
    </row>
    <row r="17" ht="14.25" spans="2:11">
      <c r="B17" s="22"/>
      <c r="C17" s="23"/>
      <c r="D17" s="26"/>
      <c r="E17" s="22"/>
      <c r="F17" s="23"/>
      <c r="G17" s="25">
        <v>0</v>
      </c>
      <c r="H17" s="25">
        <v>0</v>
      </c>
      <c r="I17" s="41">
        <f t="shared" si="0"/>
        <v>0</v>
      </c>
      <c r="J17" s="42"/>
      <c r="K17" s="44"/>
    </row>
    <row r="18" ht="14.25" spans="2:11">
      <c r="B18" s="22"/>
      <c r="C18" s="23"/>
      <c r="D18" s="26"/>
      <c r="E18" s="22"/>
      <c r="F18" s="23"/>
      <c r="G18" s="25">
        <v>0</v>
      </c>
      <c r="H18" s="25">
        <v>0</v>
      </c>
      <c r="I18" s="41">
        <f t="shared" si="0"/>
        <v>0</v>
      </c>
      <c r="J18" s="42"/>
      <c r="K18" s="44"/>
    </row>
    <row r="19" ht="20.25" customHeight="1" spans="2:11">
      <c r="B19" s="22">
        <v>3</v>
      </c>
      <c r="C19" s="23"/>
      <c r="D19" s="26"/>
      <c r="E19" s="22" t="s">
        <v>82</v>
      </c>
      <c r="F19" s="23"/>
      <c r="G19" s="25">
        <v>916</v>
      </c>
      <c r="H19" s="25">
        <v>916</v>
      </c>
      <c r="I19" s="41">
        <v>0</v>
      </c>
      <c r="J19" s="42"/>
      <c r="K19" s="43" t="s">
        <v>83</v>
      </c>
    </row>
    <row r="20" ht="19.5" customHeight="1" spans="2:11">
      <c r="B20" s="22">
        <v>4</v>
      </c>
      <c r="C20" s="23"/>
      <c r="D20" s="26"/>
      <c r="E20" s="22" t="s">
        <v>84</v>
      </c>
      <c r="F20" s="23"/>
      <c r="G20" s="25">
        <v>0</v>
      </c>
      <c r="H20" s="25">
        <v>0</v>
      </c>
      <c r="I20" s="41">
        <v>0</v>
      </c>
      <c r="J20" s="42"/>
      <c r="K20" s="45"/>
    </row>
    <row r="21" ht="14.25" spans="2:11">
      <c r="B21" s="22">
        <v>5</v>
      </c>
      <c r="C21" s="23"/>
      <c r="D21" s="24" t="s">
        <v>42</v>
      </c>
      <c r="E21" s="27" t="s">
        <v>85</v>
      </c>
      <c r="F21" s="27"/>
      <c r="G21" s="25">
        <v>0</v>
      </c>
      <c r="H21" s="25">
        <v>0</v>
      </c>
      <c r="I21" s="41">
        <v>0</v>
      </c>
      <c r="J21" s="42"/>
      <c r="K21" s="45"/>
    </row>
    <row r="22" ht="20.25" customHeight="1" spans="2:11">
      <c r="B22" s="22">
        <v>6</v>
      </c>
      <c r="C22" s="23"/>
      <c r="D22" s="26"/>
      <c r="E22" s="27"/>
      <c r="F22" s="27"/>
      <c r="G22" s="25">
        <v>0</v>
      </c>
      <c r="H22" s="25">
        <v>0</v>
      </c>
      <c r="I22" s="41">
        <v>0</v>
      </c>
      <c r="J22" s="42"/>
      <c r="K22" s="43"/>
    </row>
    <row r="23" ht="20.25" customHeight="1" spans="2:11">
      <c r="B23" s="22">
        <v>7</v>
      </c>
      <c r="C23" s="23"/>
      <c r="D23" s="28"/>
      <c r="E23" s="27"/>
      <c r="F23" s="27"/>
      <c r="G23" s="25">
        <f t="shared" ref="G23" si="1">H23+I23</f>
        <v>0</v>
      </c>
      <c r="H23" s="25">
        <v>0</v>
      </c>
      <c r="I23" s="41">
        <v>0</v>
      </c>
      <c r="J23" s="42"/>
      <c r="K23" s="43"/>
    </row>
    <row r="24" ht="20.25" customHeight="1" spans="2:11">
      <c r="B24" s="19" t="s">
        <v>45</v>
      </c>
      <c r="C24" s="29"/>
      <c r="D24" s="29"/>
      <c r="E24" s="29"/>
      <c r="F24" s="20"/>
      <c r="G24" s="30">
        <f>SUM(G11:G23)</f>
        <v>1121</v>
      </c>
      <c r="H24" s="30">
        <v>0</v>
      </c>
      <c r="I24" s="46">
        <f>SUM(I11:J23)</f>
        <v>152</v>
      </c>
      <c r="J24" s="47"/>
      <c r="K24" s="48"/>
    </row>
    <row r="25" ht="20.25" customHeight="1" spans="2:11">
      <c r="B25" s="16"/>
      <c r="C25" s="16"/>
      <c r="D25" s="16"/>
      <c r="E25" s="16"/>
      <c r="F25" s="16"/>
      <c r="G25" s="16"/>
      <c r="H25" s="16"/>
      <c r="I25" s="16"/>
      <c r="J25" s="49"/>
      <c r="K25" s="16"/>
    </row>
    <row r="26" ht="20.25" customHeight="1" spans="2:11">
      <c r="B26" s="21" t="s">
        <v>73</v>
      </c>
      <c r="C26" s="21"/>
      <c r="D26" s="21"/>
      <c r="E26" s="21"/>
      <c r="F26" s="21"/>
      <c r="G26" s="21" t="s">
        <v>86</v>
      </c>
      <c r="H26" s="21"/>
      <c r="I26" s="21"/>
      <c r="J26" s="21"/>
      <c r="K26" s="21" t="s">
        <v>87</v>
      </c>
    </row>
    <row r="27" ht="20.25" customHeight="1" spans="2:11">
      <c r="B27" s="31">
        <f>G19+H13</f>
        <v>969</v>
      </c>
      <c r="C27" s="31"/>
      <c r="D27" s="31"/>
      <c r="E27" s="31"/>
      <c r="F27" s="31"/>
      <c r="G27" s="31">
        <f>I24</f>
        <v>152</v>
      </c>
      <c r="H27" s="31"/>
      <c r="I27" s="31"/>
      <c r="J27" s="31"/>
      <c r="K27" s="50">
        <f>SUM(B27:J27)</f>
        <v>1121</v>
      </c>
    </row>
    <row r="28" ht="20.25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25" customHeight="1" spans="2:11">
      <c r="B29" s="16" t="s">
        <v>88</v>
      </c>
      <c r="C29" s="16"/>
      <c r="D29" s="16" t="s">
        <v>52</v>
      </c>
      <c r="E29" s="16"/>
      <c r="F29" s="16" t="s">
        <v>53</v>
      </c>
      <c r="G29" s="16" t="s">
        <v>89</v>
      </c>
      <c r="H29" s="16"/>
      <c r="I29" s="16"/>
      <c r="J29" s="16" t="s">
        <v>55</v>
      </c>
      <c r="K29" s="16"/>
    </row>
    <row r="32" ht="18.75" spans="1:11">
      <c r="A32" s="2" t="s">
        <v>90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25" customHeight="1" spans="2:11">
      <c r="B34" s="4"/>
      <c r="C34" s="5"/>
      <c r="D34" s="6" t="s">
        <v>57</v>
      </c>
      <c r="E34" s="6"/>
      <c r="F34" s="7" t="str">
        <f>F5</f>
        <v>高原</v>
      </c>
      <c r="G34" s="7"/>
      <c r="H34" s="6" t="s">
        <v>58</v>
      </c>
      <c r="I34" s="5"/>
      <c r="J34" s="7" t="str">
        <f>J5</f>
        <v>总监</v>
      </c>
      <c r="K34" s="35"/>
    </row>
    <row r="35" ht="20.25" customHeight="1" spans="2:11">
      <c r="B35" s="8"/>
      <c r="C35" s="9"/>
      <c r="D35" s="10" t="s">
        <v>60</v>
      </c>
      <c r="E35" s="10"/>
      <c r="F35" s="11" t="str">
        <f>F6</f>
        <v>上海</v>
      </c>
      <c r="G35" s="11"/>
      <c r="H35" s="10" t="s">
        <v>62</v>
      </c>
      <c r="I35" s="9"/>
      <c r="J35" s="11" t="str">
        <f>J6</f>
        <v>上海事业部</v>
      </c>
      <c r="K35" s="36"/>
    </row>
    <row r="36" ht="20.25" customHeight="1" spans="2:11">
      <c r="B36" s="8"/>
      <c r="C36" s="9"/>
      <c r="D36" s="10" t="s">
        <v>64</v>
      </c>
      <c r="E36" s="10"/>
      <c r="F36" s="11" t="str">
        <f>F7</f>
        <v>2019.1.21-1.24</v>
      </c>
      <c r="G36" s="11"/>
      <c r="H36" s="10" t="s">
        <v>66</v>
      </c>
      <c r="I36" s="37"/>
      <c r="J36" s="11"/>
      <c r="K36" s="36"/>
    </row>
    <row r="37" ht="20.25" customHeight="1" spans="2:11">
      <c r="B37" s="12"/>
      <c r="C37" s="13"/>
      <c r="D37" s="14"/>
      <c r="E37" s="14"/>
      <c r="F37" s="15"/>
      <c r="G37" s="15"/>
      <c r="H37" s="14" t="s">
        <v>68</v>
      </c>
      <c r="I37" s="39"/>
      <c r="J37" s="15" t="str">
        <f>J8</f>
        <v>HMOA-190124-SHK620 </v>
      </c>
      <c r="K37" s="40"/>
    </row>
    <row r="38" ht="20.25" customHeight="1"/>
    <row r="39" ht="20.25" customHeight="1" spans="2:11">
      <c r="B39" s="27"/>
      <c r="C39" s="27"/>
      <c r="D39" s="32" t="s">
        <v>91</v>
      </c>
      <c r="E39" s="27" t="s">
        <v>92</v>
      </c>
      <c r="F39" s="27"/>
      <c r="G39" s="25" t="s">
        <v>93</v>
      </c>
      <c r="H39" s="25" t="s">
        <v>94</v>
      </c>
      <c r="I39" s="25" t="s">
        <v>45</v>
      </c>
      <c r="J39" s="25"/>
      <c r="K39" s="51" t="s">
        <v>75</v>
      </c>
    </row>
    <row r="40" ht="14.25" spans="2:11">
      <c r="B40" s="27">
        <v>1</v>
      </c>
      <c r="C40" s="27"/>
      <c r="D40" s="33" t="s">
        <v>61</v>
      </c>
      <c r="E40" s="27" t="s">
        <v>95</v>
      </c>
      <c r="F40" s="27"/>
      <c r="G40" s="25">
        <v>0</v>
      </c>
      <c r="H40" s="25"/>
      <c r="I40" s="41"/>
      <c r="J40" s="42"/>
      <c r="K40" s="45"/>
    </row>
    <row r="41" ht="20.25" customHeight="1" spans="2:11">
      <c r="B41" s="27">
        <v>2</v>
      </c>
      <c r="C41" s="27"/>
      <c r="D41" s="33"/>
      <c r="E41" s="27"/>
      <c r="F41" s="27"/>
      <c r="G41" s="25"/>
      <c r="H41" s="25"/>
      <c r="I41" s="41"/>
      <c r="J41" s="42"/>
      <c r="K41" s="45"/>
    </row>
    <row r="42" ht="20.25" customHeight="1" spans="2:11">
      <c r="B42" s="27">
        <v>3</v>
      </c>
      <c r="C42" s="27"/>
      <c r="D42" s="33"/>
      <c r="E42" s="27"/>
      <c r="F42" s="27"/>
      <c r="G42" s="25"/>
      <c r="H42" s="25"/>
      <c r="I42" s="41"/>
      <c r="J42" s="42"/>
      <c r="K42" s="45"/>
    </row>
    <row r="43" ht="20.25" customHeight="1" spans="2:11">
      <c r="B43" s="19" t="s">
        <v>45</v>
      </c>
      <c r="C43" s="29"/>
      <c r="D43" s="29"/>
      <c r="E43" s="29"/>
      <c r="F43" s="20"/>
      <c r="G43" s="30"/>
      <c r="H43" s="30"/>
      <c r="I43" s="46"/>
      <c r="J43" s="47"/>
      <c r="K43" s="48"/>
    </row>
    <row r="44" ht="20.25" customHeight="1" spans="2:11">
      <c r="B44" s="16" t="s">
        <v>88</v>
      </c>
      <c r="C44" s="16"/>
      <c r="D44" s="16"/>
      <c r="E44" s="16"/>
      <c r="F44" s="16" t="s">
        <v>53</v>
      </c>
      <c r="G44" s="16" t="s">
        <v>89</v>
      </c>
      <c r="H44" s="16"/>
      <c r="I44" s="16"/>
      <c r="J44" s="16" t="s">
        <v>55</v>
      </c>
      <c r="K44" s="16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E14:F14"/>
    <mergeCell ref="I14:J14"/>
    <mergeCell ref="E15:F15"/>
    <mergeCell ref="I15:J15"/>
    <mergeCell ref="E16:F16"/>
    <mergeCell ref="I16:J16"/>
    <mergeCell ref="I17:J17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</mergeCells>
  <pageMargins left="0.7" right="0.7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.    Rooooo</cp:lastModifiedBy>
  <dcterms:created xsi:type="dcterms:W3CDTF">2014-04-15T08:52:00Z</dcterms:created>
  <cp:lastPrinted>2017-09-27T02:11:00Z</cp:lastPrinted>
  <dcterms:modified xsi:type="dcterms:W3CDTF">2019-04-17T06:58:26Z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